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512"/>
  <workbookPr dateCompatibility="0" defaultThemeVersion="166925"/>
  <mc:AlternateContent xmlns:mc="http://schemas.openxmlformats.org/markup-compatibility/2006">
    <mc:Choice Requires="x15">
      <x15ac:absPath xmlns:x15ac="http://schemas.microsoft.com/office/spreadsheetml/2010/11/ac" url="/ExcelStockSheets/"/>
    </mc:Choice>
  </mc:AlternateContent>
  <xr:revisionPtr revIDLastSave="0" documentId="13_ncr:9_{6C6DF6DA-0B54-214F-BAA4-020AAF3380FD}" xr6:coauthVersionLast="36" xr6:coauthVersionMax="36" xr10:uidLastSave="{00000000-0000-0000-0000-000000000000}"/>
  <bookViews>
    <workbookView xWindow="0" yWindow="460" windowWidth="28800" windowHeight="16420" xr2:uid="{6001C96F-068F-BF4A-94F0-4A25637CE8A5}"/>
  </bookViews>
  <sheets>
    <sheet name="Sheet1" sheetId="1" r:id="rId1"/>
    <sheet name="Sheet2" sheetId="2" r:id="rId2"/>
  </sheets>
  <definedNames>
    <definedName name="solver_adj" localSheetId="0" hidden="1">Sheet1!$AR$2:$AR$14</definedName>
    <definedName name="solver_adj" localSheetId="1" hidden="1">Sheet2!$AP$2:$AP$4</definedName>
    <definedName name="solver_cvg" localSheetId="0" hidden="1">0.0001</definedName>
    <definedName name="solver_cvg" localSheetId="1" hidden="1">0.0001</definedName>
    <definedName name="solver_drv" localSheetId="0" hidden="1">1</definedName>
    <definedName name="solver_drv" localSheetId="1" hidden="1">1</definedName>
    <definedName name="solver_eng" localSheetId="0" hidden="1">1</definedName>
    <definedName name="solver_eng" localSheetId="1" hidden="1">1</definedName>
    <definedName name="solver_itr" localSheetId="0" hidden="1">2147483647</definedName>
    <definedName name="solver_itr" localSheetId="1" hidden="1">2147483647</definedName>
    <definedName name="solver_lhs1" localSheetId="0" hidden="1">Sheet1!$AS$21</definedName>
    <definedName name="solver_lhs1" localSheetId="1" hidden="1">Sheet2!$AP$11</definedName>
    <definedName name="solver_lhs2" localSheetId="0" hidden="1">Sheet1!$AS$21</definedName>
    <definedName name="solver_lhs2" localSheetId="1" hidden="1">Sheet2!$AP$12</definedName>
    <definedName name="solver_lhs3" localSheetId="0" hidden="1">Sheet1!$AS$22</definedName>
    <definedName name="solver_lhs3" localSheetId="1" hidden="1">Sheet2!$AP$12</definedName>
    <definedName name="solver_lhs4" localSheetId="0" hidden="1">Sheet1!$AW$22</definedName>
    <definedName name="solver_lhs4" localSheetId="1" hidden="1">Sheet2!$AT$11</definedName>
    <definedName name="solver_lhs5" localSheetId="0" hidden="1">Sheet1!$AW$22</definedName>
    <definedName name="solver_lin" localSheetId="0" hidden="1">2</definedName>
    <definedName name="solver_lin" localSheetId="1" hidden="1">2</definedName>
    <definedName name="solver_mip" localSheetId="0" hidden="1">2147483647</definedName>
    <definedName name="solver_mip" localSheetId="1" hidden="1">2147483647</definedName>
    <definedName name="solver_mni" localSheetId="0" hidden="1">30</definedName>
    <definedName name="solver_mni" localSheetId="1" hidden="1">30</definedName>
    <definedName name="solver_mrt" localSheetId="0" hidden="1">0.075</definedName>
    <definedName name="solver_mrt" localSheetId="1" hidden="1">0.075</definedName>
    <definedName name="solver_msl" localSheetId="0" hidden="1">2</definedName>
    <definedName name="solver_msl" localSheetId="1" hidden="1">2</definedName>
    <definedName name="solver_neg" localSheetId="0" hidden="1">2</definedName>
    <definedName name="solver_neg" localSheetId="1" hidden="1">2</definedName>
    <definedName name="solver_nod" localSheetId="0" hidden="1">2147483647</definedName>
    <definedName name="solver_nod" localSheetId="1" hidden="1">2147483647</definedName>
    <definedName name="solver_num" localSheetId="0" hidden="1">3</definedName>
    <definedName name="solver_num" localSheetId="1" hidden="1">1</definedName>
    <definedName name="solver_opt" localSheetId="0" hidden="1">Sheet1!$AS$22</definedName>
    <definedName name="solver_opt" localSheetId="1" hidden="1">Sheet2!$AP$12</definedName>
    <definedName name="solver_pre" localSheetId="0" hidden="1">0.000001</definedName>
    <definedName name="solver_pre" localSheetId="1" hidden="1">0.000001</definedName>
    <definedName name="solver_rbv" localSheetId="0" hidden="1">1</definedName>
    <definedName name="solver_rbv" localSheetId="1" hidden="1">1</definedName>
    <definedName name="solver_rel1" localSheetId="0" hidden="1">1</definedName>
    <definedName name="solver_rel1" localSheetId="1" hidden="1">2</definedName>
    <definedName name="solver_rel2" localSheetId="0" hidden="1">3</definedName>
    <definedName name="solver_rel2" localSheetId="1" hidden="1">3</definedName>
    <definedName name="solver_rel3" localSheetId="0" hidden="1">3</definedName>
    <definedName name="solver_rel3" localSheetId="1" hidden="1">3</definedName>
    <definedName name="solver_rel4" localSheetId="0" hidden="1">1</definedName>
    <definedName name="solver_rel4" localSheetId="1" hidden="1">3</definedName>
    <definedName name="solver_rel5" localSheetId="0" hidden="1">1</definedName>
    <definedName name="solver_rhs1" localSheetId="0" hidden="1">Sheet1!$AW$18</definedName>
    <definedName name="solver_rhs1" localSheetId="1" hidden="1">Sheet2!$AT$9</definedName>
    <definedName name="solver_rhs2" localSheetId="0" hidden="1">Sheet1!$AW$19</definedName>
    <definedName name="solver_rhs2" localSheetId="1" hidden="1">Sheet2!$AP$8</definedName>
    <definedName name="solver_rhs3" localSheetId="0" hidden="1">Sheet1!$AS$18</definedName>
    <definedName name="solver_rhs3" localSheetId="1" hidden="1">Sheet2!$AP$8</definedName>
    <definedName name="solver_rhs4" localSheetId="0" hidden="1">Sheet1!$AS$20</definedName>
    <definedName name="solver_rhs4" localSheetId="1" hidden="1">Sheet2!$AP$9</definedName>
    <definedName name="solver_rhs5" localSheetId="0" hidden="1">Sheet1!$AS$20</definedName>
    <definedName name="solver_rlx" localSheetId="0" hidden="1">1</definedName>
    <definedName name="solver_rlx" localSheetId="1" hidden="1">2</definedName>
    <definedName name="solver_rsd" localSheetId="0" hidden="1">0</definedName>
    <definedName name="solver_rsd" localSheetId="1" hidden="1">0</definedName>
    <definedName name="solver_scl" localSheetId="0" hidden="1">2</definedName>
    <definedName name="solver_scl" localSheetId="1" hidden="1">1</definedName>
    <definedName name="solver_sho" localSheetId="0" hidden="1">2</definedName>
    <definedName name="solver_sho" localSheetId="1" hidden="1">2</definedName>
    <definedName name="solver_ssz" localSheetId="0" hidden="1">100</definedName>
    <definedName name="solver_ssz" localSheetId="1" hidden="1">100</definedName>
    <definedName name="solver_tim" localSheetId="0" hidden="1">2147483647</definedName>
    <definedName name="solver_tim" localSheetId="1" hidden="1">2147483647</definedName>
    <definedName name="solver_tol" localSheetId="0" hidden="1">0.01</definedName>
    <definedName name="solver_tol" localSheetId="1" hidden="1">0.01</definedName>
    <definedName name="solver_typ" localSheetId="0" hidden="1">1</definedName>
    <definedName name="solver_typ" localSheetId="1" hidden="1">1</definedName>
    <definedName name="solver_val" localSheetId="0" hidden="1">0</definedName>
    <definedName name="solver_val" localSheetId="1" hidden="1">0</definedName>
    <definedName name="solver_ver" localSheetId="0" hidden="1">2</definedName>
    <definedName name="solver_ver" localSheetId="1" hidden="1">2</definedName>
  </definedNames>
  <calcPr calcId="191029"/>
  <extLs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purl.oclc.org/ooxml/spreadsheetml/main">
  <c r="C667" i="2" l="1"/>
  <c r="C666" i="2"/>
  <c r="AQ4" i="2"/>
  <c r="BA66" i="2"/>
  <c r="BA67" i="2"/>
  <c r="BA68" i="2"/>
  <c r="BA69" i="2"/>
  <c r="BA70" i="2"/>
  <c r="BA71" i="2"/>
  <c r="BA72" i="2"/>
  <c r="BA73" i="2"/>
  <c r="BA74" i="2"/>
  <c r="BA75" i="2"/>
  <c r="BA76" i="2"/>
  <c r="BA77" i="2"/>
  <c r="BA78" i="2"/>
  <c r="BA79" i="2"/>
  <c r="BA80" i="2"/>
  <c r="BA81" i="2"/>
  <c r="BA82" i="2"/>
  <c r="BA83" i="2"/>
  <c r="BA84" i="2"/>
  <c r="BA85" i="2"/>
  <c r="BA86" i="2"/>
  <c r="BA87" i="2"/>
  <c r="BA88" i="2"/>
  <c r="BA89" i="2"/>
  <c r="BA90" i="2"/>
  <c r="BA91" i="2"/>
  <c r="BA92" i="2"/>
  <c r="BA93" i="2"/>
  <c r="BA94" i="2"/>
  <c r="BA95" i="2"/>
  <c r="BA96" i="2"/>
  <c r="BA97" i="2"/>
  <c r="BA98" i="2"/>
  <c r="BA99" i="2"/>
  <c r="BA100" i="2"/>
  <c r="BA101" i="2"/>
  <c r="BA102" i="2"/>
  <c r="BA103" i="2"/>
  <c r="BA104" i="2"/>
  <c r="BA105" i="2"/>
  <c r="BA106" i="2"/>
  <c r="BA107" i="2"/>
  <c r="BA108" i="2"/>
  <c r="BA109" i="2"/>
  <c r="BA110" i="2"/>
  <c r="BA111" i="2"/>
  <c r="BA112" i="2"/>
  <c r="BA113" i="2"/>
  <c r="BA114" i="2"/>
  <c r="BA115" i="2"/>
  <c r="BA116" i="2"/>
  <c r="BA117" i="2"/>
  <c r="BA118" i="2"/>
  <c r="BA119" i="2"/>
  <c r="BA120" i="2"/>
  <c r="BA121" i="2"/>
  <c r="BA122" i="2"/>
  <c r="BA123" i="2"/>
  <c r="BA124" i="2"/>
  <c r="BA125" i="2"/>
  <c r="BA126" i="2"/>
  <c r="BA127" i="2"/>
  <c r="BA128" i="2"/>
  <c r="BA129" i="2"/>
  <c r="BA130" i="2"/>
  <c r="BA131" i="2"/>
  <c r="BA132" i="2"/>
  <c r="BA133" i="2"/>
  <c r="BA134" i="2"/>
  <c r="BA135" i="2"/>
  <c r="BA136" i="2"/>
  <c r="BA137" i="2"/>
  <c r="BA138" i="2"/>
  <c r="BA139" i="2"/>
  <c r="BA140" i="2"/>
  <c r="BA141" i="2"/>
  <c r="BA142" i="2"/>
  <c r="BA143" i="2"/>
  <c r="BA144" i="2"/>
  <c r="BA145" i="2"/>
  <c r="BA146" i="2"/>
  <c r="BA147" i="2"/>
  <c r="BA148" i="2"/>
  <c r="BA149" i="2"/>
  <c r="BA150" i="2"/>
  <c r="BA151" i="2"/>
  <c r="BA152" i="2"/>
  <c r="BA153" i="2"/>
  <c r="BA154" i="2"/>
  <c r="BA155" i="2"/>
  <c r="BA156" i="2"/>
  <c r="BA157" i="2"/>
  <c r="BA158" i="2"/>
  <c r="BA159" i="2"/>
  <c r="BA160" i="2"/>
  <c r="BA161" i="2"/>
  <c r="BA162" i="2"/>
  <c r="BA163" i="2"/>
  <c r="BA164" i="2"/>
  <c r="BA165" i="2"/>
  <c r="BA166" i="2"/>
  <c r="BA167" i="2"/>
  <c r="BA168" i="2"/>
  <c r="BA169" i="2"/>
  <c r="BA170" i="2"/>
  <c r="BA171" i="2"/>
  <c r="BA172" i="2"/>
  <c r="BA173" i="2"/>
  <c r="BA174" i="2"/>
  <c r="BA175" i="2"/>
  <c r="BA176" i="2"/>
  <c r="BA177" i="2"/>
  <c r="BA178" i="2"/>
  <c r="BA179" i="2"/>
  <c r="BA180" i="2"/>
  <c r="BA181" i="2"/>
  <c r="BA182" i="2"/>
  <c r="BA183" i="2"/>
  <c r="BA184" i="2"/>
  <c r="BA185" i="2"/>
  <c r="BA186" i="2"/>
  <c r="BA187" i="2"/>
  <c r="BA188" i="2"/>
  <c r="BA189" i="2"/>
  <c r="BA190" i="2"/>
  <c r="BA191" i="2"/>
  <c r="BA192" i="2"/>
  <c r="BA193" i="2"/>
  <c r="BA194" i="2"/>
  <c r="BA195" i="2"/>
  <c r="BA196" i="2"/>
  <c r="BA197" i="2"/>
  <c r="BA198" i="2"/>
  <c r="BA199" i="2"/>
  <c r="BA200" i="2"/>
  <c r="BA201" i="2"/>
  <c r="BA202" i="2"/>
  <c r="BA203" i="2"/>
  <c r="BA204" i="2"/>
  <c r="BA205" i="2"/>
  <c r="BA206" i="2"/>
  <c r="BA207" i="2"/>
  <c r="BA208" i="2"/>
  <c r="BA209" i="2"/>
  <c r="BA210" i="2"/>
  <c r="BA211" i="2"/>
  <c r="BA212" i="2"/>
  <c r="BA213" i="2"/>
  <c r="BA214" i="2"/>
  <c r="BA215" i="2"/>
  <c r="BA216" i="2"/>
  <c r="BA217" i="2"/>
  <c r="BA218" i="2"/>
  <c r="BA219" i="2"/>
  <c r="BA220" i="2"/>
  <c r="BA221" i="2"/>
  <c r="BA222" i="2"/>
  <c r="BA223" i="2"/>
  <c r="BA224" i="2"/>
  <c r="BA225" i="2"/>
  <c r="BA226" i="2"/>
  <c r="BA227" i="2"/>
  <c r="BA228" i="2"/>
  <c r="BA229" i="2"/>
  <c r="BA230" i="2"/>
  <c r="BA231" i="2"/>
  <c r="BA232" i="2"/>
  <c r="BA233" i="2"/>
  <c r="BA234" i="2"/>
  <c r="BA235" i="2"/>
  <c r="BA236" i="2"/>
  <c r="BA237" i="2"/>
  <c r="BA238" i="2"/>
  <c r="BA239" i="2"/>
  <c r="BA240" i="2"/>
  <c r="BA241" i="2"/>
  <c r="BA242" i="2"/>
  <c r="BA243" i="2"/>
  <c r="BA244" i="2"/>
  <c r="BA245" i="2"/>
  <c r="BA246" i="2"/>
  <c r="BA247" i="2"/>
  <c r="BA248" i="2"/>
  <c r="BA249" i="2"/>
  <c r="BA250" i="2"/>
  <c r="BA251" i="2"/>
  <c r="BA252" i="2"/>
  <c r="BA253" i="2"/>
  <c r="BA254" i="2"/>
  <c r="BA255" i="2"/>
  <c r="BA256" i="2"/>
  <c r="BA257" i="2"/>
  <c r="BA258" i="2"/>
  <c r="BA259" i="2"/>
  <c r="BA260" i="2"/>
  <c r="BA261" i="2"/>
  <c r="BA262" i="2"/>
  <c r="BA263" i="2"/>
  <c r="BA264" i="2"/>
  <c r="BA265" i="2"/>
  <c r="BA266" i="2"/>
  <c r="BA267" i="2"/>
  <c r="BA268" i="2"/>
  <c r="BA269" i="2"/>
  <c r="BA270" i="2"/>
  <c r="BA271" i="2"/>
  <c r="BA272" i="2"/>
  <c r="BA273" i="2"/>
  <c r="BA274" i="2"/>
  <c r="BA275" i="2"/>
  <c r="BA276" i="2"/>
  <c r="BA277" i="2"/>
  <c r="BA278" i="2"/>
  <c r="BA279" i="2"/>
  <c r="BA280" i="2"/>
  <c r="BA281" i="2"/>
  <c r="BA282" i="2"/>
  <c r="BA283" i="2"/>
  <c r="BA284" i="2"/>
  <c r="BA285" i="2"/>
  <c r="BA286" i="2"/>
  <c r="BA287" i="2"/>
  <c r="BA288" i="2"/>
  <c r="BA289" i="2"/>
  <c r="BA290" i="2"/>
  <c r="BA291" i="2"/>
  <c r="BA292" i="2"/>
  <c r="BA293" i="2"/>
  <c r="BA294" i="2"/>
  <c r="BA295" i="2"/>
  <c r="BA296" i="2"/>
  <c r="BA297" i="2"/>
  <c r="BA298" i="2"/>
  <c r="BA299" i="2"/>
  <c r="BA300" i="2"/>
  <c r="BA301" i="2"/>
  <c r="BA302" i="2"/>
  <c r="BA303" i="2"/>
  <c r="BA304" i="2"/>
  <c r="BA305" i="2"/>
  <c r="BA306" i="2"/>
  <c r="BA307" i="2"/>
  <c r="BA308" i="2"/>
  <c r="BA309" i="2"/>
  <c r="BA310" i="2"/>
  <c r="BA311" i="2"/>
  <c r="BA312" i="2"/>
  <c r="BA313" i="2"/>
  <c r="BA314" i="2"/>
  <c r="BA315" i="2"/>
  <c r="BA316" i="2"/>
  <c r="BA317" i="2"/>
  <c r="BA318" i="2"/>
  <c r="BA319" i="2"/>
  <c r="BA320" i="2"/>
  <c r="BA321" i="2"/>
  <c r="BA322" i="2"/>
  <c r="BA323" i="2"/>
  <c r="BA324" i="2"/>
  <c r="BA325" i="2"/>
  <c r="BA326" i="2"/>
  <c r="BA327" i="2"/>
  <c r="BA328" i="2"/>
  <c r="BA329" i="2"/>
  <c r="BA330" i="2"/>
  <c r="BA331" i="2"/>
  <c r="BA332" i="2"/>
  <c r="BA333" i="2"/>
  <c r="BA334" i="2"/>
  <c r="BA335" i="2"/>
  <c r="BA336" i="2"/>
  <c r="BA337" i="2"/>
  <c r="BA338" i="2"/>
  <c r="BA339" i="2"/>
  <c r="BA340" i="2"/>
  <c r="BA341" i="2"/>
  <c r="BA342" i="2"/>
  <c r="BA343" i="2"/>
  <c r="BA344" i="2"/>
  <c r="BA345" i="2"/>
  <c r="BA346" i="2"/>
  <c r="BA347" i="2"/>
  <c r="BA348" i="2"/>
  <c r="BA349" i="2"/>
  <c r="BA350" i="2"/>
  <c r="BA351" i="2"/>
  <c r="BA352" i="2"/>
  <c r="BA353" i="2"/>
  <c r="BA354" i="2"/>
  <c r="BA355" i="2"/>
  <c r="BA356" i="2"/>
  <c r="BA357" i="2"/>
  <c r="BA358" i="2"/>
  <c r="BA359" i="2"/>
  <c r="BA360" i="2"/>
  <c r="BA361" i="2"/>
  <c r="BA362" i="2"/>
  <c r="BA363" i="2"/>
  <c r="BA364" i="2"/>
  <c r="BA365" i="2"/>
  <c r="BA366" i="2"/>
  <c r="BA367" i="2"/>
  <c r="BA368" i="2"/>
  <c r="BA369" i="2"/>
  <c r="BA370" i="2"/>
  <c r="BA371" i="2"/>
  <c r="BA372" i="2"/>
  <c r="BA373" i="2"/>
  <c r="BA374" i="2"/>
  <c r="BA375" i="2"/>
  <c r="BA376" i="2"/>
  <c r="BA377" i="2"/>
  <c r="BA378" i="2"/>
  <c r="BA379" i="2"/>
  <c r="BA380" i="2"/>
  <c r="BA381" i="2"/>
  <c r="BA382" i="2"/>
  <c r="BA383" i="2"/>
  <c r="BA384" i="2"/>
  <c r="BA385" i="2"/>
  <c r="BA386" i="2"/>
  <c r="BA387" i="2"/>
  <c r="BA388" i="2"/>
  <c r="BA389" i="2"/>
  <c r="BA390" i="2"/>
  <c r="BA391" i="2"/>
  <c r="BA392" i="2"/>
  <c r="BA393" i="2"/>
  <c r="BA394" i="2"/>
  <c r="BA395" i="2"/>
  <c r="BA396" i="2"/>
  <c r="BA397" i="2"/>
  <c r="BA398" i="2"/>
  <c r="BA399" i="2"/>
  <c r="BA400" i="2"/>
  <c r="BA401" i="2"/>
  <c r="BA402" i="2"/>
  <c r="BA403" i="2"/>
  <c r="BA404" i="2"/>
  <c r="BA405" i="2"/>
  <c r="BA406" i="2"/>
  <c r="BA407" i="2"/>
  <c r="BA408" i="2"/>
  <c r="BA409" i="2"/>
  <c r="BA410" i="2"/>
  <c r="BA411" i="2"/>
  <c r="BA412" i="2"/>
  <c r="BA413" i="2"/>
  <c r="BA414" i="2"/>
  <c r="BA415" i="2"/>
  <c r="BA416" i="2"/>
  <c r="BA417" i="2"/>
  <c r="BA418" i="2"/>
  <c r="BA419" i="2"/>
  <c r="BA420" i="2"/>
  <c r="BA421" i="2"/>
  <c r="BA422" i="2"/>
  <c r="BA423" i="2"/>
  <c r="BA424" i="2"/>
  <c r="BA425" i="2"/>
  <c r="BA426" i="2"/>
  <c r="BA427" i="2"/>
  <c r="BA428" i="2"/>
  <c r="BA429" i="2"/>
  <c r="BA430" i="2"/>
  <c r="BA431" i="2"/>
  <c r="BA432" i="2"/>
  <c r="BA433" i="2"/>
  <c r="BA434" i="2"/>
  <c r="BA435" i="2"/>
  <c r="BA436" i="2"/>
  <c r="BA437" i="2"/>
  <c r="BA438" i="2"/>
  <c r="BA439" i="2"/>
  <c r="BA440" i="2"/>
  <c r="BA441" i="2"/>
  <c r="BA442" i="2"/>
  <c r="BA443" i="2"/>
  <c r="BA444" i="2"/>
  <c r="BA445" i="2"/>
  <c r="BA446" i="2"/>
  <c r="BA447" i="2"/>
  <c r="BA448" i="2"/>
  <c r="BA449" i="2"/>
  <c r="BA450" i="2"/>
  <c r="BA451" i="2"/>
  <c r="BA452" i="2"/>
  <c r="BA453" i="2"/>
  <c r="BA454" i="2"/>
  <c r="BA455" i="2"/>
  <c r="BA456" i="2"/>
  <c r="BA457" i="2"/>
  <c r="BA458" i="2"/>
  <c r="BA459" i="2"/>
  <c r="BA460" i="2"/>
  <c r="BA461" i="2"/>
  <c r="BA462" i="2"/>
  <c r="BA463" i="2"/>
  <c r="BA464" i="2"/>
  <c r="BA465" i="2"/>
  <c r="BA466" i="2"/>
  <c r="BA467" i="2"/>
  <c r="BA468" i="2"/>
  <c r="BA469" i="2"/>
  <c r="BA470" i="2"/>
  <c r="BA471" i="2"/>
  <c r="BA472" i="2"/>
  <c r="BA473" i="2"/>
  <c r="BA474" i="2"/>
  <c r="BA475" i="2"/>
  <c r="BA476" i="2"/>
  <c r="BA477" i="2"/>
  <c r="BA478" i="2"/>
  <c r="BA479" i="2"/>
  <c r="BA480" i="2"/>
  <c r="BA481" i="2"/>
  <c r="BA482" i="2"/>
  <c r="BA483" i="2"/>
  <c r="BA484" i="2"/>
  <c r="BA485" i="2"/>
  <c r="BA486" i="2"/>
  <c r="BA487" i="2"/>
  <c r="BA488" i="2"/>
  <c r="BA489" i="2"/>
  <c r="BA490" i="2"/>
  <c r="BA491" i="2"/>
  <c r="BA492" i="2"/>
  <c r="BA493" i="2"/>
  <c r="BA494" i="2"/>
  <c r="BA495" i="2"/>
  <c r="BA496" i="2"/>
  <c r="BA497" i="2"/>
  <c r="BA498" i="2"/>
  <c r="BA499" i="2"/>
  <c r="BA500" i="2"/>
  <c r="BA501" i="2"/>
  <c r="BA502" i="2"/>
  <c r="BA503" i="2"/>
  <c r="BA504" i="2"/>
  <c r="BA505" i="2"/>
  <c r="BA506" i="2"/>
  <c r="BA507" i="2"/>
  <c r="BA508" i="2"/>
  <c r="BA509" i="2"/>
  <c r="BA510" i="2"/>
  <c r="BA511" i="2"/>
  <c r="BA512" i="2"/>
  <c r="BA513" i="2"/>
  <c r="BA514" i="2"/>
  <c r="BA515" i="2"/>
  <c r="BA516" i="2"/>
  <c r="BA517" i="2"/>
  <c r="BA518" i="2"/>
  <c r="BA519" i="2"/>
  <c r="BA520" i="2"/>
  <c r="BA521" i="2"/>
  <c r="BA522" i="2"/>
  <c r="BA523" i="2"/>
  <c r="BA524" i="2"/>
  <c r="BA525" i="2"/>
  <c r="BA526" i="2"/>
  <c r="BA527" i="2"/>
  <c r="BA528" i="2"/>
  <c r="BA529" i="2"/>
  <c r="BA530" i="2"/>
  <c r="BA531" i="2"/>
  <c r="BA532" i="2"/>
  <c r="BA533" i="2"/>
  <c r="BA534" i="2"/>
  <c r="BA535" i="2"/>
  <c r="BA536" i="2"/>
  <c r="BA537" i="2"/>
  <c r="BA538" i="2"/>
  <c r="BA539" i="2"/>
  <c r="BA540" i="2"/>
  <c r="BA541" i="2"/>
  <c r="BA542" i="2"/>
  <c r="BA543" i="2"/>
  <c r="BA544" i="2"/>
  <c r="BA545" i="2"/>
  <c r="BA546" i="2"/>
  <c r="BA547" i="2"/>
  <c r="BA548" i="2"/>
  <c r="BA549" i="2"/>
  <c r="BA550" i="2"/>
  <c r="BA551" i="2"/>
  <c r="BA552" i="2"/>
  <c r="BA553" i="2"/>
  <c r="BA554" i="2"/>
  <c r="BA555" i="2"/>
  <c r="BA556" i="2"/>
  <c r="BA557" i="2"/>
  <c r="BA558" i="2"/>
  <c r="BA559" i="2"/>
  <c r="BA560" i="2"/>
  <c r="BA561" i="2"/>
  <c r="BA562" i="2"/>
  <c r="BA563" i="2"/>
  <c r="BA564" i="2"/>
  <c r="BA565" i="2"/>
  <c r="BA566" i="2"/>
  <c r="BA567" i="2"/>
  <c r="BA568" i="2"/>
  <c r="BA569" i="2"/>
  <c r="BA570" i="2"/>
  <c r="BA571" i="2"/>
  <c r="BA572" i="2"/>
  <c r="BA573" i="2"/>
  <c r="BA574" i="2"/>
  <c r="BA575" i="2"/>
  <c r="BA576" i="2"/>
  <c r="BA577" i="2"/>
  <c r="BA578" i="2"/>
  <c r="BA579" i="2"/>
  <c r="BA580" i="2"/>
  <c r="BA581" i="2"/>
  <c r="BA582" i="2"/>
  <c r="BA583" i="2"/>
  <c r="BA584" i="2"/>
  <c r="BA585" i="2"/>
  <c r="BA586" i="2"/>
  <c r="BA587" i="2"/>
  <c r="BA588" i="2"/>
  <c r="BA589" i="2"/>
  <c r="BA590" i="2"/>
  <c r="BA591" i="2"/>
  <c r="BA592" i="2"/>
  <c r="BA593" i="2"/>
  <c r="BA594" i="2"/>
  <c r="BA595" i="2"/>
  <c r="BA596" i="2"/>
  <c r="BA597" i="2"/>
  <c r="BA598" i="2"/>
  <c r="BA599" i="2"/>
  <c r="BA600" i="2"/>
  <c r="BA601" i="2"/>
  <c r="BA602" i="2"/>
  <c r="BA603" i="2"/>
  <c r="BA604" i="2"/>
  <c r="BA605" i="2"/>
  <c r="BA606" i="2"/>
  <c r="BA607" i="2"/>
  <c r="BA608" i="2"/>
  <c r="BA609" i="2"/>
  <c r="BA610" i="2"/>
  <c r="BA611" i="2"/>
  <c r="BA612" i="2"/>
  <c r="BA613" i="2"/>
  <c r="BA614" i="2"/>
  <c r="BA615" i="2"/>
  <c r="BA616" i="2"/>
  <c r="BA617" i="2"/>
  <c r="BA618" i="2"/>
  <c r="BA619" i="2"/>
  <c r="BA620" i="2"/>
  <c r="BA621" i="2"/>
  <c r="BA622" i="2"/>
  <c r="BA623" i="2"/>
  <c r="BA624" i="2"/>
  <c r="BA625" i="2"/>
  <c r="BA626" i="2"/>
  <c r="BA627" i="2"/>
  <c r="BA628" i="2"/>
  <c r="BA629" i="2"/>
  <c r="BA630" i="2"/>
  <c r="BA631" i="2"/>
  <c r="BA632" i="2"/>
  <c r="BA633" i="2"/>
  <c r="BA634" i="2"/>
  <c r="BA635" i="2"/>
  <c r="BA636" i="2"/>
  <c r="BA637" i="2"/>
  <c r="BA638" i="2"/>
  <c r="BA639" i="2"/>
  <c r="BA640" i="2"/>
  <c r="BA641" i="2"/>
  <c r="BA642" i="2"/>
  <c r="BA643" i="2"/>
  <c r="BB46" i="2"/>
  <c r="BB47" i="2"/>
  <c r="BB48" i="2"/>
  <c r="BB49" i="2"/>
  <c r="BB50" i="2"/>
  <c r="BB51" i="2"/>
  <c r="BB52" i="2"/>
  <c r="BB53" i="2"/>
  <c r="BB54" i="2"/>
  <c r="BB55" i="2"/>
  <c r="BB56" i="2"/>
  <c r="BB57" i="2"/>
  <c r="BB58" i="2"/>
  <c r="BB59" i="2"/>
  <c r="BB60" i="2"/>
  <c r="BB61" i="2"/>
  <c r="BB62" i="2"/>
  <c r="BB63" i="2"/>
  <c r="BB64" i="2"/>
  <c r="BB65" i="2"/>
  <c r="BB66" i="2"/>
  <c r="BB67" i="2"/>
  <c r="BB68" i="2"/>
  <c r="BB69" i="2"/>
  <c r="BB70" i="2"/>
  <c r="BB71" i="2"/>
  <c r="BB72" i="2"/>
  <c r="BB73" i="2"/>
  <c r="BB74" i="2"/>
  <c r="BB75" i="2"/>
  <c r="BB76" i="2"/>
  <c r="BB77" i="2"/>
  <c r="BB78" i="2"/>
  <c r="BB79" i="2"/>
  <c r="BB80" i="2"/>
  <c r="BB81" i="2"/>
  <c r="BB82" i="2"/>
  <c r="BB83" i="2"/>
  <c r="BB84" i="2"/>
  <c r="BB85" i="2"/>
  <c r="BB86" i="2"/>
  <c r="BB87" i="2"/>
  <c r="BB88" i="2"/>
  <c r="BB89" i="2"/>
  <c r="BB90" i="2"/>
  <c r="BB91" i="2"/>
  <c r="BB92" i="2"/>
  <c r="BB93" i="2"/>
  <c r="BB94" i="2"/>
  <c r="BB95" i="2"/>
  <c r="BB96" i="2"/>
  <c r="BB97" i="2"/>
  <c r="BB98" i="2"/>
  <c r="BB99" i="2"/>
  <c r="BB100" i="2"/>
  <c r="BB101" i="2"/>
  <c r="BB102" i="2"/>
  <c r="BB103" i="2"/>
  <c r="BB104" i="2"/>
  <c r="BB105" i="2"/>
  <c r="BB106" i="2"/>
  <c r="BB107" i="2"/>
  <c r="BB108" i="2"/>
  <c r="BB109" i="2"/>
  <c r="BB110" i="2"/>
  <c r="BB111" i="2"/>
  <c r="BB112" i="2"/>
  <c r="BB113" i="2"/>
  <c r="BB114" i="2"/>
  <c r="BB115" i="2"/>
  <c r="BB116" i="2"/>
  <c r="BB117" i="2"/>
  <c r="BB118" i="2"/>
  <c r="BB119" i="2"/>
  <c r="BB120" i="2"/>
  <c r="BB121" i="2"/>
  <c r="BB122" i="2"/>
  <c r="BB123" i="2"/>
  <c r="BB124" i="2"/>
  <c r="BB125" i="2"/>
  <c r="BB126" i="2"/>
  <c r="BB127" i="2"/>
  <c r="BB128" i="2"/>
  <c r="BB129" i="2"/>
  <c r="BB130" i="2"/>
  <c r="BB131" i="2"/>
  <c r="BB132" i="2"/>
  <c r="BB133" i="2"/>
  <c r="BB134" i="2"/>
  <c r="BB135" i="2"/>
  <c r="BB136" i="2"/>
  <c r="BB137" i="2"/>
  <c r="BB138" i="2"/>
  <c r="BB139" i="2"/>
  <c r="BB140" i="2"/>
  <c r="BB141" i="2"/>
  <c r="BB142" i="2"/>
  <c r="BB143" i="2"/>
  <c r="BB144" i="2"/>
  <c r="BB145" i="2"/>
  <c r="BB146" i="2"/>
  <c r="BB147" i="2"/>
  <c r="BB148" i="2"/>
  <c r="BB149" i="2"/>
  <c r="BB150" i="2"/>
  <c r="BB151" i="2"/>
  <c r="BB152" i="2"/>
  <c r="BB153" i="2"/>
  <c r="BB154" i="2"/>
  <c r="BB155" i="2"/>
  <c r="BB156" i="2"/>
  <c r="BB157" i="2"/>
  <c r="BB158" i="2"/>
  <c r="BB159" i="2"/>
  <c r="BB160" i="2"/>
  <c r="BB161" i="2"/>
  <c r="BB162" i="2"/>
  <c r="BB163" i="2"/>
  <c r="BB164" i="2"/>
  <c r="BB165" i="2"/>
  <c r="BB166" i="2"/>
  <c r="BB167" i="2"/>
  <c r="BB168" i="2"/>
  <c r="BB169" i="2"/>
  <c r="BB170" i="2"/>
  <c r="BB171" i="2"/>
  <c r="BB172" i="2"/>
  <c r="BB173" i="2"/>
  <c r="BB174" i="2"/>
  <c r="BB175" i="2"/>
  <c r="BB176" i="2"/>
  <c r="BB177" i="2"/>
  <c r="BB178" i="2"/>
  <c r="BB179" i="2"/>
  <c r="BB180" i="2"/>
  <c r="BB181" i="2"/>
  <c r="BB182" i="2"/>
  <c r="BB183" i="2"/>
  <c r="BB184" i="2"/>
  <c r="BB185" i="2"/>
  <c r="BB186" i="2"/>
  <c r="BB187" i="2"/>
  <c r="BB188" i="2"/>
  <c r="BB189" i="2"/>
  <c r="BB190" i="2"/>
  <c r="BB191" i="2"/>
  <c r="BB192" i="2"/>
  <c r="BB193" i="2"/>
  <c r="BB194" i="2"/>
  <c r="BB195" i="2"/>
  <c r="BB196" i="2"/>
  <c r="BB197" i="2"/>
  <c r="BB198" i="2"/>
  <c r="BB199" i="2"/>
  <c r="BB200" i="2"/>
  <c r="BB201" i="2"/>
  <c r="BB202" i="2"/>
  <c r="BB203" i="2"/>
  <c r="BB204" i="2"/>
  <c r="BB205" i="2"/>
  <c r="BB206" i="2"/>
  <c r="BB207" i="2"/>
  <c r="BB208" i="2"/>
  <c r="BB209" i="2"/>
  <c r="BB210" i="2"/>
  <c r="BB211" i="2"/>
  <c r="BB212" i="2"/>
  <c r="BB213" i="2"/>
  <c r="BB214" i="2"/>
  <c r="BB215" i="2"/>
  <c r="BB216" i="2"/>
  <c r="BB217" i="2"/>
  <c r="BB218" i="2"/>
  <c r="BB219" i="2"/>
  <c r="BB220" i="2"/>
  <c r="BB221" i="2"/>
  <c r="BB222" i="2"/>
  <c r="BB223" i="2"/>
  <c r="BB224" i="2"/>
  <c r="BB225" i="2"/>
  <c r="BB226" i="2"/>
  <c r="BB227" i="2"/>
  <c r="BB228" i="2"/>
  <c r="BB229" i="2"/>
  <c r="BB230" i="2"/>
  <c r="BB231" i="2"/>
  <c r="BB232" i="2"/>
  <c r="BB233" i="2"/>
  <c r="BB234" i="2"/>
  <c r="BB235" i="2"/>
  <c r="BB236" i="2"/>
  <c r="BB237" i="2"/>
  <c r="BB238" i="2"/>
  <c r="BB239" i="2"/>
  <c r="BB240" i="2"/>
  <c r="BB241" i="2"/>
  <c r="BB242" i="2"/>
  <c r="BB243" i="2"/>
  <c r="BB244" i="2"/>
  <c r="BB245" i="2"/>
  <c r="BB246" i="2"/>
  <c r="BB247" i="2"/>
  <c r="BB248" i="2"/>
  <c r="BB249" i="2"/>
  <c r="BB250" i="2"/>
  <c r="BB251" i="2"/>
  <c r="BB252" i="2"/>
  <c r="BB253" i="2"/>
  <c r="BB254" i="2"/>
  <c r="BB255" i="2"/>
  <c r="BB256" i="2"/>
  <c r="BB257" i="2"/>
  <c r="BB258" i="2"/>
  <c r="BB259" i="2"/>
  <c r="BB260" i="2"/>
  <c r="BB261" i="2"/>
  <c r="BB262" i="2"/>
  <c r="BB263" i="2"/>
  <c r="BB264" i="2"/>
  <c r="BB265" i="2"/>
  <c r="BB266" i="2"/>
  <c r="BB267" i="2"/>
  <c r="BB268" i="2"/>
  <c r="BB269" i="2"/>
  <c r="BB270" i="2"/>
  <c r="BB271" i="2"/>
  <c r="BB272" i="2"/>
  <c r="BB273" i="2"/>
  <c r="BB274" i="2"/>
  <c r="BB275" i="2"/>
  <c r="BB276" i="2"/>
  <c r="BB277" i="2"/>
  <c r="BB278" i="2"/>
  <c r="BB279" i="2"/>
  <c r="BB280" i="2"/>
  <c r="BB281" i="2"/>
  <c r="BB282" i="2"/>
  <c r="BB283" i="2"/>
  <c r="BB284" i="2"/>
  <c r="BB285" i="2"/>
  <c r="BB286" i="2"/>
  <c r="BB287" i="2"/>
  <c r="BB288" i="2"/>
  <c r="BB289" i="2"/>
  <c r="BB290" i="2"/>
  <c r="BB291" i="2"/>
  <c r="BB292" i="2"/>
  <c r="BB293" i="2"/>
  <c r="BB294" i="2"/>
  <c r="BB295" i="2"/>
  <c r="BB296" i="2"/>
  <c r="BB297" i="2"/>
  <c r="BB298" i="2"/>
  <c r="BB299" i="2"/>
  <c r="BB300" i="2"/>
  <c r="BB301" i="2"/>
  <c r="BB302" i="2"/>
  <c r="BB303" i="2"/>
  <c r="BB304" i="2"/>
  <c r="BB305" i="2"/>
  <c r="BB306" i="2"/>
  <c r="BB307" i="2"/>
  <c r="BB308" i="2"/>
  <c r="BB309" i="2"/>
  <c r="BB310" i="2"/>
  <c r="BB311" i="2"/>
  <c r="BB312" i="2"/>
  <c r="BB313" i="2"/>
  <c r="BB314" i="2"/>
  <c r="BB315" i="2"/>
  <c r="BB316" i="2"/>
  <c r="BB317" i="2"/>
  <c r="BB318" i="2"/>
  <c r="BB319" i="2"/>
  <c r="BB320" i="2"/>
  <c r="BB321" i="2"/>
  <c r="BB322" i="2"/>
  <c r="BB323" i="2"/>
  <c r="BB324" i="2"/>
  <c r="BB325" i="2"/>
  <c r="BB326" i="2"/>
  <c r="BB327" i="2"/>
  <c r="BB328" i="2"/>
  <c r="BB329" i="2"/>
  <c r="BB330" i="2"/>
  <c r="BB331" i="2"/>
  <c r="BB332" i="2"/>
  <c r="BB333" i="2"/>
  <c r="BB334" i="2"/>
  <c r="BB335" i="2"/>
  <c r="BB336" i="2"/>
  <c r="BB337" i="2"/>
  <c r="BB338" i="2"/>
  <c r="BB339" i="2"/>
  <c r="BB340" i="2"/>
  <c r="BB341" i="2"/>
  <c r="BB342" i="2"/>
  <c r="BB343" i="2"/>
  <c r="BB344" i="2"/>
  <c r="BB345" i="2"/>
  <c r="BB346" i="2"/>
  <c r="BB347" i="2"/>
  <c r="BB348" i="2"/>
  <c r="BB349" i="2"/>
  <c r="BB350" i="2"/>
  <c r="BB351" i="2"/>
  <c r="BB352" i="2"/>
  <c r="BB353" i="2"/>
  <c r="BB354" i="2"/>
  <c r="BB355" i="2"/>
  <c r="BB356" i="2"/>
  <c r="BB357" i="2"/>
  <c r="BB358" i="2"/>
  <c r="BB359" i="2"/>
  <c r="BB360" i="2"/>
  <c r="BB361" i="2"/>
  <c r="BB362" i="2"/>
  <c r="BB363" i="2"/>
  <c r="BB364" i="2"/>
  <c r="BB365" i="2"/>
  <c r="BB366" i="2"/>
  <c r="BB367" i="2"/>
  <c r="BB368" i="2"/>
  <c r="BB369" i="2"/>
  <c r="BB370" i="2"/>
  <c r="BB371" i="2"/>
  <c r="BB372" i="2"/>
  <c r="BB373" i="2"/>
  <c r="BB374" i="2"/>
  <c r="BB375" i="2"/>
  <c r="BB376" i="2"/>
  <c r="BB377" i="2"/>
  <c r="BB378" i="2"/>
  <c r="BB379" i="2"/>
  <c r="BB380" i="2"/>
  <c r="BB381" i="2"/>
  <c r="BB382" i="2"/>
  <c r="BB383" i="2"/>
  <c r="BB384" i="2"/>
  <c r="BB385" i="2"/>
  <c r="BB386" i="2"/>
  <c r="BB387" i="2"/>
  <c r="BB388" i="2"/>
  <c r="BB389" i="2"/>
  <c r="BB390" i="2"/>
  <c r="BB391" i="2"/>
  <c r="BB392" i="2"/>
  <c r="BB393" i="2"/>
  <c r="BB394" i="2"/>
  <c r="BB395" i="2"/>
  <c r="BB396" i="2"/>
  <c r="BB397" i="2"/>
  <c r="BB398" i="2"/>
  <c r="BB399" i="2"/>
  <c r="BB400" i="2"/>
  <c r="BB401" i="2"/>
  <c r="BB402" i="2"/>
  <c r="BB403" i="2"/>
  <c r="BB404" i="2"/>
  <c r="BB405" i="2"/>
  <c r="BB406" i="2"/>
  <c r="BB407" i="2"/>
  <c r="BB408" i="2"/>
  <c r="BB409" i="2"/>
  <c r="BB410" i="2"/>
  <c r="BB411" i="2"/>
  <c r="BB412" i="2"/>
  <c r="BB413" i="2"/>
  <c r="BB414" i="2"/>
  <c r="BB415" i="2"/>
  <c r="BB416" i="2"/>
  <c r="BB417" i="2"/>
  <c r="BB418" i="2"/>
  <c r="BB419" i="2"/>
  <c r="BB420" i="2"/>
  <c r="BB421" i="2"/>
  <c r="BB422" i="2"/>
  <c r="BB423" i="2"/>
  <c r="BB424" i="2"/>
  <c r="BB425" i="2"/>
  <c r="BB426" i="2"/>
  <c r="BB427" i="2"/>
  <c r="BB428" i="2"/>
  <c r="BB429" i="2"/>
  <c r="BB430" i="2"/>
  <c r="BB431" i="2"/>
  <c r="BB432" i="2"/>
  <c r="BB433" i="2"/>
  <c r="BB434" i="2"/>
  <c r="BB435" i="2"/>
  <c r="BB436" i="2"/>
  <c r="BB437" i="2"/>
  <c r="BB438" i="2"/>
  <c r="BB439" i="2"/>
  <c r="BB440" i="2"/>
  <c r="BB441" i="2"/>
  <c r="BB442" i="2"/>
  <c r="BB443" i="2"/>
  <c r="BB444" i="2"/>
  <c r="BB445" i="2"/>
  <c r="BB446" i="2"/>
  <c r="BB447" i="2"/>
  <c r="BB448" i="2"/>
  <c r="BB449" i="2"/>
  <c r="BB450" i="2"/>
  <c r="BB451" i="2"/>
  <c r="BB452" i="2"/>
  <c r="BB453" i="2"/>
  <c r="BB454" i="2"/>
  <c r="BB455" i="2"/>
  <c r="BB456" i="2"/>
  <c r="BB457" i="2"/>
  <c r="BB458" i="2"/>
  <c r="BB459" i="2"/>
  <c r="BB460" i="2"/>
  <c r="BB461" i="2"/>
  <c r="BB462" i="2"/>
  <c r="BB463" i="2"/>
  <c r="BB464" i="2"/>
  <c r="BB465" i="2"/>
  <c r="BB466" i="2"/>
  <c r="BB467" i="2"/>
  <c r="BB468" i="2"/>
  <c r="BB469" i="2"/>
  <c r="BB470" i="2"/>
  <c r="BB471" i="2"/>
  <c r="BB472" i="2"/>
  <c r="BB473" i="2"/>
  <c r="BB474" i="2"/>
  <c r="BB475" i="2"/>
  <c r="BB476" i="2"/>
  <c r="BB477" i="2"/>
  <c r="BB478" i="2"/>
  <c r="BB479" i="2"/>
  <c r="BB480" i="2"/>
  <c r="BB481" i="2"/>
  <c r="BB482" i="2"/>
  <c r="BB483" i="2"/>
  <c r="BB484" i="2"/>
  <c r="BB485" i="2"/>
  <c r="BB486" i="2"/>
  <c r="BB487" i="2"/>
  <c r="BB488" i="2"/>
  <c r="BB489" i="2"/>
  <c r="BB490" i="2"/>
  <c r="BB491" i="2"/>
  <c r="BB492" i="2"/>
  <c r="BB493" i="2"/>
  <c r="BB494" i="2"/>
  <c r="BB495" i="2"/>
  <c r="BB496" i="2"/>
  <c r="BB497" i="2"/>
  <c r="BB498" i="2"/>
  <c r="BB499" i="2"/>
  <c r="BB500" i="2"/>
  <c r="BB501" i="2"/>
  <c r="BB502" i="2"/>
  <c r="BB503" i="2"/>
  <c r="BB504" i="2"/>
  <c r="BB505" i="2"/>
  <c r="BB506" i="2"/>
  <c r="BB507" i="2"/>
  <c r="BB508" i="2"/>
  <c r="BB509" i="2"/>
  <c r="BB510" i="2"/>
  <c r="BB511" i="2"/>
  <c r="BB512" i="2"/>
  <c r="BB513" i="2"/>
  <c r="BB514" i="2"/>
  <c r="BB515" i="2"/>
  <c r="BB516" i="2"/>
  <c r="BB517" i="2"/>
  <c r="BB518" i="2"/>
  <c r="BB519" i="2"/>
  <c r="BB520" i="2"/>
  <c r="BB521" i="2"/>
  <c r="BB522" i="2"/>
  <c r="BB523" i="2"/>
  <c r="BB524" i="2"/>
  <c r="BB525" i="2"/>
  <c r="BB526" i="2"/>
  <c r="BB527" i="2"/>
  <c r="BB528" i="2"/>
  <c r="BB529" i="2"/>
  <c r="BB530" i="2"/>
  <c r="BB531" i="2"/>
  <c r="BB532" i="2"/>
  <c r="BB533" i="2"/>
  <c r="BB534" i="2"/>
  <c r="BB535" i="2"/>
  <c r="BB536" i="2"/>
  <c r="BB537" i="2"/>
  <c r="BB538" i="2"/>
  <c r="BB539" i="2"/>
  <c r="BB540" i="2"/>
  <c r="BB541" i="2"/>
  <c r="BB542" i="2"/>
  <c r="BB543" i="2"/>
  <c r="BB544" i="2"/>
  <c r="BB545" i="2"/>
  <c r="BB546" i="2"/>
  <c r="BB547" i="2"/>
  <c r="BB548" i="2"/>
  <c r="BB549" i="2"/>
  <c r="BB550" i="2"/>
  <c r="BB551" i="2"/>
  <c r="BB552" i="2"/>
  <c r="BB553" i="2"/>
  <c r="BB554" i="2"/>
  <c r="BB555" i="2"/>
  <c r="BB556" i="2"/>
  <c r="BB557" i="2"/>
  <c r="BB558" i="2"/>
  <c r="BB559" i="2"/>
  <c r="BB560" i="2"/>
  <c r="BB561" i="2"/>
  <c r="BB562" i="2"/>
  <c r="BB563" i="2"/>
  <c r="BB564" i="2"/>
  <c r="BB565" i="2"/>
  <c r="BB566" i="2"/>
  <c r="BB567" i="2"/>
  <c r="BB568" i="2"/>
  <c r="BB569" i="2"/>
  <c r="BB570" i="2"/>
  <c r="BB571" i="2"/>
  <c r="BB572" i="2"/>
  <c r="BB573" i="2"/>
  <c r="BB574" i="2"/>
  <c r="BB575" i="2"/>
  <c r="BB576" i="2"/>
  <c r="BB577" i="2"/>
  <c r="BB578" i="2"/>
  <c r="BB579" i="2"/>
  <c r="BB580" i="2"/>
  <c r="BB581" i="2"/>
  <c r="BB582" i="2"/>
  <c r="BB583" i="2"/>
  <c r="BB584" i="2"/>
  <c r="BB585" i="2"/>
  <c r="BB586" i="2"/>
  <c r="BB587" i="2"/>
  <c r="BB588" i="2"/>
  <c r="BB589" i="2"/>
  <c r="BB590" i="2"/>
  <c r="BB591" i="2"/>
  <c r="BB592" i="2"/>
  <c r="BB593" i="2"/>
  <c r="BB594" i="2"/>
  <c r="BB595" i="2"/>
  <c r="BB596" i="2"/>
  <c r="BB597" i="2"/>
  <c r="BB598" i="2"/>
  <c r="BB599" i="2"/>
  <c r="BB600" i="2"/>
  <c r="BB601" i="2"/>
  <c r="BB602" i="2"/>
  <c r="BB603" i="2"/>
  <c r="BB604" i="2"/>
  <c r="BB605" i="2"/>
  <c r="BB606" i="2"/>
  <c r="BB607" i="2"/>
  <c r="BB608" i="2"/>
  <c r="BB609" i="2"/>
  <c r="BB610" i="2"/>
  <c r="BB611" i="2"/>
  <c r="BB612" i="2"/>
  <c r="BB613" i="2"/>
  <c r="BB614" i="2"/>
  <c r="BB615" i="2"/>
  <c r="BB616" i="2"/>
  <c r="BB617" i="2"/>
  <c r="BB618" i="2"/>
  <c r="BB619" i="2"/>
  <c r="BB620" i="2"/>
  <c r="BB621" i="2"/>
  <c r="BB622" i="2"/>
  <c r="BB623" i="2"/>
  <c r="BB624" i="2"/>
  <c r="BB625" i="2"/>
  <c r="BB626" i="2"/>
  <c r="BB627" i="2"/>
  <c r="BB628" i="2"/>
  <c r="BB629" i="2"/>
  <c r="BB630" i="2"/>
  <c r="BB631" i="2"/>
  <c r="BB632" i="2"/>
  <c r="BB633" i="2"/>
  <c r="BB634" i="2"/>
  <c r="BB635" i="2"/>
  <c r="BB636" i="2"/>
  <c r="BB637" i="2"/>
  <c r="BB638" i="2"/>
  <c r="BB639" i="2"/>
  <c r="BB640" i="2"/>
  <c r="BB641" i="2"/>
  <c r="BB642" i="2"/>
  <c r="BB643" i="2"/>
  <c r="BC66" i="2"/>
  <c r="BC67" i="2"/>
  <c r="BC68" i="2"/>
  <c r="BC69" i="2"/>
  <c r="BC70" i="2"/>
  <c r="BC71" i="2"/>
  <c r="BC72" i="2"/>
  <c r="BC73" i="2"/>
  <c r="BC74" i="2"/>
  <c r="BC75" i="2"/>
  <c r="BC76" i="2"/>
  <c r="BC77" i="2"/>
  <c r="BC78" i="2"/>
  <c r="BC79" i="2"/>
  <c r="BC80" i="2"/>
  <c r="BC81" i="2"/>
  <c r="BC82" i="2"/>
  <c r="BC83" i="2"/>
  <c r="BC84" i="2"/>
  <c r="BC85" i="2"/>
  <c r="BC86" i="2"/>
  <c r="BC87" i="2"/>
  <c r="BC88" i="2"/>
  <c r="BC89" i="2"/>
  <c r="BC90" i="2"/>
  <c r="BC91" i="2"/>
  <c r="BC92" i="2"/>
  <c r="BC93" i="2"/>
  <c r="BC94" i="2"/>
  <c r="BC95" i="2"/>
  <c r="BC96" i="2"/>
  <c r="BC97" i="2"/>
  <c r="BC98" i="2"/>
  <c r="BC99" i="2"/>
  <c r="BC100" i="2"/>
  <c r="BC101" i="2"/>
  <c r="BC102" i="2"/>
  <c r="BC103" i="2"/>
  <c r="BC104" i="2"/>
  <c r="BC105" i="2"/>
  <c r="BC106" i="2"/>
  <c r="BC107" i="2"/>
  <c r="BC108" i="2"/>
  <c r="BC109" i="2"/>
  <c r="BC110" i="2"/>
  <c r="BC111" i="2"/>
  <c r="BC112" i="2"/>
  <c r="BC113" i="2"/>
  <c r="BC114" i="2"/>
  <c r="BC115" i="2"/>
  <c r="BC116" i="2"/>
  <c r="BC117" i="2"/>
  <c r="BC118" i="2"/>
  <c r="BC119" i="2"/>
  <c r="BC120" i="2"/>
  <c r="BC121" i="2"/>
  <c r="BC122" i="2"/>
  <c r="BC123" i="2"/>
  <c r="BC124" i="2"/>
  <c r="BC125" i="2"/>
  <c r="BC126" i="2"/>
  <c r="BC127" i="2"/>
  <c r="BC128" i="2"/>
  <c r="BC129" i="2"/>
  <c r="BC130" i="2"/>
  <c r="BC131" i="2"/>
  <c r="BC132" i="2"/>
  <c r="BC133" i="2"/>
  <c r="BC134" i="2"/>
  <c r="BC135" i="2"/>
  <c r="BC136" i="2"/>
  <c r="BC137" i="2"/>
  <c r="BC138" i="2"/>
  <c r="BC139" i="2"/>
  <c r="BC140" i="2"/>
  <c r="BC141" i="2"/>
  <c r="BC142" i="2"/>
  <c r="BC143" i="2"/>
  <c r="BC144" i="2"/>
  <c r="BC145" i="2"/>
  <c r="BC146" i="2"/>
  <c r="BC147" i="2"/>
  <c r="BC148" i="2"/>
  <c r="BC149" i="2"/>
  <c r="BC150" i="2"/>
  <c r="BC151" i="2"/>
  <c r="BC152" i="2"/>
  <c r="BC153" i="2"/>
  <c r="BC154" i="2"/>
  <c r="BC155" i="2"/>
  <c r="BC156" i="2"/>
  <c r="BC157" i="2"/>
  <c r="BC158" i="2"/>
  <c r="BC159" i="2"/>
  <c r="BC160" i="2"/>
  <c r="BC161" i="2"/>
  <c r="BC162" i="2"/>
  <c r="BC163" i="2"/>
  <c r="BC164" i="2"/>
  <c r="BC165" i="2"/>
  <c r="BC166" i="2"/>
  <c r="BC167" i="2"/>
  <c r="BC168" i="2"/>
  <c r="BC169" i="2"/>
  <c r="BC170" i="2"/>
  <c r="BC171" i="2"/>
  <c r="BC172" i="2"/>
  <c r="BC173" i="2"/>
  <c r="BC174" i="2"/>
  <c r="BC175" i="2"/>
  <c r="BC176" i="2"/>
  <c r="BC177" i="2"/>
  <c r="BC178" i="2"/>
  <c r="BC179" i="2"/>
  <c r="BC180" i="2"/>
  <c r="BC181" i="2"/>
  <c r="BC182" i="2"/>
  <c r="BC183" i="2"/>
  <c r="BC184" i="2"/>
  <c r="BC185" i="2"/>
  <c r="BC186" i="2"/>
  <c r="BC187" i="2"/>
  <c r="BC188" i="2"/>
  <c r="BC189" i="2"/>
  <c r="BC190" i="2"/>
  <c r="BC191" i="2"/>
  <c r="BC192" i="2"/>
  <c r="BC193" i="2"/>
  <c r="BC194" i="2"/>
  <c r="BC195" i="2"/>
  <c r="BC196" i="2"/>
  <c r="BC197" i="2"/>
  <c r="BC198" i="2"/>
  <c r="BC199" i="2"/>
  <c r="BC200" i="2"/>
  <c r="BC201" i="2"/>
  <c r="BC202" i="2"/>
  <c r="BC203" i="2"/>
  <c r="BC204" i="2"/>
  <c r="BC205" i="2"/>
  <c r="BC206" i="2"/>
  <c r="BC207" i="2"/>
  <c r="BC208" i="2"/>
  <c r="BC209" i="2"/>
  <c r="BC210" i="2"/>
  <c r="BC211" i="2"/>
  <c r="BC212" i="2"/>
  <c r="BC213" i="2"/>
  <c r="BC214" i="2"/>
  <c r="BC215" i="2"/>
  <c r="BC216" i="2"/>
  <c r="BC217" i="2"/>
  <c r="BC218" i="2"/>
  <c r="BC219" i="2"/>
  <c r="BC220" i="2"/>
  <c r="BC221" i="2"/>
  <c r="BC222" i="2"/>
  <c r="BC223" i="2"/>
  <c r="BC224" i="2"/>
  <c r="BC225" i="2"/>
  <c r="BC226" i="2"/>
  <c r="BC227" i="2"/>
  <c r="BC228" i="2"/>
  <c r="BC229" i="2"/>
  <c r="BC230" i="2"/>
  <c r="BC231" i="2"/>
  <c r="BC232" i="2"/>
  <c r="BC233" i="2"/>
  <c r="BC234" i="2"/>
  <c r="BC235" i="2"/>
  <c r="BC236" i="2"/>
  <c r="BC237" i="2"/>
  <c r="BC238" i="2"/>
  <c r="BC239" i="2"/>
  <c r="BC240" i="2"/>
  <c r="BC241" i="2"/>
  <c r="BC242" i="2"/>
  <c r="BC243" i="2"/>
  <c r="BC244" i="2"/>
  <c r="BC245" i="2"/>
  <c r="BC246" i="2"/>
  <c r="BC247" i="2"/>
  <c r="BC248" i="2"/>
  <c r="BC249" i="2"/>
  <c r="BC250" i="2"/>
  <c r="BC251" i="2"/>
  <c r="BC252" i="2"/>
  <c r="BC253" i="2"/>
  <c r="BC254" i="2"/>
  <c r="BC255" i="2"/>
  <c r="BC256" i="2"/>
  <c r="BC257" i="2"/>
  <c r="BC258" i="2"/>
  <c r="BC259" i="2"/>
  <c r="BC260" i="2"/>
  <c r="BC261" i="2"/>
  <c r="BC262" i="2"/>
  <c r="BC263" i="2"/>
  <c r="BC264" i="2"/>
  <c r="BC265" i="2"/>
  <c r="BC266" i="2"/>
  <c r="BC267" i="2"/>
  <c r="BC268" i="2"/>
  <c r="BC269" i="2"/>
  <c r="BC270" i="2"/>
  <c r="BC271" i="2"/>
  <c r="BC272" i="2"/>
  <c r="BC273" i="2"/>
  <c r="BC274" i="2"/>
  <c r="BC275" i="2"/>
  <c r="BC276" i="2"/>
  <c r="BC277" i="2"/>
  <c r="BC278" i="2"/>
  <c r="BC279" i="2"/>
  <c r="BC280" i="2"/>
  <c r="BC281" i="2"/>
  <c r="BC282" i="2"/>
  <c r="BC283" i="2"/>
  <c r="BC284" i="2"/>
  <c r="BC285" i="2"/>
  <c r="BC286" i="2"/>
  <c r="BC287" i="2"/>
  <c r="BC288" i="2"/>
  <c r="BC289" i="2"/>
  <c r="BC290" i="2"/>
  <c r="BC291" i="2"/>
  <c r="BC292" i="2"/>
  <c r="BC293" i="2"/>
  <c r="BC294" i="2"/>
  <c r="BC295" i="2"/>
  <c r="BC296" i="2"/>
  <c r="BC297" i="2"/>
  <c r="BC298" i="2"/>
  <c r="BC299" i="2"/>
  <c r="BC300" i="2"/>
  <c r="BC301" i="2"/>
  <c r="BC302" i="2"/>
  <c r="BC303" i="2"/>
  <c r="BC304" i="2"/>
  <c r="BC305" i="2"/>
  <c r="BC306" i="2"/>
  <c r="BC307" i="2"/>
  <c r="BC308" i="2"/>
  <c r="BC309" i="2"/>
  <c r="BC310" i="2"/>
  <c r="BC311" i="2"/>
  <c r="BC312" i="2"/>
  <c r="BC313" i="2"/>
  <c r="BC314" i="2"/>
  <c r="BC315" i="2"/>
  <c r="BC316" i="2"/>
  <c r="BC317" i="2"/>
  <c r="BC318" i="2"/>
  <c r="BC319" i="2"/>
  <c r="BC320" i="2"/>
  <c r="BC321" i="2"/>
  <c r="BC322" i="2"/>
  <c r="BC323" i="2"/>
  <c r="BC324" i="2"/>
  <c r="BC325" i="2"/>
  <c r="BC326" i="2"/>
  <c r="BC327" i="2"/>
  <c r="BC328" i="2"/>
  <c r="BC329" i="2"/>
  <c r="BC330" i="2"/>
  <c r="BC331" i="2"/>
  <c r="BC332" i="2"/>
  <c r="BC333" i="2"/>
  <c r="BC334" i="2"/>
  <c r="BC335" i="2"/>
  <c r="BC336" i="2"/>
  <c r="BC337" i="2"/>
  <c r="BC338" i="2"/>
  <c r="BC339" i="2"/>
  <c r="BC340" i="2"/>
  <c r="BC341" i="2"/>
  <c r="BC342" i="2"/>
  <c r="BC343" i="2"/>
  <c r="BC344" i="2"/>
  <c r="BC345" i="2"/>
  <c r="BC346" i="2"/>
  <c r="BC347" i="2"/>
  <c r="BC348" i="2"/>
  <c r="BC349" i="2"/>
  <c r="BC350" i="2"/>
  <c r="BC351" i="2"/>
  <c r="BC352" i="2"/>
  <c r="BC353" i="2"/>
  <c r="BC354" i="2"/>
  <c r="BC355" i="2"/>
  <c r="BC356" i="2"/>
  <c r="BC357" i="2"/>
  <c r="BC358" i="2"/>
  <c r="BC359" i="2"/>
  <c r="BC360" i="2"/>
  <c r="BC361" i="2"/>
  <c r="BC362" i="2"/>
  <c r="BC363" i="2"/>
  <c r="BC364" i="2"/>
  <c r="BC365" i="2"/>
  <c r="BC366" i="2"/>
  <c r="BC367" i="2"/>
  <c r="BC368" i="2"/>
  <c r="BC369" i="2"/>
  <c r="BC370" i="2"/>
  <c r="BC371" i="2"/>
  <c r="BC372" i="2"/>
  <c r="BC373" i="2"/>
  <c r="BC374" i="2"/>
  <c r="BC375" i="2"/>
  <c r="BC376" i="2"/>
  <c r="BC377" i="2"/>
  <c r="BC378" i="2"/>
  <c r="BC379" i="2"/>
  <c r="BC380" i="2"/>
  <c r="BC381" i="2"/>
  <c r="BC382" i="2"/>
  <c r="BC383" i="2"/>
  <c r="BC384" i="2"/>
  <c r="BC385" i="2"/>
  <c r="BC386" i="2"/>
  <c r="BC387" i="2"/>
  <c r="BC388" i="2"/>
  <c r="BC389" i="2"/>
  <c r="BC390" i="2"/>
  <c r="BC391" i="2"/>
  <c r="BC392" i="2"/>
  <c r="BC393" i="2"/>
  <c r="BC394" i="2"/>
  <c r="BC395" i="2"/>
  <c r="BC396" i="2"/>
  <c r="BC397" i="2"/>
  <c r="BC398" i="2"/>
  <c r="BC399" i="2"/>
  <c r="BC400" i="2"/>
  <c r="BC401" i="2"/>
  <c r="BC402" i="2"/>
  <c r="BC403" i="2"/>
  <c r="BC404" i="2"/>
  <c r="BC405" i="2"/>
  <c r="BC406" i="2"/>
  <c r="BC407" i="2"/>
  <c r="BC408" i="2"/>
  <c r="BC409" i="2"/>
  <c r="BC410" i="2"/>
  <c r="BC411" i="2"/>
  <c r="BC412" i="2"/>
  <c r="BC413" i="2"/>
  <c r="BC414" i="2"/>
  <c r="BC415" i="2"/>
  <c r="BC416" i="2"/>
  <c r="BC417" i="2"/>
  <c r="BC418" i="2"/>
  <c r="BC419" i="2"/>
  <c r="BC420" i="2"/>
  <c r="BC421" i="2"/>
  <c r="BC422" i="2"/>
  <c r="BC423" i="2"/>
  <c r="BC424" i="2"/>
  <c r="BC425" i="2"/>
  <c r="BC426" i="2"/>
  <c r="BC427" i="2"/>
  <c r="BC428" i="2"/>
  <c r="BC429" i="2"/>
  <c r="BC430" i="2"/>
  <c r="BC431" i="2"/>
  <c r="BC432" i="2"/>
  <c r="BC433" i="2"/>
  <c r="BC434" i="2"/>
  <c r="BC435" i="2"/>
  <c r="BC436" i="2"/>
  <c r="BC437" i="2"/>
  <c r="BC438" i="2"/>
  <c r="BC439" i="2"/>
  <c r="BC440" i="2"/>
  <c r="BC441" i="2"/>
  <c r="BC442" i="2"/>
  <c r="BC443" i="2"/>
  <c r="BC444" i="2"/>
  <c r="BC445" i="2"/>
  <c r="BC446" i="2"/>
  <c r="BC447" i="2"/>
  <c r="BC448" i="2"/>
  <c r="BC449" i="2"/>
  <c r="BC450" i="2"/>
  <c r="BC451" i="2"/>
  <c r="BC452" i="2"/>
  <c r="BC453" i="2"/>
  <c r="BC454" i="2"/>
  <c r="BC455" i="2"/>
  <c r="BC456" i="2"/>
  <c r="BC457" i="2"/>
  <c r="BC458" i="2"/>
  <c r="BC459" i="2"/>
  <c r="BC460" i="2"/>
  <c r="BC461" i="2"/>
  <c r="BC462" i="2"/>
  <c r="BC463" i="2"/>
  <c r="BC464" i="2"/>
  <c r="BC465" i="2"/>
  <c r="BC466" i="2"/>
  <c r="BC467" i="2"/>
  <c r="BC468" i="2"/>
  <c r="BC469" i="2"/>
  <c r="BC470" i="2"/>
  <c r="BC471" i="2"/>
  <c r="BC472" i="2"/>
  <c r="BC473" i="2"/>
  <c r="BC474" i="2"/>
  <c r="BC475" i="2"/>
  <c r="BC476" i="2"/>
  <c r="BC477" i="2"/>
  <c r="BC478" i="2"/>
  <c r="BC479" i="2"/>
  <c r="BC480" i="2"/>
  <c r="BC481" i="2"/>
  <c r="BC482" i="2"/>
  <c r="BC483" i="2"/>
  <c r="BC484" i="2"/>
  <c r="BC485" i="2"/>
  <c r="BC486" i="2"/>
  <c r="BC487" i="2"/>
  <c r="BC488" i="2"/>
  <c r="BC489" i="2"/>
  <c r="BC490" i="2"/>
  <c r="BC491" i="2"/>
  <c r="BC492" i="2"/>
  <c r="BC493" i="2"/>
  <c r="BC494" i="2"/>
  <c r="BC495" i="2"/>
  <c r="BC496" i="2"/>
  <c r="BC497" i="2"/>
  <c r="BC498" i="2"/>
  <c r="BC499" i="2"/>
  <c r="BC500" i="2"/>
  <c r="BC501" i="2"/>
  <c r="BC502" i="2"/>
  <c r="BC503" i="2"/>
  <c r="BC504" i="2"/>
  <c r="BC505" i="2"/>
  <c r="BC506" i="2"/>
  <c r="BC507" i="2"/>
  <c r="BC508" i="2"/>
  <c r="BC509" i="2"/>
  <c r="BC510" i="2"/>
  <c r="BC511" i="2"/>
  <c r="BC512" i="2"/>
  <c r="BC513" i="2"/>
  <c r="BC514" i="2"/>
  <c r="BC515" i="2"/>
  <c r="BC516" i="2"/>
  <c r="BC517" i="2"/>
  <c r="BC518" i="2"/>
  <c r="BC519" i="2"/>
  <c r="BC520" i="2"/>
  <c r="BC521" i="2"/>
  <c r="BC522" i="2"/>
  <c r="BC523" i="2"/>
  <c r="BC524" i="2"/>
  <c r="BC525" i="2"/>
  <c r="BC526" i="2"/>
  <c r="BC527" i="2"/>
  <c r="BC528" i="2"/>
  <c r="BC529" i="2"/>
  <c r="BC530" i="2"/>
  <c r="BC531" i="2"/>
  <c r="BC532" i="2"/>
  <c r="BC533" i="2"/>
  <c r="BC534" i="2"/>
  <c r="BC535" i="2"/>
  <c r="BC536" i="2"/>
  <c r="BC537" i="2"/>
  <c r="BC538" i="2"/>
  <c r="BC539" i="2"/>
  <c r="BC540" i="2"/>
  <c r="BC541" i="2"/>
  <c r="BC542" i="2"/>
  <c r="BC543" i="2"/>
  <c r="BC544" i="2"/>
  <c r="BC545" i="2"/>
  <c r="BC546" i="2"/>
  <c r="BC547" i="2"/>
  <c r="BC548" i="2"/>
  <c r="BC549" i="2"/>
  <c r="BC550" i="2"/>
  <c r="BC551" i="2"/>
  <c r="BC552" i="2"/>
  <c r="BC553" i="2"/>
  <c r="BC554" i="2"/>
  <c r="BC555" i="2"/>
  <c r="BC556" i="2"/>
  <c r="BC557" i="2"/>
  <c r="BC558" i="2"/>
  <c r="BC559" i="2"/>
  <c r="BC560" i="2"/>
  <c r="BC561" i="2"/>
  <c r="BC562" i="2"/>
  <c r="BC563" i="2"/>
  <c r="BC564" i="2"/>
  <c r="BC565" i="2"/>
  <c r="BC566" i="2"/>
  <c r="BC567" i="2"/>
  <c r="BC568" i="2"/>
  <c r="BC569" i="2"/>
  <c r="BC570" i="2"/>
  <c r="BC571" i="2"/>
  <c r="BC572" i="2"/>
  <c r="BC573" i="2"/>
  <c r="BC574" i="2"/>
  <c r="BC575" i="2"/>
  <c r="BC576" i="2"/>
  <c r="BC577" i="2"/>
  <c r="BC578" i="2"/>
  <c r="BC579" i="2"/>
  <c r="BC580" i="2"/>
  <c r="BC581" i="2"/>
  <c r="BC582" i="2"/>
  <c r="BC583" i="2"/>
  <c r="BC584" i="2"/>
  <c r="BC585" i="2"/>
  <c r="BC586" i="2"/>
  <c r="BC587" i="2"/>
  <c r="BC588" i="2"/>
  <c r="BC589" i="2"/>
  <c r="BC590" i="2"/>
  <c r="BC591" i="2"/>
  <c r="BC592" i="2"/>
  <c r="BC593" i="2"/>
  <c r="BC594" i="2"/>
  <c r="BC595" i="2"/>
  <c r="BC596" i="2"/>
  <c r="BC597" i="2"/>
  <c r="BC598" i="2"/>
  <c r="BC599" i="2"/>
  <c r="BC600" i="2"/>
  <c r="BC601" i="2"/>
  <c r="BC602" i="2"/>
  <c r="BC603" i="2"/>
  <c r="BC604" i="2"/>
  <c r="BC605" i="2"/>
  <c r="BC606" i="2"/>
  <c r="BC607" i="2"/>
  <c r="BC608" i="2"/>
  <c r="BC609" i="2"/>
  <c r="BC610" i="2"/>
  <c r="BC611" i="2"/>
  <c r="BC612" i="2"/>
  <c r="BC613" i="2"/>
  <c r="BC614" i="2"/>
  <c r="BC615" i="2"/>
  <c r="BC616" i="2"/>
  <c r="BC617" i="2"/>
  <c r="BC618" i="2"/>
  <c r="BC619" i="2"/>
  <c r="BC620" i="2"/>
  <c r="BC621" i="2"/>
  <c r="BC622" i="2"/>
  <c r="BC623" i="2"/>
  <c r="BC624" i="2"/>
  <c r="BC625" i="2"/>
  <c r="BC626" i="2"/>
  <c r="BC627" i="2"/>
  <c r="BC628" i="2"/>
  <c r="BC629" i="2"/>
  <c r="BC630" i="2"/>
  <c r="BC631" i="2"/>
  <c r="BC632" i="2"/>
  <c r="BC633" i="2"/>
  <c r="BC634" i="2"/>
  <c r="BC635" i="2"/>
  <c r="BC636" i="2"/>
  <c r="BC637" i="2"/>
  <c r="BC638" i="2"/>
  <c r="BC639" i="2"/>
  <c r="BC640" i="2"/>
  <c r="BC641" i="2"/>
  <c r="BC642" i="2"/>
  <c r="BC643" i="2"/>
  <c r="AQ3" i="2"/>
  <c r="AQ2" i="2"/>
  <c r="H640" i="2"/>
  <c r="G640" i="2"/>
  <c r="F640" i="2"/>
  <c r="E640" i="2"/>
  <c r="H639" i="2"/>
  <c r="G639" i="2"/>
  <c r="F639" i="2"/>
  <c r="E639" i="2"/>
  <c r="H638" i="2"/>
  <c r="G638" i="2"/>
  <c r="F638" i="2"/>
  <c r="E638" i="2"/>
  <c r="H637" i="2"/>
  <c r="G637" i="2"/>
  <c r="F637" i="2"/>
  <c r="E637" i="2"/>
  <c r="H636" i="2"/>
  <c r="G636" i="2"/>
  <c r="F636" i="2"/>
  <c r="E636" i="2"/>
  <c r="H635" i="2"/>
  <c r="G635" i="2"/>
  <c r="F635" i="2"/>
  <c r="E635" i="2"/>
  <c r="H634" i="2"/>
  <c r="G634" i="2"/>
  <c r="F634" i="2"/>
  <c r="E634" i="2"/>
  <c r="H633" i="2"/>
  <c r="G633" i="2"/>
  <c r="F633" i="2"/>
  <c r="E633" i="2"/>
  <c r="H632" i="2"/>
  <c r="G632" i="2"/>
  <c r="F632" i="2"/>
  <c r="E632" i="2"/>
  <c r="H631" i="2"/>
  <c r="G631" i="2"/>
  <c r="F631" i="2"/>
  <c r="E631" i="2"/>
  <c r="H630" i="2"/>
  <c r="G630" i="2"/>
  <c r="F630" i="2"/>
  <c r="E630" i="2"/>
  <c r="H629" i="2"/>
  <c r="G629" i="2"/>
  <c r="F629" i="2"/>
  <c r="E629" i="2"/>
  <c r="H628" i="2"/>
  <c r="G628" i="2"/>
  <c r="F628" i="2"/>
  <c r="E628" i="2"/>
  <c r="H627" i="2"/>
  <c r="G627" i="2"/>
  <c r="F627" i="2"/>
  <c r="E627" i="2"/>
  <c r="H626" i="2"/>
  <c r="G626" i="2"/>
  <c r="F626" i="2"/>
  <c r="E626" i="2"/>
  <c r="H625" i="2"/>
  <c r="G625" i="2"/>
  <c r="F625" i="2"/>
  <c r="E625" i="2"/>
  <c r="H624" i="2"/>
  <c r="G624" i="2"/>
  <c r="F624" i="2"/>
  <c r="E624" i="2"/>
  <c r="H623" i="2"/>
  <c r="G623" i="2"/>
  <c r="F623" i="2"/>
  <c r="E623" i="2"/>
  <c r="H622" i="2"/>
  <c r="G622" i="2"/>
  <c r="F622" i="2"/>
  <c r="E622" i="2"/>
  <c r="H621" i="2"/>
  <c r="G621" i="2"/>
  <c r="F621" i="2"/>
  <c r="E621" i="2"/>
  <c r="H620" i="2"/>
  <c r="G620" i="2"/>
  <c r="F620" i="2"/>
  <c r="E620" i="2"/>
  <c r="H619" i="2"/>
  <c r="G619" i="2"/>
  <c r="F619" i="2"/>
  <c r="E619" i="2"/>
  <c r="H618" i="2"/>
  <c r="G618" i="2"/>
  <c r="F618" i="2"/>
  <c r="E618" i="2"/>
  <c r="H617" i="2"/>
  <c r="G617" i="2"/>
  <c r="F617" i="2"/>
  <c r="E617" i="2"/>
  <c r="H616" i="2"/>
  <c r="G616" i="2"/>
  <c r="F616" i="2"/>
  <c r="E616" i="2"/>
  <c r="H615" i="2"/>
  <c r="G615" i="2"/>
  <c r="F615" i="2"/>
  <c r="E615" i="2"/>
  <c r="H614" i="2"/>
  <c r="G614" i="2"/>
  <c r="F614" i="2"/>
  <c r="E614" i="2"/>
  <c r="H613" i="2"/>
  <c r="G613" i="2"/>
  <c r="F613" i="2"/>
  <c r="E613" i="2"/>
  <c r="H612" i="2"/>
  <c r="G612" i="2"/>
  <c r="F612" i="2"/>
  <c r="E612" i="2"/>
  <c r="H611" i="2"/>
  <c r="G611" i="2"/>
  <c r="F611" i="2"/>
  <c r="E611" i="2"/>
  <c r="H610" i="2"/>
  <c r="G610" i="2"/>
  <c r="F610" i="2"/>
  <c r="E610" i="2"/>
  <c r="H609" i="2"/>
  <c r="G609" i="2"/>
  <c r="F609" i="2"/>
  <c r="E609" i="2"/>
  <c r="H608" i="2"/>
  <c r="G608" i="2"/>
  <c r="F608" i="2"/>
  <c r="E608" i="2"/>
  <c r="H607" i="2"/>
  <c r="G607" i="2"/>
  <c r="F607" i="2"/>
  <c r="E607" i="2"/>
  <c r="H606" i="2"/>
  <c r="G606" i="2"/>
  <c r="F606" i="2"/>
  <c r="E606" i="2"/>
  <c r="H605" i="2"/>
  <c r="G605" i="2"/>
  <c r="F605" i="2"/>
  <c r="E605" i="2"/>
  <c r="H604" i="2"/>
  <c r="G604" i="2"/>
  <c r="F604" i="2"/>
  <c r="E604" i="2"/>
  <c r="H603" i="2"/>
  <c r="G603" i="2"/>
  <c r="F603" i="2"/>
  <c r="E603" i="2"/>
  <c r="H602" i="2"/>
  <c r="G602" i="2"/>
  <c r="F602" i="2"/>
  <c r="E602" i="2"/>
  <c r="H601" i="2"/>
  <c r="G601" i="2"/>
  <c r="F601" i="2"/>
  <c r="E601" i="2"/>
  <c r="H600" i="2"/>
  <c r="G600" i="2"/>
  <c r="F600" i="2"/>
  <c r="E600" i="2"/>
  <c r="H599" i="2"/>
  <c r="G599" i="2"/>
  <c r="F599" i="2"/>
  <c r="E599" i="2"/>
  <c r="H598" i="2"/>
  <c r="G598" i="2"/>
  <c r="F598" i="2"/>
  <c r="E598" i="2"/>
  <c r="H597" i="2"/>
  <c r="G597" i="2"/>
  <c r="F597" i="2"/>
  <c r="E597" i="2"/>
  <c r="H596" i="2"/>
  <c r="G596" i="2"/>
  <c r="F596" i="2"/>
  <c r="E596" i="2"/>
  <c r="H595" i="2"/>
  <c r="G595" i="2"/>
  <c r="F595" i="2"/>
  <c r="E595" i="2"/>
  <c r="H594" i="2"/>
  <c r="G594" i="2"/>
  <c r="F594" i="2"/>
  <c r="E594" i="2"/>
  <c r="H593" i="2"/>
  <c r="G593" i="2"/>
  <c r="F593" i="2"/>
  <c r="E593" i="2"/>
  <c r="H592" i="2"/>
  <c r="G592" i="2"/>
  <c r="F592" i="2"/>
  <c r="E592" i="2"/>
  <c r="H591" i="2"/>
  <c r="G591" i="2"/>
  <c r="F591" i="2"/>
  <c r="E591" i="2"/>
  <c r="H590" i="2"/>
  <c r="G590" i="2"/>
  <c r="F590" i="2"/>
  <c r="E590" i="2"/>
  <c r="H589" i="2"/>
  <c r="G589" i="2"/>
  <c r="F589" i="2"/>
  <c r="E589" i="2"/>
  <c r="H588" i="2"/>
  <c r="G588" i="2"/>
  <c r="F588" i="2"/>
  <c r="E588" i="2"/>
  <c r="H587" i="2"/>
  <c r="G587" i="2"/>
  <c r="F587" i="2"/>
  <c r="E587" i="2"/>
  <c r="H586" i="2"/>
  <c r="G586" i="2"/>
  <c r="F586" i="2"/>
  <c r="E586" i="2"/>
  <c r="H585" i="2"/>
  <c r="G585" i="2"/>
  <c r="F585" i="2"/>
  <c r="E585" i="2"/>
  <c r="H584" i="2"/>
  <c r="G584" i="2"/>
  <c r="F584" i="2"/>
  <c r="E584" i="2"/>
  <c r="H583" i="2"/>
  <c r="G583" i="2"/>
  <c r="F583" i="2"/>
  <c r="E583" i="2"/>
  <c r="H582" i="2"/>
  <c r="G582" i="2"/>
  <c r="F582" i="2"/>
  <c r="E582" i="2"/>
  <c r="H581" i="2"/>
  <c r="G581" i="2"/>
  <c r="F581" i="2"/>
  <c r="E581" i="2"/>
  <c r="H580" i="2"/>
  <c r="G580" i="2"/>
  <c r="F580" i="2"/>
  <c r="E580" i="2"/>
  <c r="H579" i="2"/>
  <c r="G579" i="2"/>
  <c r="F579" i="2"/>
  <c r="E579" i="2"/>
  <c r="H578" i="2"/>
  <c r="G578" i="2"/>
  <c r="F578" i="2"/>
  <c r="E578" i="2"/>
  <c r="H577" i="2"/>
  <c r="G577" i="2"/>
  <c r="F577" i="2"/>
  <c r="E577" i="2"/>
  <c r="H576" i="2"/>
  <c r="G576" i="2"/>
  <c r="F576" i="2"/>
  <c r="E576" i="2"/>
  <c r="H575" i="2"/>
  <c r="G575" i="2"/>
  <c r="F575" i="2"/>
  <c r="E575" i="2"/>
  <c r="H574" i="2"/>
  <c r="G574" i="2"/>
  <c r="F574" i="2"/>
  <c r="E574" i="2"/>
  <c r="H573" i="2"/>
  <c r="G573" i="2"/>
  <c r="F573" i="2"/>
  <c r="E573" i="2"/>
  <c r="H572" i="2"/>
  <c r="G572" i="2"/>
  <c r="F572" i="2"/>
  <c r="E572" i="2"/>
  <c r="H571" i="2"/>
  <c r="G571" i="2"/>
  <c r="F571" i="2"/>
  <c r="E571" i="2"/>
  <c r="H570" i="2"/>
  <c r="G570" i="2"/>
  <c r="F570" i="2"/>
  <c r="E570" i="2"/>
  <c r="H569" i="2"/>
  <c r="G569" i="2"/>
  <c r="F569" i="2"/>
  <c r="E569" i="2"/>
  <c r="H568" i="2"/>
  <c r="G568" i="2"/>
  <c r="F568" i="2"/>
  <c r="E568" i="2"/>
  <c r="H567" i="2"/>
  <c r="G567" i="2"/>
  <c r="F567" i="2"/>
  <c r="E567" i="2"/>
  <c r="H566" i="2"/>
  <c r="G566" i="2"/>
  <c r="F566" i="2"/>
  <c r="E566" i="2"/>
  <c r="H565" i="2"/>
  <c r="G565" i="2"/>
  <c r="F565" i="2"/>
  <c r="E565" i="2"/>
  <c r="H564" i="2"/>
  <c r="G564" i="2"/>
  <c r="F564" i="2"/>
  <c r="E564" i="2"/>
  <c r="H563" i="2"/>
  <c r="G563" i="2"/>
  <c r="F563" i="2"/>
  <c r="E563" i="2"/>
  <c r="H562" i="2"/>
  <c r="G562" i="2"/>
  <c r="F562" i="2"/>
  <c r="E562" i="2"/>
  <c r="H561" i="2"/>
  <c r="G561" i="2"/>
  <c r="F561" i="2"/>
  <c r="E561" i="2"/>
  <c r="H560" i="2"/>
  <c r="G560" i="2"/>
  <c r="F560" i="2"/>
  <c r="E560" i="2"/>
  <c r="H559" i="2"/>
  <c r="G559" i="2"/>
  <c r="F559" i="2"/>
  <c r="E559" i="2"/>
  <c r="H558" i="2"/>
  <c r="G558" i="2"/>
  <c r="F558" i="2"/>
  <c r="E558" i="2"/>
  <c r="H557" i="2"/>
  <c r="G557" i="2"/>
  <c r="F557" i="2"/>
  <c r="E557" i="2"/>
  <c r="H556" i="2"/>
  <c r="G556" i="2"/>
  <c r="F556" i="2"/>
  <c r="E556" i="2"/>
  <c r="H555" i="2"/>
  <c r="G555" i="2"/>
  <c r="F555" i="2"/>
  <c r="E555" i="2"/>
  <c r="H554" i="2"/>
  <c r="G554" i="2"/>
  <c r="F554" i="2"/>
  <c r="E554" i="2"/>
  <c r="H553" i="2"/>
  <c r="G553" i="2"/>
  <c r="F553" i="2"/>
  <c r="E553" i="2"/>
  <c r="H552" i="2"/>
  <c r="G552" i="2"/>
  <c r="F552" i="2"/>
  <c r="E552" i="2"/>
  <c r="H551" i="2"/>
  <c r="G551" i="2"/>
  <c r="F551" i="2"/>
  <c r="E551" i="2"/>
  <c r="H550" i="2"/>
  <c r="G550" i="2"/>
  <c r="F550" i="2"/>
  <c r="E550" i="2"/>
  <c r="H549" i="2"/>
  <c r="G549" i="2"/>
  <c r="F549" i="2"/>
  <c r="E549" i="2"/>
  <c r="H548" i="2"/>
  <c r="G548" i="2"/>
  <c r="F548" i="2"/>
  <c r="E548" i="2"/>
  <c r="H547" i="2"/>
  <c r="G547" i="2"/>
  <c r="F547" i="2"/>
  <c r="E547" i="2"/>
  <c r="H546" i="2"/>
  <c r="G546" i="2"/>
  <c r="F546" i="2"/>
  <c r="E546" i="2"/>
  <c r="H545" i="2"/>
  <c r="G545" i="2"/>
  <c r="F545" i="2"/>
  <c r="E545" i="2"/>
  <c r="H544" i="2"/>
  <c r="G544" i="2"/>
  <c r="F544" i="2"/>
  <c r="E544" i="2"/>
  <c r="H543" i="2"/>
  <c r="G543" i="2"/>
  <c r="F543" i="2"/>
  <c r="E543" i="2"/>
  <c r="H542" i="2"/>
  <c r="G542" i="2"/>
  <c r="F542" i="2"/>
  <c r="E542" i="2"/>
  <c r="H541" i="2"/>
  <c r="G541" i="2"/>
  <c r="F541" i="2"/>
  <c r="E541" i="2"/>
  <c r="H540" i="2"/>
  <c r="G540" i="2"/>
  <c r="F540" i="2"/>
  <c r="E540" i="2"/>
  <c r="H539" i="2"/>
  <c r="G539" i="2"/>
  <c r="F539" i="2"/>
  <c r="E539" i="2"/>
  <c r="H538" i="2"/>
  <c r="G538" i="2"/>
  <c r="F538" i="2"/>
  <c r="E538" i="2"/>
  <c r="H537" i="2"/>
  <c r="G537" i="2"/>
  <c r="F537" i="2"/>
  <c r="E537" i="2"/>
  <c r="H536" i="2"/>
  <c r="G536" i="2"/>
  <c r="F536" i="2"/>
  <c r="E536" i="2"/>
  <c r="H535" i="2"/>
  <c r="G535" i="2"/>
  <c r="F535" i="2"/>
  <c r="E535" i="2"/>
  <c r="H534" i="2"/>
  <c r="G534" i="2"/>
  <c r="F534" i="2"/>
  <c r="E534" i="2"/>
  <c r="H533" i="2"/>
  <c r="G533" i="2"/>
  <c r="F533" i="2"/>
  <c r="E533" i="2"/>
  <c r="H532" i="2"/>
  <c r="G532" i="2"/>
  <c r="F532" i="2"/>
  <c r="E532" i="2"/>
  <c r="H531" i="2"/>
  <c r="G531" i="2"/>
  <c r="F531" i="2"/>
  <c r="E531" i="2"/>
  <c r="H530" i="2"/>
  <c r="G530" i="2"/>
  <c r="F530" i="2"/>
  <c r="E530" i="2"/>
  <c r="H529" i="2"/>
  <c r="G529" i="2"/>
  <c r="F529" i="2"/>
  <c r="E529" i="2"/>
  <c r="H528" i="2"/>
  <c r="G528" i="2"/>
  <c r="F528" i="2"/>
  <c r="E528" i="2"/>
  <c r="H527" i="2"/>
  <c r="G527" i="2"/>
  <c r="F527" i="2"/>
  <c r="E527" i="2"/>
  <c r="H526" i="2"/>
  <c r="G526" i="2"/>
  <c r="F526" i="2"/>
  <c r="E526" i="2"/>
  <c r="H525" i="2"/>
  <c r="G525" i="2"/>
  <c r="F525" i="2"/>
  <c r="E525" i="2"/>
  <c r="H524" i="2"/>
  <c r="G524" i="2"/>
  <c r="F524" i="2"/>
  <c r="E524" i="2"/>
  <c r="H523" i="2"/>
  <c r="G523" i="2"/>
  <c r="F523" i="2"/>
  <c r="E523" i="2"/>
  <c r="H522" i="2"/>
  <c r="G522" i="2"/>
  <c r="F522" i="2"/>
  <c r="E522" i="2"/>
  <c r="H521" i="2"/>
  <c r="G521" i="2"/>
  <c r="F521" i="2"/>
  <c r="E521" i="2"/>
  <c r="H520" i="2"/>
  <c r="G520" i="2"/>
  <c r="F520" i="2"/>
  <c r="E520" i="2"/>
  <c r="H519" i="2"/>
  <c r="G519" i="2"/>
  <c r="F519" i="2"/>
  <c r="E519" i="2"/>
  <c r="H518" i="2"/>
  <c r="G518" i="2"/>
  <c r="F518" i="2"/>
  <c r="E518" i="2"/>
  <c r="H517" i="2"/>
  <c r="G517" i="2"/>
  <c r="F517" i="2"/>
  <c r="E517" i="2"/>
  <c r="H516" i="2"/>
  <c r="G516" i="2"/>
  <c r="F516" i="2"/>
  <c r="E516" i="2"/>
  <c r="H515" i="2"/>
  <c r="G515" i="2"/>
  <c r="F515" i="2"/>
  <c r="E515" i="2"/>
  <c r="H514" i="2"/>
  <c r="G514" i="2"/>
  <c r="F514" i="2"/>
  <c r="E514" i="2"/>
  <c r="H513" i="2"/>
  <c r="G513" i="2"/>
  <c r="F513" i="2"/>
  <c r="E513" i="2"/>
  <c r="H512" i="2"/>
  <c r="G512" i="2"/>
  <c r="F512" i="2"/>
  <c r="E512" i="2"/>
  <c r="H511" i="2"/>
  <c r="G511" i="2"/>
  <c r="F511" i="2"/>
  <c r="E511" i="2"/>
  <c r="H510" i="2"/>
  <c r="G510" i="2"/>
  <c r="F510" i="2"/>
  <c r="E510" i="2"/>
  <c r="H509" i="2"/>
  <c r="G509" i="2"/>
  <c r="F509" i="2"/>
  <c r="E509" i="2"/>
  <c r="H508" i="2"/>
  <c r="G508" i="2"/>
  <c r="F508" i="2"/>
  <c r="E508" i="2"/>
  <c r="H507" i="2"/>
  <c r="G507" i="2"/>
  <c r="F507" i="2"/>
  <c r="E507" i="2"/>
  <c r="H506" i="2"/>
  <c r="G506" i="2"/>
  <c r="F506" i="2"/>
  <c r="E506" i="2"/>
  <c r="H505" i="2"/>
  <c r="G505" i="2"/>
  <c r="F505" i="2"/>
  <c r="E505" i="2"/>
  <c r="H504" i="2"/>
  <c r="G504" i="2"/>
  <c r="F504" i="2"/>
  <c r="E504" i="2"/>
  <c r="H503" i="2"/>
  <c r="G503" i="2"/>
  <c r="F503" i="2"/>
  <c r="E503" i="2"/>
  <c r="H502" i="2"/>
  <c r="G502" i="2"/>
  <c r="F502" i="2"/>
  <c r="E502" i="2"/>
  <c r="H501" i="2"/>
  <c r="G501" i="2"/>
  <c r="F501" i="2"/>
  <c r="E501" i="2"/>
  <c r="H500" i="2"/>
  <c r="G500" i="2"/>
  <c r="F500" i="2"/>
  <c r="E500" i="2"/>
  <c r="H499" i="2"/>
  <c r="G499" i="2"/>
  <c r="F499" i="2"/>
  <c r="E499" i="2"/>
  <c r="H498" i="2"/>
  <c r="G498" i="2"/>
  <c r="F498" i="2"/>
  <c r="E498" i="2"/>
  <c r="H497" i="2"/>
  <c r="G497" i="2"/>
  <c r="F497" i="2"/>
  <c r="E497" i="2"/>
  <c r="H496" i="2"/>
  <c r="G496" i="2"/>
  <c r="F496" i="2"/>
  <c r="E496" i="2"/>
  <c r="H495" i="2"/>
  <c r="G495" i="2"/>
  <c r="F495" i="2"/>
  <c r="E495" i="2"/>
  <c r="H494" i="2"/>
  <c r="G494" i="2"/>
  <c r="F494" i="2"/>
  <c r="E494" i="2"/>
  <c r="H493" i="2"/>
  <c r="G493" i="2"/>
  <c r="F493" i="2"/>
  <c r="E493" i="2"/>
  <c r="H492" i="2"/>
  <c r="G492" i="2"/>
  <c r="F492" i="2"/>
  <c r="E492" i="2"/>
  <c r="H491" i="2"/>
  <c r="G491" i="2"/>
  <c r="F491" i="2"/>
  <c r="E491" i="2"/>
  <c r="H490" i="2"/>
  <c r="G490" i="2"/>
  <c r="F490" i="2"/>
  <c r="E490" i="2"/>
  <c r="H489" i="2"/>
  <c r="G489" i="2"/>
  <c r="F489" i="2"/>
  <c r="E489" i="2"/>
  <c r="H488" i="2"/>
  <c r="G488" i="2"/>
  <c r="F488" i="2"/>
  <c r="E488" i="2"/>
  <c r="H487" i="2"/>
  <c r="G487" i="2"/>
  <c r="F487" i="2"/>
  <c r="E487" i="2"/>
  <c r="H486" i="2"/>
  <c r="G486" i="2"/>
  <c r="F486" i="2"/>
  <c r="E486" i="2"/>
  <c r="H485" i="2"/>
  <c r="G485" i="2"/>
  <c r="F485" i="2"/>
  <c r="E485" i="2"/>
  <c r="H484" i="2"/>
  <c r="G484" i="2"/>
  <c r="F484" i="2"/>
  <c r="E484" i="2"/>
  <c r="H483" i="2"/>
  <c r="G483" i="2"/>
  <c r="F483" i="2"/>
  <c r="E483" i="2"/>
  <c r="H482" i="2"/>
  <c r="G482" i="2"/>
  <c r="F482" i="2"/>
  <c r="E482" i="2"/>
  <c r="H481" i="2"/>
  <c r="G481" i="2"/>
  <c r="F481" i="2"/>
  <c r="E481" i="2"/>
  <c r="H480" i="2"/>
  <c r="G480" i="2"/>
  <c r="F480" i="2"/>
  <c r="E480" i="2"/>
  <c r="H479" i="2"/>
  <c r="G479" i="2"/>
  <c r="F479" i="2"/>
  <c r="E479" i="2"/>
  <c r="H478" i="2"/>
  <c r="G478" i="2"/>
  <c r="F478" i="2"/>
  <c r="E478" i="2"/>
  <c r="H477" i="2"/>
  <c r="G477" i="2"/>
  <c r="F477" i="2"/>
  <c r="E477" i="2"/>
  <c r="H476" i="2"/>
  <c r="G476" i="2"/>
  <c r="F476" i="2"/>
  <c r="E476" i="2"/>
  <c r="H475" i="2"/>
  <c r="G475" i="2"/>
  <c r="F475" i="2"/>
  <c r="E475" i="2"/>
  <c r="H474" i="2"/>
  <c r="G474" i="2"/>
  <c r="F474" i="2"/>
  <c r="E474" i="2"/>
  <c r="H473" i="2"/>
  <c r="G473" i="2"/>
  <c r="F473" i="2"/>
  <c r="E473" i="2"/>
  <c r="H472" i="2"/>
  <c r="G472" i="2"/>
  <c r="F472" i="2"/>
  <c r="E472" i="2"/>
  <c r="H471" i="2"/>
  <c r="G471" i="2"/>
  <c r="F471" i="2"/>
  <c r="E471" i="2"/>
  <c r="H470" i="2"/>
  <c r="G470" i="2"/>
  <c r="F470" i="2"/>
  <c r="E470" i="2"/>
  <c r="H469" i="2"/>
  <c r="G469" i="2"/>
  <c r="F469" i="2"/>
  <c r="E469" i="2"/>
  <c r="H468" i="2"/>
  <c r="G468" i="2"/>
  <c r="F468" i="2"/>
  <c r="E468" i="2"/>
  <c r="H467" i="2"/>
  <c r="G467" i="2"/>
  <c r="F467" i="2"/>
  <c r="E467" i="2"/>
  <c r="H466" i="2"/>
  <c r="G466" i="2"/>
  <c r="F466" i="2"/>
  <c r="E466" i="2"/>
  <c r="H465" i="2"/>
  <c r="G465" i="2"/>
  <c r="F465" i="2"/>
  <c r="E465" i="2"/>
  <c r="H464" i="2"/>
  <c r="G464" i="2"/>
  <c r="F464" i="2"/>
  <c r="E464" i="2"/>
  <c r="H463" i="2"/>
  <c r="G463" i="2"/>
  <c r="F463" i="2"/>
  <c r="E463" i="2"/>
  <c r="H462" i="2"/>
  <c r="G462" i="2"/>
  <c r="F462" i="2"/>
  <c r="E462" i="2"/>
  <c r="H461" i="2"/>
  <c r="G461" i="2"/>
  <c r="F461" i="2"/>
  <c r="E461" i="2"/>
  <c r="H460" i="2"/>
  <c r="G460" i="2"/>
  <c r="F460" i="2"/>
  <c r="E460" i="2"/>
  <c r="H459" i="2"/>
  <c r="G459" i="2"/>
  <c r="F459" i="2"/>
  <c r="E459" i="2"/>
  <c r="H458" i="2"/>
  <c r="G458" i="2"/>
  <c r="F458" i="2"/>
  <c r="E458" i="2"/>
  <c r="H457" i="2"/>
  <c r="G457" i="2"/>
  <c r="F457" i="2"/>
  <c r="E457" i="2"/>
  <c r="H456" i="2"/>
  <c r="G456" i="2"/>
  <c r="F456" i="2"/>
  <c r="E456" i="2"/>
  <c r="H455" i="2"/>
  <c r="G455" i="2"/>
  <c r="F455" i="2"/>
  <c r="E455" i="2"/>
  <c r="H454" i="2"/>
  <c r="G454" i="2"/>
  <c r="F454" i="2"/>
  <c r="E454" i="2"/>
  <c r="H453" i="2"/>
  <c r="G453" i="2"/>
  <c r="F453" i="2"/>
  <c r="E453" i="2"/>
  <c r="H452" i="2"/>
  <c r="G452" i="2"/>
  <c r="F452" i="2"/>
  <c r="E452" i="2"/>
  <c r="H451" i="2"/>
  <c r="G451" i="2"/>
  <c r="F451" i="2"/>
  <c r="E451" i="2"/>
  <c r="H450" i="2"/>
  <c r="G450" i="2"/>
  <c r="F450" i="2"/>
  <c r="E450" i="2"/>
  <c r="H449" i="2"/>
  <c r="G449" i="2"/>
  <c r="F449" i="2"/>
  <c r="E449" i="2"/>
  <c r="H448" i="2"/>
  <c r="G448" i="2"/>
  <c r="F448" i="2"/>
  <c r="E448" i="2"/>
  <c r="H447" i="2"/>
  <c r="G447" i="2"/>
  <c r="F447" i="2"/>
  <c r="E447" i="2"/>
  <c r="H446" i="2"/>
  <c r="G446" i="2"/>
  <c r="F446" i="2"/>
  <c r="E446" i="2"/>
  <c r="H445" i="2"/>
  <c r="G445" i="2"/>
  <c r="F445" i="2"/>
  <c r="E445" i="2"/>
  <c r="H444" i="2"/>
  <c r="G444" i="2"/>
  <c r="F444" i="2"/>
  <c r="E444" i="2"/>
  <c r="H443" i="2"/>
  <c r="G443" i="2"/>
  <c r="F443" i="2"/>
  <c r="E443" i="2"/>
  <c r="H442" i="2"/>
  <c r="G442" i="2"/>
  <c r="F442" i="2"/>
  <c r="E442" i="2"/>
  <c r="H441" i="2"/>
  <c r="G441" i="2"/>
  <c r="F441" i="2"/>
  <c r="E441" i="2"/>
  <c r="H440" i="2"/>
  <c r="G440" i="2"/>
  <c r="F440" i="2"/>
  <c r="E440" i="2"/>
  <c r="H439" i="2"/>
  <c r="G439" i="2"/>
  <c r="F439" i="2"/>
  <c r="E439" i="2"/>
  <c r="H438" i="2"/>
  <c r="G438" i="2"/>
  <c r="F438" i="2"/>
  <c r="E438" i="2"/>
  <c r="H437" i="2"/>
  <c r="G437" i="2"/>
  <c r="F437" i="2"/>
  <c r="E437" i="2"/>
  <c r="H436" i="2"/>
  <c r="G436" i="2"/>
  <c r="F436" i="2"/>
  <c r="E436" i="2"/>
  <c r="H435" i="2"/>
  <c r="G435" i="2"/>
  <c r="F435" i="2"/>
  <c r="E435" i="2"/>
  <c r="H434" i="2"/>
  <c r="G434" i="2"/>
  <c r="F434" i="2"/>
  <c r="E434" i="2"/>
  <c r="H433" i="2"/>
  <c r="G433" i="2"/>
  <c r="F433" i="2"/>
  <c r="E433" i="2"/>
  <c r="H432" i="2"/>
  <c r="G432" i="2"/>
  <c r="F432" i="2"/>
  <c r="E432" i="2"/>
  <c r="H431" i="2"/>
  <c r="G431" i="2"/>
  <c r="F431" i="2"/>
  <c r="E431" i="2"/>
  <c r="H430" i="2"/>
  <c r="G430" i="2"/>
  <c r="F430" i="2"/>
  <c r="E430" i="2"/>
  <c r="H429" i="2"/>
  <c r="G429" i="2"/>
  <c r="F429" i="2"/>
  <c r="E429" i="2"/>
  <c r="H428" i="2"/>
  <c r="G428" i="2"/>
  <c r="F428" i="2"/>
  <c r="E428" i="2"/>
  <c r="H427" i="2"/>
  <c r="G427" i="2"/>
  <c r="F427" i="2"/>
  <c r="E427" i="2"/>
  <c r="H426" i="2"/>
  <c r="G426" i="2"/>
  <c r="F426" i="2"/>
  <c r="E426" i="2"/>
  <c r="H425" i="2"/>
  <c r="G425" i="2"/>
  <c r="F425" i="2"/>
  <c r="E425" i="2"/>
  <c r="H424" i="2"/>
  <c r="G424" i="2"/>
  <c r="F424" i="2"/>
  <c r="E424" i="2"/>
  <c r="H423" i="2"/>
  <c r="G423" i="2"/>
  <c r="F423" i="2"/>
  <c r="E423" i="2"/>
  <c r="H422" i="2"/>
  <c r="G422" i="2"/>
  <c r="F422" i="2"/>
  <c r="E422" i="2"/>
  <c r="H421" i="2"/>
  <c r="G421" i="2"/>
  <c r="F421" i="2"/>
  <c r="E421" i="2"/>
  <c r="H420" i="2"/>
  <c r="G420" i="2"/>
  <c r="F420" i="2"/>
  <c r="E420" i="2"/>
  <c r="H419" i="2"/>
  <c r="G419" i="2"/>
  <c r="F419" i="2"/>
  <c r="E419" i="2"/>
  <c r="H418" i="2"/>
  <c r="G418" i="2"/>
  <c r="F418" i="2"/>
  <c r="E418" i="2"/>
  <c r="H417" i="2"/>
  <c r="G417" i="2"/>
  <c r="F417" i="2"/>
  <c r="E417" i="2"/>
  <c r="H416" i="2"/>
  <c r="G416" i="2"/>
  <c r="F416" i="2"/>
  <c r="E416" i="2"/>
  <c r="H415" i="2"/>
  <c r="G415" i="2"/>
  <c r="F415" i="2"/>
  <c r="E415" i="2"/>
  <c r="H414" i="2"/>
  <c r="G414" i="2"/>
  <c r="F414" i="2"/>
  <c r="E414" i="2"/>
  <c r="H413" i="2"/>
  <c r="G413" i="2"/>
  <c r="F413" i="2"/>
  <c r="E413" i="2"/>
  <c r="H412" i="2"/>
  <c r="G412" i="2"/>
  <c r="F412" i="2"/>
  <c r="E412" i="2"/>
  <c r="H411" i="2"/>
  <c r="G411" i="2"/>
  <c r="F411" i="2"/>
  <c r="E411" i="2"/>
  <c r="H410" i="2"/>
  <c r="G410" i="2"/>
  <c r="F410" i="2"/>
  <c r="E410" i="2"/>
  <c r="H409" i="2"/>
  <c r="G409" i="2"/>
  <c r="F409" i="2"/>
  <c r="E409" i="2"/>
  <c r="H408" i="2"/>
  <c r="G408" i="2"/>
  <c r="F408" i="2"/>
  <c r="E408" i="2"/>
  <c r="H407" i="2"/>
  <c r="G407" i="2"/>
  <c r="F407" i="2"/>
  <c r="E407" i="2"/>
  <c r="H406" i="2"/>
  <c r="G406" i="2"/>
  <c r="F406" i="2"/>
  <c r="E406" i="2"/>
  <c r="H405" i="2"/>
  <c r="G405" i="2"/>
  <c r="F405" i="2"/>
  <c r="E405" i="2"/>
  <c r="H404" i="2"/>
  <c r="G404" i="2"/>
  <c r="F404" i="2"/>
  <c r="E404" i="2"/>
  <c r="H403" i="2"/>
  <c r="G403" i="2"/>
  <c r="F403" i="2"/>
  <c r="E403" i="2"/>
  <c r="H402" i="2"/>
  <c r="G402" i="2"/>
  <c r="F402" i="2"/>
  <c r="E402" i="2"/>
  <c r="H401" i="2"/>
  <c r="G401" i="2"/>
  <c r="F401" i="2"/>
  <c r="E401" i="2"/>
  <c r="H400" i="2"/>
  <c r="G400" i="2"/>
  <c r="F400" i="2"/>
  <c r="E400" i="2"/>
  <c r="H399" i="2"/>
  <c r="G399" i="2"/>
  <c r="F399" i="2"/>
  <c r="E399" i="2"/>
  <c r="H398" i="2"/>
  <c r="G398" i="2"/>
  <c r="F398" i="2"/>
  <c r="E398" i="2"/>
  <c r="H397" i="2"/>
  <c r="G397" i="2"/>
  <c r="F397" i="2"/>
  <c r="E397" i="2"/>
  <c r="H396" i="2"/>
  <c r="G396" i="2"/>
  <c r="F396" i="2"/>
  <c r="E396" i="2"/>
  <c r="H395" i="2"/>
  <c r="G395" i="2"/>
  <c r="F395" i="2"/>
  <c r="E395" i="2"/>
  <c r="H394" i="2"/>
  <c r="G394" i="2"/>
  <c r="F394" i="2"/>
  <c r="E394" i="2"/>
  <c r="H393" i="2"/>
  <c r="G393" i="2"/>
  <c r="F393" i="2"/>
  <c r="E393" i="2"/>
  <c r="H392" i="2"/>
  <c r="G392" i="2"/>
  <c r="F392" i="2"/>
  <c r="E392" i="2"/>
  <c r="H391" i="2"/>
  <c r="G391" i="2"/>
  <c r="F391" i="2"/>
  <c r="E391" i="2"/>
  <c r="H390" i="2"/>
  <c r="G390" i="2"/>
  <c r="F390" i="2"/>
  <c r="E390" i="2"/>
  <c r="H389" i="2"/>
  <c r="G389" i="2"/>
  <c r="F389" i="2"/>
  <c r="E389" i="2"/>
  <c r="H388" i="2"/>
  <c r="G388" i="2"/>
  <c r="F388" i="2"/>
  <c r="E388" i="2"/>
  <c r="H387" i="2"/>
  <c r="G387" i="2"/>
  <c r="F387" i="2"/>
  <c r="E387" i="2"/>
  <c r="H386" i="2"/>
  <c r="G386" i="2"/>
  <c r="F386" i="2"/>
  <c r="E386" i="2"/>
  <c r="H385" i="2"/>
  <c r="G385" i="2"/>
  <c r="F385" i="2"/>
  <c r="E385" i="2"/>
  <c r="H384" i="2"/>
  <c r="G384" i="2"/>
  <c r="F384" i="2"/>
  <c r="E384" i="2"/>
  <c r="H383" i="2"/>
  <c r="G383" i="2"/>
  <c r="F383" i="2"/>
  <c r="E383" i="2"/>
  <c r="H382" i="2"/>
  <c r="G382" i="2"/>
  <c r="F382" i="2"/>
  <c r="E382" i="2"/>
  <c r="H381" i="2"/>
  <c r="G381" i="2"/>
  <c r="F381" i="2"/>
  <c r="E381" i="2"/>
  <c r="H380" i="2"/>
  <c r="G380" i="2"/>
  <c r="F380" i="2"/>
  <c r="E380" i="2"/>
  <c r="H379" i="2"/>
  <c r="G379" i="2"/>
  <c r="F379" i="2"/>
  <c r="E379" i="2"/>
  <c r="H378" i="2"/>
  <c r="G378" i="2"/>
  <c r="F378" i="2"/>
  <c r="E378" i="2"/>
  <c r="H377" i="2"/>
  <c r="G377" i="2"/>
  <c r="F377" i="2"/>
  <c r="E377" i="2"/>
  <c r="H376" i="2"/>
  <c r="G376" i="2"/>
  <c r="F376" i="2"/>
  <c r="E376" i="2"/>
  <c r="H375" i="2"/>
  <c r="G375" i="2"/>
  <c r="F375" i="2"/>
  <c r="E375" i="2"/>
  <c r="H374" i="2"/>
  <c r="G374" i="2"/>
  <c r="F374" i="2"/>
  <c r="E374" i="2"/>
  <c r="H373" i="2"/>
  <c r="G373" i="2"/>
  <c r="F373" i="2"/>
  <c r="E373" i="2"/>
  <c r="H372" i="2"/>
  <c r="G372" i="2"/>
  <c r="F372" i="2"/>
  <c r="E372" i="2"/>
  <c r="H371" i="2"/>
  <c r="G371" i="2"/>
  <c r="F371" i="2"/>
  <c r="E371" i="2"/>
  <c r="H370" i="2"/>
  <c r="G370" i="2"/>
  <c r="F370" i="2"/>
  <c r="E370" i="2"/>
  <c r="H369" i="2"/>
  <c r="G369" i="2"/>
  <c r="F369" i="2"/>
  <c r="E369" i="2"/>
  <c r="H368" i="2"/>
  <c r="G368" i="2"/>
  <c r="F368" i="2"/>
  <c r="E368" i="2"/>
  <c r="H367" i="2"/>
  <c r="G367" i="2"/>
  <c r="F367" i="2"/>
  <c r="E367" i="2"/>
  <c r="H366" i="2"/>
  <c r="G366" i="2"/>
  <c r="F366" i="2"/>
  <c r="E366" i="2"/>
  <c r="H365" i="2"/>
  <c r="G365" i="2"/>
  <c r="F365" i="2"/>
  <c r="E365" i="2"/>
  <c r="H364" i="2"/>
  <c r="G364" i="2"/>
  <c r="F364" i="2"/>
  <c r="E364" i="2"/>
  <c r="H363" i="2"/>
  <c r="G363" i="2"/>
  <c r="F363" i="2"/>
  <c r="E363" i="2"/>
  <c r="H362" i="2"/>
  <c r="G362" i="2"/>
  <c r="F362" i="2"/>
  <c r="E362" i="2"/>
  <c r="H361" i="2"/>
  <c r="G361" i="2"/>
  <c r="F361" i="2"/>
  <c r="E361" i="2"/>
  <c r="H360" i="2"/>
  <c r="G360" i="2"/>
  <c r="F360" i="2"/>
  <c r="E360" i="2"/>
  <c r="H359" i="2"/>
  <c r="G359" i="2"/>
  <c r="F359" i="2"/>
  <c r="E359" i="2"/>
  <c r="H358" i="2"/>
  <c r="G358" i="2"/>
  <c r="F358" i="2"/>
  <c r="E358" i="2"/>
  <c r="H357" i="2"/>
  <c r="G357" i="2"/>
  <c r="F357" i="2"/>
  <c r="E357" i="2"/>
  <c r="H356" i="2"/>
  <c r="G356" i="2"/>
  <c r="F356" i="2"/>
  <c r="E356" i="2"/>
  <c r="H355" i="2"/>
  <c r="G355" i="2"/>
  <c r="F355" i="2"/>
  <c r="E355" i="2"/>
  <c r="H354" i="2"/>
  <c r="G354" i="2"/>
  <c r="F354" i="2"/>
  <c r="E354" i="2"/>
  <c r="H353" i="2"/>
  <c r="G353" i="2"/>
  <c r="F353" i="2"/>
  <c r="E353" i="2"/>
  <c r="H352" i="2"/>
  <c r="G352" i="2"/>
  <c r="F352" i="2"/>
  <c r="E352" i="2"/>
  <c r="H351" i="2"/>
  <c r="G351" i="2"/>
  <c r="F351" i="2"/>
  <c r="E351" i="2"/>
  <c r="H350" i="2"/>
  <c r="G350" i="2"/>
  <c r="F350" i="2"/>
  <c r="E350" i="2"/>
  <c r="H349" i="2"/>
  <c r="G349" i="2"/>
  <c r="F349" i="2"/>
  <c r="E349" i="2"/>
  <c r="H348" i="2"/>
  <c r="G348" i="2"/>
  <c r="F348" i="2"/>
  <c r="E348" i="2"/>
  <c r="H347" i="2"/>
  <c r="G347" i="2"/>
  <c r="F347" i="2"/>
  <c r="E347" i="2"/>
  <c r="H346" i="2"/>
  <c r="G346" i="2"/>
  <c r="F346" i="2"/>
  <c r="E346" i="2"/>
  <c r="H345" i="2"/>
  <c r="G345" i="2"/>
  <c r="F345" i="2"/>
  <c r="E345" i="2"/>
  <c r="H344" i="2"/>
  <c r="G344" i="2"/>
  <c r="F344" i="2"/>
  <c r="E344" i="2"/>
  <c r="H343" i="2"/>
  <c r="G343" i="2"/>
  <c r="F343" i="2"/>
  <c r="E343" i="2"/>
  <c r="H342" i="2"/>
  <c r="G342" i="2"/>
  <c r="F342" i="2"/>
  <c r="E342" i="2"/>
  <c r="H341" i="2"/>
  <c r="G341" i="2"/>
  <c r="F341" i="2"/>
  <c r="E341" i="2"/>
  <c r="H340" i="2"/>
  <c r="G340" i="2"/>
  <c r="F340" i="2"/>
  <c r="E340" i="2"/>
  <c r="H339" i="2"/>
  <c r="G339" i="2"/>
  <c r="F339" i="2"/>
  <c r="E339" i="2"/>
  <c r="H338" i="2"/>
  <c r="G338" i="2"/>
  <c r="F338" i="2"/>
  <c r="E338" i="2"/>
  <c r="H337" i="2"/>
  <c r="G337" i="2"/>
  <c r="F337" i="2"/>
  <c r="E337" i="2"/>
  <c r="H336" i="2"/>
  <c r="G336" i="2"/>
  <c r="F336" i="2"/>
  <c r="E336" i="2"/>
  <c r="H335" i="2"/>
  <c r="G335" i="2"/>
  <c r="F335" i="2"/>
  <c r="E335" i="2"/>
  <c r="H334" i="2"/>
  <c r="G334" i="2"/>
  <c r="F334" i="2"/>
  <c r="E334" i="2"/>
  <c r="H333" i="2"/>
  <c r="G333" i="2"/>
  <c r="F333" i="2"/>
  <c r="E333" i="2"/>
  <c r="H332" i="2"/>
  <c r="G332" i="2"/>
  <c r="F332" i="2"/>
  <c r="E332" i="2"/>
  <c r="H331" i="2"/>
  <c r="G331" i="2"/>
  <c r="F331" i="2"/>
  <c r="E331" i="2"/>
  <c r="H330" i="2"/>
  <c r="G330" i="2"/>
  <c r="F330" i="2"/>
  <c r="E330" i="2"/>
  <c r="H329" i="2"/>
  <c r="G329" i="2"/>
  <c r="F329" i="2"/>
  <c r="E329" i="2"/>
  <c r="H328" i="2"/>
  <c r="G328" i="2"/>
  <c r="F328" i="2"/>
  <c r="E328" i="2"/>
  <c r="H327" i="2"/>
  <c r="G327" i="2"/>
  <c r="F327" i="2"/>
  <c r="E327" i="2"/>
  <c r="H326" i="2"/>
  <c r="G326" i="2"/>
  <c r="F326" i="2"/>
  <c r="E326" i="2"/>
  <c r="H325" i="2"/>
  <c r="G325" i="2"/>
  <c r="F325" i="2"/>
  <c r="E325" i="2"/>
  <c r="H324" i="2"/>
  <c r="G324" i="2"/>
  <c r="F324" i="2"/>
  <c r="E324" i="2"/>
  <c r="H323" i="2"/>
  <c r="G323" i="2"/>
  <c r="F323" i="2"/>
  <c r="E323" i="2"/>
  <c r="H322" i="2"/>
  <c r="G322" i="2"/>
  <c r="F322" i="2"/>
  <c r="E322" i="2"/>
  <c r="H321" i="2"/>
  <c r="G321" i="2"/>
  <c r="F321" i="2"/>
  <c r="E321" i="2"/>
  <c r="H320" i="2"/>
  <c r="G320" i="2"/>
  <c r="F320" i="2"/>
  <c r="E320" i="2"/>
  <c r="H319" i="2"/>
  <c r="G319" i="2"/>
  <c r="F319" i="2"/>
  <c r="E319" i="2"/>
  <c r="H318" i="2"/>
  <c r="G318" i="2"/>
  <c r="F318" i="2"/>
  <c r="E318" i="2"/>
  <c r="H317" i="2"/>
  <c r="G317" i="2"/>
  <c r="F317" i="2"/>
  <c r="E317" i="2"/>
  <c r="H316" i="2"/>
  <c r="G316" i="2"/>
  <c r="F316" i="2"/>
  <c r="E316" i="2"/>
  <c r="H315" i="2"/>
  <c r="G315" i="2"/>
  <c r="F315" i="2"/>
  <c r="E315" i="2"/>
  <c r="H314" i="2"/>
  <c r="G314" i="2"/>
  <c r="F314" i="2"/>
  <c r="E314" i="2"/>
  <c r="H313" i="2"/>
  <c r="G313" i="2"/>
  <c r="F313" i="2"/>
  <c r="E313" i="2"/>
  <c r="H312" i="2"/>
  <c r="G312" i="2"/>
  <c r="F312" i="2"/>
  <c r="E312" i="2"/>
  <c r="H311" i="2"/>
  <c r="G311" i="2"/>
  <c r="F311" i="2"/>
  <c r="E311" i="2"/>
  <c r="H310" i="2"/>
  <c r="G310" i="2"/>
  <c r="F310" i="2"/>
  <c r="E310" i="2"/>
  <c r="H309" i="2"/>
  <c r="G309" i="2"/>
  <c r="F309" i="2"/>
  <c r="E309" i="2"/>
  <c r="H308" i="2"/>
  <c r="G308" i="2"/>
  <c r="F308" i="2"/>
  <c r="E308" i="2"/>
  <c r="H307" i="2"/>
  <c r="G307" i="2"/>
  <c r="F307" i="2"/>
  <c r="E307" i="2"/>
  <c r="H306" i="2"/>
  <c r="G306" i="2"/>
  <c r="F306" i="2"/>
  <c r="E306" i="2"/>
  <c r="H305" i="2"/>
  <c r="G305" i="2"/>
  <c r="F305" i="2"/>
  <c r="E305" i="2"/>
  <c r="H304" i="2"/>
  <c r="G304" i="2"/>
  <c r="F304" i="2"/>
  <c r="E304" i="2"/>
  <c r="H303" i="2"/>
  <c r="G303" i="2"/>
  <c r="F303" i="2"/>
  <c r="E303" i="2"/>
  <c r="H302" i="2"/>
  <c r="G302" i="2"/>
  <c r="F302" i="2"/>
  <c r="E302" i="2"/>
  <c r="H301" i="2"/>
  <c r="G301" i="2"/>
  <c r="F301" i="2"/>
  <c r="E301" i="2"/>
  <c r="H300" i="2"/>
  <c r="G300" i="2"/>
  <c r="F300" i="2"/>
  <c r="E300" i="2"/>
  <c r="H299" i="2"/>
  <c r="G299" i="2"/>
  <c r="F299" i="2"/>
  <c r="E299" i="2"/>
  <c r="H298" i="2"/>
  <c r="G298" i="2"/>
  <c r="F298" i="2"/>
  <c r="E298" i="2"/>
  <c r="H297" i="2"/>
  <c r="G297" i="2"/>
  <c r="F297" i="2"/>
  <c r="E297" i="2"/>
  <c r="H296" i="2"/>
  <c r="G296" i="2"/>
  <c r="F296" i="2"/>
  <c r="E296" i="2"/>
  <c r="H295" i="2"/>
  <c r="G295" i="2"/>
  <c r="F295" i="2"/>
  <c r="E295" i="2"/>
  <c r="H294" i="2"/>
  <c r="G294" i="2"/>
  <c r="F294" i="2"/>
  <c r="E294" i="2"/>
  <c r="H293" i="2"/>
  <c r="G293" i="2"/>
  <c r="F293" i="2"/>
  <c r="E293" i="2"/>
  <c r="H292" i="2"/>
  <c r="G292" i="2"/>
  <c r="F292" i="2"/>
  <c r="E292" i="2"/>
  <c r="H291" i="2"/>
  <c r="G291" i="2"/>
  <c r="F291" i="2"/>
  <c r="E291" i="2"/>
  <c r="H290" i="2"/>
  <c r="G290" i="2"/>
  <c r="F290" i="2"/>
  <c r="E290" i="2"/>
  <c r="H289" i="2"/>
  <c r="G289" i="2"/>
  <c r="F289" i="2"/>
  <c r="E289" i="2"/>
  <c r="H288" i="2"/>
  <c r="G288" i="2"/>
  <c r="F288" i="2"/>
  <c r="E288" i="2"/>
  <c r="H287" i="2"/>
  <c r="G287" i="2"/>
  <c r="F287" i="2"/>
  <c r="E287" i="2"/>
  <c r="H286" i="2"/>
  <c r="G286" i="2"/>
  <c r="F286" i="2"/>
  <c r="E286" i="2"/>
  <c r="H285" i="2"/>
  <c r="G285" i="2"/>
  <c r="F285" i="2"/>
  <c r="E285" i="2"/>
  <c r="H284" i="2"/>
  <c r="G284" i="2"/>
  <c r="F284" i="2"/>
  <c r="E284" i="2"/>
  <c r="H283" i="2"/>
  <c r="G283" i="2"/>
  <c r="F283" i="2"/>
  <c r="E283" i="2"/>
  <c r="H282" i="2"/>
  <c r="G282" i="2"/>
  <c r="F282" i="2"/>
  <c r="E282" i="2"/>
  <c r="H281" i="2"/>
  <c r="G281" i="2"/>
  <c r="F281" i="2"/>
  <c r="E281" i="2"/>
  <c r="H280" i="2"/>
  <c r="G280" i="2"/>
  <c r="F280" i="2"/>
  <c r="E280" i="2"/>
  <c r="H279" i="2"/>
  <c r="G279" i="2"/>
  <c r="F279" i="2"/>
  <c r="E279" i="2"/>
  <c r="H278" i="2"/>
  <c r="G278" i="2"/>
  <c r="F278" i="2"/>
  <c r="E278" i="2"/>
  <c r="H277" i="2"/>
  <c r="G277" i="2"/>
  <c r="F277" i="2"/>
  <c r="E277" i="2"/>
  <c r="H276" i="2"/>
  <c r="G276" i="2"/>
  <c r="F276" i="2"/>
  <c r="E276" i="2"/>
  <c r="H275" i="2"/>
  <c r="G275" i="2"/>
  <c r="F275" i="2"/>
  <c r="E275" i="2"/>
  <c r="H274" i="2"/>
  <c r="G274" i="2"/>
  <c r="F274" i="2"/>
  <c r="E274" i="2"/>
  <c r="H273" i="2"/>
  <c r="G273" i="2"/>
  <c r="F273" i="2"/>
  <c r="E273" i="2"/>
  <c r="H272" i="2"/>
  <c r="G272" i="2"/>
  <c r="F272" i="2"/>
  <c r="E272" i="2"/>
  <c r="H271" i="2"/>
  <c r="G271" i="2"/>
  <c r="F271" i="2"/>
  <c r="E271" i="2"/>
  <c r="H270" i="2"/>
  <c r="G270" i="2"/>
  <c r="F270" i="2"/>
  <c r="E270" i="2"/>
  <c r="H269" i="2"/>
  <c r="G269" i="2"/>
  <c r="F269" i="2"/>
  <c r="E269" i="2"/>
  <c r="H268" i="2"/>
  <c r="G268" i="2"/>
  <c r="F268" i="2"/>
  <c r="E268" i="2"/>
  <c r="H267" i="2"/>
  <c r="G267" i="2"/>
  <c r="F267" i="2"/>
  <c r="E267" i="2"/>
  <c r="H266" i="2"/>
  <c r="G266" i="2"/>
  <c r="F266" i="2"/>
  <c r="E266" i="2"/>
  <c r="H265" i="2"/>
  <c r="G265" i="2"/>
  <c r="F265" i="2"/>
  <c r="E265" i="2"/>
  <c r="H264" i="2"/>
  <c r="G264" i="2"/>
  <c r="F264" i="2"/>
  <c r="E264" i="2"/>
  <c r="H263" i="2"/>
  <c r="G263" i="2"/>
  <c r="F263" i="2"/>
  <c r="E263" i="2"/>
  <c r="H262" i="2"/>
  <c r="G262" i="2"/>
  <c r="F262" i="2"/>
  <c r="E262" i="2"/>
  <c r="H261" i="2"/>
  <c r="G261" i="2"/>
  <c r="F261" i="2"/>
  <c r="E261" i="2"/>
  <c r="H260" i="2"/>
  <c r="G260" i="2"/>
  <c r="F260" i="2"/>
  <c r="E260" i="2"/>
  <c r="H259" i="2"/>
  <c r="G259" i="2"/>
  <c r="F259" i="2"/>
  <c r="E259" i="2"/>
  <c r="H258" i="2"/>
  <c r="G258" i="2"/>
  <c r="F258" i="2"/>
  <c r="E258" i="2"/>
  <c r="H257" i="2"/>
  <c r="G257" i="2"/>
  <c r="F257" i="2"/>
  <c r="E257" i="2"/>
  <c r="H256" i="2"/>
  <c r="G256" i="2"/>
  <c r="F256" i="2"/>
  <c r="E256" i="2"/>
  <c r="H255" i="2"/>
  <c r="G255" i="2"/>
  <c r="F255" i="2"/>
  <c r="E255" i="2"/>
  <c r="H254" i="2"/>
  <c r="G254" i="2"/>
  <c r="F254" i="2"/>
  <c r="E254" i="2"/>
  <c r="H253" i="2"/>
  <c r="G253" i="2"/>
  <c r="F253" i="2"/>
  <c r="E253" i="2"/>
  <c r="H252" i="2"/>
  <c r="G252" i="2"/>
  <c r="F252" i="2"/>
  <c r="E252" i="2"/>
  <c r="H251" i="2"/>
  <c r="G251" i="2"/>
  <c r="F251" i="2"/>
  <c r="E251" i="2"/>
  <c r="H250" i="2"/>
  <c r="G250" i="2"/>
  <c r="F250" i="2"/>
  <c r="E250" i="2"/>
  <c r="H249" i="2"/>
  <c r="G249" i="2"/>
  <c r="F249" i="2"/>
  <c r="E249" i="2"/>
  <c r="H248" i="2"/>
  <c r="G248" i="2"/>
  <c r="F248" i="2"/>
  <c r="E248" i="2"/>
  <c r="H247" i="2"/>
  <c r="G247" i="2"/>
  <c r="F247" i="2"/>
  <c r="E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G62" i="2"/>
  <c r="F62" i="2"/>
  <c r="E62" i="2"/>
  <c r="G61" i="2"/>
  <c r="F61" i="2"/>
  <c r="E61" i="2"/>
  <c r="G60" i="2"/>
  <c r="F60" i="2"/>
  <c r="E60" i="2"/>
  <c r="G59" i="2"/>
  <c r="F59" i="2"/>
  <c r="E59" i="2"/>
  <c r="G58" i="2"/>
  <c r="F58" i="2"/>
  <c r="E58" i="2"/>
  <c r="G57" i="2"/>
  <c r="F57" i="2"/>
  <c r="E57" i="2"/>
  <c r="G56" i="2"/>
  <c r="F56" i="2"/>
  <c r="E56" i="2"/>
  <c r="G55" i="2"/>
  <c r="F55" i="2"/>
  <c r="E55" i="2"/>
  <c r="G54" i="2"/>
  <c r="F54" i="2"/>
  <c r="E54" i="2"/>
  <c r="G53" i="2"/>
  <c r="F53" i="2"/>
  <c r="E53" i="2"/>
  <c r="G52" i="2"/>
  <c r="F52" i="2"/>
  <c r="E52" i="2"/>
  <c r="G51" i="2"/>
  <c r="F51" i="2"/>
  <c r="E51" i="2"/>
  <c r="G50" i="2"/>
  <c r="F50" i="2"/>
  <c r="E50" i="2"/>
  <c r="G49" i="2"/>
  <c r="F49" i="2"/>
  <c r="E49" i="2"/>
  <c r="G48" i="2"/>
  <c r="F48" i="2"/>
  <c r="E48" i="2"/>
  <c r="G47" i="2"/>
  <c r="F47" i="2"/>
  <c r="E47" i="2"/>
  <c r="G46" i="2"/>
  <c r="F46" i="2"/>
  <c r="E46" i="2"/>
  <c r="G45" i="2"/>
  <c r="F45" i="2"/>
  <c r="E45" i="2"/>
  <c r="G44" i="2"/>
  <c r="F44" i="2"/>
  <c r="E44" i="2"/>
  <c r="G43" i="2"/>
  <c r="F43" i="2"/>
  <c r="E43" i="2"/>
  <c r="F42" i="2"/>
  <c r="E42" i="2"/>
  <c r="F41" i="2"/>
  <c r="E41" i="2"/>
  <c r="F40" i="2"/>
  <c r="E40" i="2"/>
  <c r="F39" i="2"/>
  <c r="E39" i="2"/>
  <c r="F38" i="2"/>
  <c r="E38" i="2"/>
  <c r="F37" i="2"/>
  <c r="E37" i="2"/>
  <c r="F36" i="2"/>
  <c r="E36" i="2"/>
  <c r="F35" i="2"/>
  <c r="E35" i="2"/>
  <c r="F34" i="2"/>
  <c r="E34" i="2"/>
  <c r="F33" i="2"/>
  <c r="E33" i="2"/>
  <c r="F32" i="2"/>
  <c r="E32" i="2"/>
  <c r="F31" i="2"/>
  <c r="E31" i="2"/>
  <c r="F30" i="2"/>
  <c r="E30" i="2"/>
  <c r="F29" i="2"/>
  <c r="E29" i="2"/>
  <c r="F28" i="2"/>
  <c r="E28" i="2"/>
  <c r="F27" i="2"/>
  <c r="E27" i="2"/>
  <c r="F26" i="2"/>
  <c r="E26" i="2"/>
  <c r="F25" i="2"/>
  <c r="E25" i="2"/>
  <c r="F24" i="2"/>
  <c r="E24" i="2"/>
  <c r="F23" i="2"/>
  <c r="E23" i="2"/>
  <c r="E22" i="2"/>
  <c r="E21" i="2"/>
  <c r="E20" i="2"/>
  <c r="E19" i="2"/>
  <c r="E18" i="2"/>
  <c r="E17" i="2"/>
  <c r="E16" i="2"/>
  <c r="E15" i="2"/>
  <c r="E14" i="2"/>
  <c r="E13" i="2"/>
  <c r="E12" i="2"/>
  <c r="E11" i="2"/>
  <c r="E10" i="2"/>
  <c r="E9" i="2"/>
  <c r="E8" i="2"/>
  <c r="S640" i="2"/>
  <c r="R640" i="2"/>
  <c r="Q640" i="2"/>
  <c r="P640" i="2"/>
  <c r="S639" i="2"/>
  <c r="R639" i="2"/>
  <c r="Q639" i="2"/>
  <c r="P639" i="2"/>
  <c r="S638" i="2"/>
  <c r="R638" i="2"/>
  <c r="Q638" i="2"/>
  <c r="P638" i="2"/>
  <c r="S637" i="2"/>
  <c r="R637" i="2"/>
  <c r="Q637" i="2"/>
  <c r="P637" i="2"/>
  <c r="S636" i="2"/>
  <c r="R636" i="2"/>
  <c r="Q636" i="2"/>
  <c r="P636" i="2"/>
  <c r="S635" i="2"/>
  <c r="R635" i="2"/>
  <c r="Q635" i="2"/>
  <c r="P635" i="2"/>
  <c r="S634" i="2"/>
  <c r="R634" i="2"/>
  <c r="Q634" i="2"/>
  <c r="P634" i="2"/>
  <c r="S633" i="2"/>
  <c r="R633" i="2"/>
  <c r="Q633" i="2"/>
  <c r="P633" i="2"/>
  <c r="S632" i="2"/>
  <c r="R632" i="2"/>
  <c r="Q632" i="2"/>
  <c r="P632" i="2"/>
  <c r="S631" i="2"/>
  <c r="R631" i="2"/>
  <c r="Q631" i="2"/>
  <c r="P631" i="2"/>
  <c r="S630" i="2"/>
  <c r="R630" i="2"/>
  <c r="Q630" i="2"/>
  <c r="P630" i="2"/>
  <c r="S629" i="2"/>
  <c r="R629" i="2"/>
  <c r="Q629" i="2"/>
  <c r="P629" i="2"/>
  <c r="S628" i="2"/>
  <c r="R628" i="2"/>
  <c r="Q628" i="2"/>
  <c r="P628" i="2"/>
  <c r="S627" i="2"/>
  <c r="R627" i="2"/>
  <c r="Q627" i="2"/>
  <c r="P627" i="2"/>
  <c r="S626" i="2"/>
  <c r="R626" i="2"/>
  <c r="Q626" i="2"/>
  <c r="P626" i="2"/>
  <c r="S625" i="2"/>
  <c r="R625" i="2"/>
  <c r="Q625" i="2"/>
  <c r="P625" i="2"/>
  <c r="S624" i="2"/>
  <c r="R624" i="2"/>
  <c r="Q624" i="2"/>
  <c r="P624" i="2"/>
  <c r="S623" i="2"/>
  <c r="R623" i="2"/>
  <c r="Q623" i="2"/>
  <c r="P623" i="2"/>
  <c r="S622" i="2"/>
  <c r="R622" i="2"/>
  <c r="Q622" i="2"/>
  <c r="P622" i="2"/>
  <c r="S621" i="2"/>
  <c r="R621" i="2"/>
  <c r="Q621" i="2"/>
  <c r="P621" i="2"/>
  <c r="S620" i="2"/>
  <c r="R620" i="2"/>
  <c r="Q620" i="2"/>
  <c r="P620" i="2"/>
  <c r="S619" i="2"/>
  <c r="R619" i="2"/>
  <c r="Q619" i="2"/>
  <c r="P619" i="2"/>
  <c r="S618" i="2"/>
  <c r="R618" i="2"/>
  <c r="Q618" i="2"/>
  <c r="P618" i="2"/>
  <c r="S617" i="2"/>
  <c r="R617" i="2"/>
  <c r="Q617" i="2"/>
  <c r="P617" i="2"/>
  <c r="S616" i="2"/>
  <c r="R616" i="2"/>
  <c r="Q616" i="2"/>
  <c r="P616" i="2"/>
  <c r="S615" i="2"/>
  <c r="R615" i="2"/>
  <c r="Q615" i="2"/>
  <c r="P615" i="2"/>
  <c r="S614" i="2"/>
  <c r="R614" i="2"/>
  <c r="Q614" i="2"/>
  <c r="P614" i="2"/>
  <c r="S613" i="2"/>
  <c r="R613" i="2"/>
  <c r="Q613" i="2"/>
  <c r="P613" i="2"/>
  <c r="S612" i="2"/>
  <c r="R612" i="2"/>
  <c r="Q612" i="2"/>
  <c r="P612" i="2"/>
  <c r="S611" i="2"/>
  <c r="R611" i="2"/>
  <c r="Q611" i="2"/>
  <c r="P611" i="2"/>
  <c r="S610" i="2"/>
  <c r="R610" i="2"/>
  <c r="Q610" i="2"/>
  <c r="P610" i="2"/>
  <c r="S609" i="2"/>
  <c r="R609" i="2"/>
  <c r="Q609" i="2"/>
  <c r="P609" i="2"/>
  <c r="S608" i="2"/>
  <c r="R608" i="2"/>
  <c r="Q608" i="2"/>
  <c r="P608" i="2"/>
  <c r="S607" i="2"/>
  <c r="R607" i="2"/>
  <c r="Q607" i="2"/>
  <c r="P607" i="2"/>
  <c r="S606" i="2"/>
  <c r="R606" i="2"/>
  <c r="Q606" i="2"/>
  <c r="P606" i="2"/>
  <c r="S605" i="2"/>
  <c r="R605" i="2"/>
  <c r="Q605" i="2"/>
  <c r="P605" i="2"/>
  <c r="S604" i="2"/>
  <c r="R604" i="2"/>
  <c r="Q604" i="2"/>
  <c r="P604" i="2"/>
  <c r="S603" i="2"/>
  <c r="R603" i="2"/>
  <c r="Q603" i="2"/>
  <c r="P603" i="2"/>
  <c r="S602" i="2"/>
  <c r="R602" i="2"/>
  <c r="Q602" i="2"/>
  <c r="P602" i="2"/>
  <c r="S601" i="2"/>
  <c r="R601" i="2"/>
  <c r="Q601" i="2"/>
  <c r="P601" i="2"/>
  <c r="S600" i="2"/>
  <c r="R600" i="2"/>
  <c r="Q600" i="2"/>
  <c r="P600" i="2"/>
  <c r="S599" i="2"/>
  <c r="R599" i="2"/>
  <c r="Q599" i="2"/>
  <c r="P599" i="2"/>
  <c r="S598" i="2"/>
  <c r="R598" i="2"/>
  <c r="Q598" i="2"/>
  <c r="P598" i="2"/>
  <c r="S597" i="2"/>
  <c r="R597" i="2"/>
  <c r="Q597" i="2"/>
  <c r="P597" i="2"/>
  <c r="S596" i="2"/>
  <c r="R596" i="2"/>
  <c r="Q596" i="2"/>
  <c r="P596" i="2"/>
  <c r="S595" i="2"/>
  <c r="R595" i="2"/>
  <c r="Q595" i="2"/>
  <c r="P595" i="2"/>
  <c r="S594" i="2"/>
  <c r="R594" i="2"/>
  <c r="Q594" i="2"/>
  <c r="P594" i="2"/>
  <c r="S593" i="2"/>
  <c r="R593" i="2"/>
  <c r="Q593" i="2"/>
  <c r="P593" i="2"/>
  <c r="S592" i="2"/>
  <c r="R592" i="2"/>
  <c r="Q592" i="2"/>
  <c r="P592" i="2"/>
  <c r="S591" i="2"/>
  <c r="R591" i="2"/>
  <c r="Q591" i="2"/>
  <c r="P591" i="2"/>
  <c r="S590" i="2"/>
  <c r="R590" i="2"/>
  <c r="Q590" i="2"/>
  <c r="P590" i="2"/>
  <c r="S589" i="2"/>
  <c r="R589" i="2"/>
  <c r="Q589" i="2"/>
  <c r="P589" i="2"/>
  <c r="S588" i="2"/>
  <c r="R588" i="2"/>
  <c r="Q588" i="2"/>
  <c r="P588" i="2"/>
  <c r="S587" i="2"/>
  <c r="R587" i="2"/>
  <c r="Q587" i="2"/>
  <c r="P587" i="2"/>
  <c r="S586" i="2"/>
  <c r="R586" i="2"/>
  <c r="Q586" i="2"/>
  <c r="P586" i="2"/>
  <c r="S585" i="2"/>
  <c r="R585" i="2"/>
  <c r="Q585" i="2"/>
  <c r="P585" i="2"/>
  <c r="S584" i="2"/>
  <c r="R584" i="2"/>
  <c r="Q584" i="2"/>
  <c r="P584" i="2"/>
  <c r="S583" i="2"/>
  <c r="R583" i="2"/>
  <c r="Q583" i="2"/>
  <c r="P583" i="2"/>
  <c r="S582" i="2"/>
  <c r="R582" i="2"/>
  <c r="Q582" i="2"/>
  <c r="P582" i="2"/>
  <c r="S581" i="2"/>
  <c r="R581" i="2"/>
  <c r="Q581" i="2"/>
  <c r="P581" i="2"/>
  <c r="S580" i="2"/>
  <c r="R580" i="2"/>
  <c r="Q580" i="2"/>
  <c r="P580" i="2"/>
  <c r="S579" i="2"/>
  <c r="R579" i="2"/>
  <c r="Q579" i="2"/>
  <c r="P579" i="2"/>
  <c r="S578" i="2"/>
  <c r="R578" i="2"/>
  <c r="Q578" i="2"/>
  <c r="P578" i="2"/>
  <c r="S577" i="2"/>
  <c r="R577" i="2"/>
  <c r="Q577" i="2"/>
  <c r="P577" i="2"/>
  <c r="S576" i="2"/>
  <c r="R576" i="2"/>
  <c r="Q576" i="2"/>
  <c r="P576" i="2"/>
  <c r="S575" i="2"/>
  <c r="R575" i="2"/>
  <c r="Q575" i="2"/>
  <c r="P575" i="2"/>
  <c r="S574" i="2"/>
  <c r="R574" i="2"/>
  <c r="Q574" i="2"/>
  <c r="P574" i="2"/>
  <c r="S573" i="2"/>
  <c r="R573" i="2"/>
  <c r="Q573" i="2"/>
  <c r="P573" i="2"/>
  <c r="S572" i="2"/>
  <c r="R572" i="2"/>
  <c r="Q572" i="2"/>
  <c r="P572" i="2"/>
  <c r="S571" i="2"/>
  <c r="R571" i="2"/>
  <c r="Q571" i="2"/>
  <c r="P571" i="2"/>
  <c r="S570" i="2"/>
  <c r="R570" i="2"/>
  <c r="Q570" i="2"/>
  <c r="P570" i="2"/>
  <c r="S569" i="2"/>
  <c r="R569" i="2"/>
  <c r="Q569" i="2"/>
  <c r="P569" i="2"/>
  <c r="S568" i="2"/>
  <c r="R568" i="2"/>
  <c r="Q568" i="2"/>
  <c r="P568" i="2"/>
  <c r="S567" i="2"/>
  <c r="R567" i="2"/>
  <c r="Q567" i="2"/>
  <c r="P567" i="2"/>
  <c r="S566" i="2"/>
  <c r="R566" i="2"/>
  <c r="Q566" i="2"/>
  <c r="P566" i="2"/>
  <c r="S565" i="2"/>
  <c r="R565" i="2"/>
  <c r="Q565" i="2"/>
  <c r="P565" i="2"/>
  <c r="S564" i="2"/>
  <c r="R564" i="2"/>
  <c r="Q564" i="2"/>
  <c r="P564" i="2"/>
  <c r="S563" i="2"/>
  <c r="R563" i="2"/>
  <c r="Q563" i="2"/>
  <c r="P563" i="2"/>
  <c r="S562" i="2"/>
  <c r="R562" i="2"/>
  <c r="Q562" i="2"/>
  <c r="P562" i="2"/>
  <c r="S561" i="2"/>
  <c r="R561" i="2"/>
  <c r="Q561" i="2"/>
  <c r="P561" i="2"/>
  <c r="S560" i="2"/>
  <c r="R560" i="2"/>
  <c r="Q560" i="2"/>
  <c r="P560" i="2"/>
  <c r="S559" i="2"/>
  <c r="R559" i="2"/>
  <c r="Q559" i="2"/>
  <c r="P559" i="2"/>
  <c r="S558" i="2"/>
  <c r="R558" i="2"/>
  <c r="Q558" i="2"/>
  <c r="P558" i="2"/>
  <c r="S557" i="2"/>
  <c r="R557" i="2"/>
  <c r="Q557" i="2"/>
  <c r="P557" i="2"/>
  <c r="S556" i="2"/>
  <c r="R556" i="2"/>
  <c r="Q556" i="2"/>
  <c r="P556" i="2"/>
  <c r="S555" i="2"/>
  <c r="R555" i="2"/>
  <c r="Q555" i="2"/>
  <c r="P555" i="2"/>
  <c r="S554" i="2"/>
  <c r="R554" i="2"/>
  <c r="Q554" i="2"/>
  <c r="P554" i="2"/>
  <c r="S553" i="2"/>
  <c r="R553" i="2"/>
  <c r="Q553" i="2"/>
  <c r="P553" i="2"/>
  <c r="S552" i="2"/>
  <c r="R552" i="2"/>
  <c r="Q552" i="2"/>
  <c r="P552" i="2"/>
  <c r="S551" i="2"/>
  <c r="R551" i="2"/>
  <c r="Q551" i="2"/>
  <c r="P551" i="2"/>
  <c r="S550" i="2"/>
  <c r="R550" i="2"/>
  <c r="Q550" i="2"/>
  <c r="P550" i="2"/>
  <c r="S549" i="2"/>
  <c r="R549" i="2"/>
  <c r="Q549" i="2"/>
  <c r="P549" i="2"/>
  <c r="S548" i="2"/>
  <c r="R548" i="2"/>
  <c r="Q548" i="2"/>
  <c r="P548" i="2"/>
  <c r="S547" i="2"/>
  <c r="R547" i="2"/>
  <c r="Q547" i="2"/>
  <c r="P547" i="2"/>
  <c r="S546" i="2"/>
  <c r="R546" i="2"/>
  <c r="Q546" i="2"/>
  <c r="P546" i="2"/>
  <c r="S545" i="2"/>
  <c r="R545" i="2"/>
  <c r="Q545" i="2"/>
  <c r="P545" i="2"/>
  <c r="S544" i="2"/>
  <c r="R544" i="2"/>
  <c r="Q544" i="2"/>
  <c r="P544" i="2"/>
  <c r="S543" i="2"/>
  <c r="R543" i="2"/>
  <c r="Q543" i="2"/>
  <c r="P543" i="2"/>
  <c r="S542" i="2"/>
  <c r="R542" i="2"/>
  <c r="Q542" i="2"/>
  <c r="P542" i="2"/>
  <c r="S541" i="2"/>
  <c r="R541" i="2"/>
  <c r="Q541" i="2"/>
  <c r="P541" i="2"/>
  <c r="S540" i="2"/>
  <c r="R540" i="2"/>
  <c r="Q540" i="2"/>
  <c r="P540" i="2"/>
  <c r="S539" i="2"/>
  <c r="R539" i="2"/>
  <c r="Q539" i="2"/>
  <c r="P539" i="2"/>
  <c r="S538" i="2"/>
  <c r="R538" i="2"/>
  <c r="Q538" i="2"/>
  <c r="P538" i="2"/>
  <c r="S537" i="2"/>
  <c r="R537" i="2"/>
  <c r="Q537" i="2"/>
  <c r="P537" i="2"/>
  <c r="S536" i="2"/>
  <c r="R536" i="2"/>
  <c r="Q536" i="2"/>
  <c r="P536" i="2"/>
  <c r="S535" i="2"/>
  <c r="R535" i="2"/>
  <c r="Q535" i="2"/>
  <c r="P535" i="2"/>
  <c r="S534" i="2"/>
  <c r="R534" i="2"/>
  <c r="Q534" i="2"/>
  <c r="P534" i="2"/>
  <c r="S533" i="2"/>
  <c r="R533" i="2"/>
  <c r="Q533" i="2"/>
  <c r="P533" i="2"/>
  <c r="S532" i="2"/>
  <c r="R532" i="2"/>
  <c r="Q532" i="2"/>
  <c r="P532" i="2"/>
  <c r="S531" i="2"/>
  <c r="R531" i="2"/>
  <c r="Q531" i="2"/>
  <c r="P531" i="2"/>
  <c r="S530" i="2"/>
  <c r="R530" i="2"/>
  <c r="Q530" i="2"/>
  <c r="P530" i="2"/>
  <c r="S529" i="2"/>
  <c r="R529" i="2"/>
  <c r="Q529" i="2"/>
  <c r="P529" i="2"/>
  <c r="S528" i="2"/>
  <c r="R528" i="2"/>
  <c r="Q528" i="2"/>
  <c r="P528" i="2"/>
  <c r="S527" i="2"/>
  <c r="R527" i="2"/>
  <c r="Q527" i="2"/>
  <c r="P527" i="2"/>
  <c r="S526" i="2"/>
  <c r="R526" i="2"/>
  <c r="Q526" i="2"/>
  <c r="P526" i="2"/>
  <c r="S525" i="2"/>
  <c r="R525" i="2"/>
  <c r="Q525" i="2"/>
  <c r="P525" i="2"/>
  <c r="S524" i="2"/>
  <c r="R524" i="2"/>
  <c r="Q524" i="2"/>
  <c r="P524" i="2"/>
  <c r="S523" i="2"/>
  <c r="R523" i="2"/>
  <c r="Q523" i="2"/>
  <c r="P523" i="2"/>
  <c r="S522" i="2"/>
  <c r="R522" i="2"/>
  <c r="Q522" i="2"/>
  <c r="P522" i="2"/>
  <c r="S521" i="2"/>
  <c r="R521" i="2"/>
  <c r="Q521" i="2"/>
  <c r="P521" i="2"/>
  <c r="S520" i="2"/>
  <c r="R520" i="2"/>
  <c r="Q520" i="2"/>
  <c r="P520" i="2"/>
  <c r="S519" i="2"/>
  <c r="R519" i="2"/>
  <c r="Q519" i="2"/>
  <c r="P519" i="2"/>
  <c r="S518" i="2"/>
  <c r="R518" i="2"/>
  <c r="Q518" i="2"/>
  <c r="P518" i="2"/>
  <c r="S517" i="2"/>
  <c r="R517" i="2"/>
  <c r="Q517" i="2"/>
  <c r="P517" i="2"/>
  <c r="S516" i="2"/>
  <c r="R516" i="2"/>
  <c r="Q516" i="2"/>
  <c r="P516" i="2"/>
  <c r="S515" i="2"/>
  <c r="R515" i="2"/>
  <c r="Q515" i="2"/>
  <c r="P515" i="2"/>
  <c r="S514" i="2"/>
  <c r="R514" i="2"/>
  <c r="Q514" i="2"/>
  <c r="P514" i="2"/>
  <c r="S513" i="2"/>
  <c r="R513" i="2"/>
  <c r="Q513" i="2"/>
  <c r="P513" i="2"/>
  <c r="S512" i="2"/>
  <c r="R512" i="2"/>
  <c r="Q512" i="2"/>
  <c r="P512" i="2"/>
  <c r="S511" i="2"/>
  <c r="R511" i="2"/>
  <c r="Q511" i="2"/>
  <c r="P511" i="2"/>
  <c r="S510" i="2"/>
  <c r="R510" i="2"/>
  <c r="Q510" i="2"/>
  <c r="P510" i="2"/>
  <c r="S509" i="2"/>
  <c r="R509" i="2"/>
  <c r="Q509" i="2"/>
  <c r="P509" i="2"/>
  <c r="S508" i="2"/>
  <c r="R508" i="2"/>
  <c r="Q508" i="2"/>
  <c r="P508" i="2"/>
  <c r="S507" i="2"/>
  <c r="R507" i="2"/>
  <c r="Q507" i="2"/>
  <c r="P507" i="2"/>
  <c r="S506" i="2"/>
  <c r="R506" i="2"/>
  <c r="Q506" i="2"/>
  <c r="P506" i="2"/>
  <c r="S505" i="2"/>
  <c r="R505" i="2"/>
  <c r="Q505" i="2"/>
  <c r="P505" i="2"/>
  <c r="S504" i="2"/>
  <c r="R504" i="2"/>
  <c r="Q504" i="2"/>
  <c r="P504" i="2"/>
  <c r="S503" i="2"/>
  <c r="R503" i="2"/>
  <c r="Q503" i="2"/>
  <c r="P503" i="2"/>
  <c r="S502" i="2"/>
  <c r="R502" i="2"/>
  <c r="Q502" i="2"/>
  <c r="P502" i="2"/>
  <c r="S501" i="2"/>
  <c r="R501" i="2"/>
  <c r="Q501" i="2"/>
  <c r="P501" i="2"/>
  <c r="S500" i="2"/>
  <c r="R500" i="2"/>
  <c r="Q500" i="2"/>
  <c r="P500" i="2"/>
  <c r="S499" i="2"/>
  <c r="R499" i="2"/>
  <c r="Q499" i="2"/>
  <c r="P499" i="2"/>
  <c r="S498" i="2"/>
  <c r="R498" i="2"/>
  <c r="Q498" i="2"/>
  <c r="P498" i="2"/>
  <c r="S497" i="2"/>
  <c r="R497" i="2"/>
  <c r="Q497" i="2"/>
  <c r="P497" i="2"/>
  <c r="S496" i="2"/>
  <c r="R496" i="2"/>
  <c r="Q496" i="2"/>
  <c r="P496" i="2"/>
  <c r="S495" i="2"/>
  <c r="R495" i="2"/>
  <c r="Q495" i="2"/>
  <c r="P495" i="2"/>
  <c r="S494" i="2"/>
  <c r="R494" i="2"/>
  <c r="Q494" i="2"/>
  <c r="P494" i="2"/>
  <c r="S493" i="2"/>
  <c r="R493" i="2"/>
  <c r="Q493" i="2"/>
  <c r="P493" i="2"/>
  <c r="S492" i="2"/>
  <c r="R492" i="2"/>
  <c r="Q492" i="2"/>
  <c r="P492" i="2"/>
  <c r="S491" i="2"/>
  <c r="R491" i="2"/>
  <c r="Q491" i="2"/>
  <c r="P491" i="2"/>
  <c r="S490" i="2"/>
  <c r="R490" i="2"/>
  <c r="Q490" i="2"/>
  <c r="P490" i="2"/>
  <c r="S489" i="2"/>
  <c r="R489" i="2"/>
  <c r="Q489" i="2"/>
  <c r="P489" i="2"/>
  <c r="S488" i="2"/>
  <c r="R488" i="2"/>
  <c r="Q488" i="2"/>
  <c r="P488" i="2"/>
  <c r="S487" i="2"/>
  <c r="R487" i="2"/>
  <c r="Q487" i="2"/>
  <c r="P487" i="2"/>
  <c r="S486" i="2"/>
  <c r="R486" i="2"/>
  <c r="Q486" i="2"/>
  <c r="P486" i="2"/>
  <c r="S485" i="2"/>
  <c r="R485" i="2"/>
  <c r="Q485" i="2"/>
  <c r="P485" i="2"/>
  <c r="S484" i="2"/>
  <c r="R484" i="2"/>
  <c r="Q484" i="2"/>
  <c r="P484" i="2"/>
  <c r="S483" i="2"/>
  <c r="R483" i="2"/>
  <c r="Q483" i="2"/>
  <c r="P483" i="2"/>
  <c r="S482" i="2"/>
  <c r="R482" i="2"/>
  <c r="Q482" i="2"/>
  <c r="P482" i="2"/>
  <c r="S481" i="2"/>
  <c r="R481" i="2"/>
  <c r="Q481" i="2"/>
  <c r="P481" i="2"/>
  <c r="S480" i="2"/>
  <c r="R480" i="2"/>
  <c r="Q480" i="2"/>
  <c r="P480" i="2"/>
  <c r="S479" i="2"/>
  <c r="R479" i="2"/>
  <c r="Q479" i="2"/>
  <c r="P479" i="2"/>
  <c r="S478" i="2"/>
  <c r="R478" i="2"/>
  <c r="Q478" i="2"/>
  <c r="P478" i="2"/>
  <c r="S477" i="2"/>
  <c r="R477" i="2"/>
  <c r="Q477" i="2"/>
  <c r="P477" i="2"/>
  <c r="S476" i="2"/>
  <c r="R476" i="2"/>
  <c r="Q476" i="2"/>
  <c r="P476" i="2"/>
  <c r="S475" i="2"/>
  <c r="R475" i="2"/>
  <c r="Q475" i="2"/>
  <c r="P475" i="2"/>
  <c r="S474" i="2"/>
  <c r="R474" i="2"/>
  <c r="Q474" i="2"/>
  <c r="P474" i="2"/>
  <c r="S473" i="2"/>
  <c r="R473" i="2"/>
  <c r="Q473" i="2"/>
  <c r="P473" i="2"/>
  <c r="S472" i="2"/>
  <c r="R472" i="2"/>
  <c r="Q472" i="2"/>
  <c r="P472" i="2"/>
  <c r="S471" i="2"/>
  <c r="R471" i="2"/>
  <c r="Q471" i="2"/>
  <c r="P471" i="2"/>
  <c r="S470" i="2"/>
  <c r="R470" i="2"/>
  <c r="Q470" i="2"/>
  <c r="P470" i="2"/>
  <c r="S469" i="2"/>
  <c r="R469" i="2"/>
  <c r="Q469" i="2"/>
  <c r="P469" i="2"/>
  <c r="S468" i="2"/>
  <c r="R468" i="2"/>
  <c r="Q468" i="2"/>
  <c r="P468" i="2"/>
  <c r="S467" i="2"/>
  <c r="R467" i="2"/>
  <c r="Q467" i="2"/>
  <c r="P467" i="2"/>
  <c r="S466" i="2"/>
  <c r="R466" i="2"/>
  <c r="Q466" i="2"/>
  <c r="P466" i="2"/>
  <c r="S465" i="2"/>
  <c r="R465" i="2"/>
  <c r="Q465" i="2"/>
  <c r="P465" i="2"/>
  <c r="S464" i="2"/>
  <c r="R464" i="2"/>
  <c r="Q464" i="2"/>
  <c r="P464" i="2"/>
  <c r="S463" i="2"/>
  <c r="R463" i="2"/>
  <c r="Q463" i="2"/>
  <c r="P463" i="2"/>
  <c r="S462" i="2"/>
  <c r="R462" i="2"/>
  <c r="Q462" i="2"/>
  <c r="P462" i="2"/>
  <c r="S461" i="2"/>
  <c r="R461" i="2"/>
  <c r="Q461" i="2"/>
  <c r="P461" i="2"/>
  <c r="S460" i="2"/>
  <c r="R460" i="2"/>
  <c r="Q460" i="2"/>
  <c r="P460" i="2"/>
  <c r="S459" i="2"/>
  <c r="R459" i="2"/>
  <c r="Q459" i="2"/>
  <c r="P459" i="2"/>
  <c r="S458" i="2"/>
  <c r="R458" i="2"/>
  <c r="Q458" i="2"/>
  <c r="P458" i="2"/>
  <c r="S457" i="2"/>
  <c r="R457" i="2"/>
  <c r="Q457" i="2"/>
  <c r="P457" i="2"/>
  <c r="S456" i="2"/>
  <c r="R456" i="2"/>
  <c r="Q456" i="2"/>
  <c r="P456" i="2"/>
  <c r="S455" i="2"/>
  <c r="R455" i="2"/>
  <c r="Q455" i="2"/>
  <c r="P455" i="2"/>
  <c r="S454" i="2"/>
  <c r="R454" i="2"/>
  <c r="Q454" i="2"/>
  <c r="P454" i="2"/>
  <c r="S453" i="2"/>
  <c r="R453" i="2"/>
  <c r="Q453" i="2"/>
  <c r="P453" i="2"/>
  <c r="S452" i="2"/>
  <c r="R452" i="2"/>
  <c r="Q452" i="2"/>
  <c r="P452" i="2"/>
  <c r="S451" i="2"/>
  <c r="R451" i="2"/>
  <c r="Q451" i="2"/>
  <c r="P451" i="2"/>
  <c r="S450" i="2"/>
  <c r="R450" i="2"/>
  <c r="Q450" i="2"/>
  <c r="P450" i="2"/>
  <c r="S449" i="2"/>
  <c r="R449" i="2"/>
  <c r="Q449" i="2"/>
  <c r="P449" i="2"/>
  <c r="S448" i="2"/>
  <c r="R448" i="2"/>
  <c r="Q448" i="2"/>
  <c r="P448" i="2"/>
  <c r="S447" i="2"/>
  <c r="R447" i="2"/>
  <c r="Q447" i="2"/>
  <c r="P447" i="2"/>
  <c r="S446" i="2"/>
  <c r="R446" i="2"/>
  <c r="Q446" i="2"/>
  <c r="P446" i="2"/>
  <c r="S445" i="2"/>
  <c r="R445" i="2"/>
  <c r="Q445" i="2"/>
  <c r="P445" i="2"/>
  <c r="S444" i="2"/>
  <c r="R444" i="2"/>
  <c r="Q444" i="2"/>
  <c r="P444" i="2"/>
  <c r="S443" i="2"/>
  <c r="R443" i="2"/>
  <c r="Q443" i="2"/>
  <c r="P443" i="2"/>
  <c r="S442" i="2"/>
  <c r="R442" i="2"/>
  <c r="Q442" i="2"/>
  <c r="P442" i="2"/>
  <c r="S441" i="2"/>
  <c r="R441" i="2"/>
  <c r="Q441" i="2"/>
  <c r="P441" i="2"/>
  <c r="S440" i="2"/>
  <c r="R440" i="2"/>
  <c r="Q440" i="2"/>
  <c r="P440" i="2"/>
  <c r="S439" i="2"/>
  <c r="R439" i="2"/>
  <c r="Q439" i="2"/>
  <c r="P439" i="2"/>
  <c r="S438" i="2"/>
  <c r="R438" i="2"/>
  <c r="Q438" i="2"/>
  <c r="P438" i="2"/>
  <c r="S437" i="2"/>
  <c r="R437" i="2"/>
  <c r="Q437" i="2"/>
  <c r="P437" i="2"/>
  <c r="S436" i="2"/>
  <c r="R436" i="2"/>
  <c r="Q436" i="2"/>
  <c r="P436" i="2"/>
  <c r="S435" i="2"/>
  <c r="R435" i="2"/>
  <c r="Q435" i="2"/>
  <c r="P435" i="2"/>
  <c r="S434" i="2"/>
  <c r="R434" i="2"/>
  <c r="Q434" i="2"/>
  <c r="P434" i="2"/>
  <c r="S433" i="2"/>
  <c r="R433" i="2"/>
  <c r="Q433" i="2"/>
  <c r="P433" i="2"/>
  <c r="S432" i="2"/>
  <c r="R432" i="2"/>
  <c r="Q432" i="2"/>
  <c r="P432" i="2"/>
  <c r="S431" i="2"/>
  <c r="R431" i="2"/>
  <c r="Q431" i="2"/>
  <c r="P431" i="2"/>
  <c r="S430" i="2"/>
  <c r="R430" i="2"/>
  <c r="Q430" i="2"/>
  <c r="P430" i="2"/>
  <c r="S429" i="2"/>
  <c r="R429" i="2"/>
  <c r="Q429" i="2"/>
  <c r="P429" i="2"/>
  <c r="S428" i="2"/>
  <c r="R428" i="2"/>
  <c r="Q428" i="2"/>
  <c r="P428" i="2"/>
  <c r="S427" i="2"/>
  <c r="R427" i="2"/>
  <c r="Q427" i="2"/>
  <c r="P427" i="2"/>
  <c r="S426" i="2"/>
  <c r="R426" i="2"/>
  <c r="Q426" i="2"/>
  <c r="P426" i="2"/>
  <c r="S425" i="2"/>
  <c r="R425" i="2"/>
  <c r="Q425" i="2"/>
  <c r="P425" i="2"/>
  <c r="S424" i="2"/>
  <c r="R424" i="2"/>
  <c r="Q424" i="2"/>
  <c r="P424" i="2"/>
  <c r="S423" i="2"/>
  <c r="R423" i="2"/>
  <c r="Q423" i="2"/>
  <c r="P423" i="2"/>
  <c r="S422" i="2"/>
  <c r="R422" i="2"/>
  <c r="Q422" i="2"/>
  <c r="P422" i="2"/>
  <c r="S421" i="2"/>
  <c r="R421" i="2"/>
  <c r="Q421" i="2"/>
  <c r="P421" i="2"/>
  <c r="S420" i="2"/>
  <c r="R420" i="2"/>
  <c r="Q420" i="2"/>
  <c r="P420" i="2"/>
  <c r="S419" i="2"/>
  <c r="R419" i="2"/>
  <c r="Q419" i="2"/>
  <c r="P419" i="2"/>
  <c r="S418" i="2"/>
  <c r="R418" i="2"/>
  <c r="Q418" i="2"/>
  <c r="P418" i="2"/>
  <c r="S417" i="2"/>
  <c r="R417" i="2"/>
  <c r="Q417" i="2"/>
  <c r="P417" i="2"/>
  <c r="S416" i="2"/>
  <c r="R416" i="2"/>
  <c r="Q416" i="2"/>
  <c r="P416" i="2"/>
  <c r="S415" i="2"/>
  <c r="R415" i="2"/>
  <c r="Q415" i="2"/>
  <c r="P415" i="2"/>
  <c r="S414" i="2"/>
  <c r="R414" i="2"/>
  <c r="Q414" i="2"/>
  <c r="P414" i="2"/>
  <c r="S413" i="2"/>
  <c r="R413" i="2"/>
  <c r="Q413" i="2"/>
  <c r="P413" i="2"/>
  <c r="S412" i="2"/>
  <c r="R412" i="2"/>
  <c r="Q412" i="2"/>
  <c r="P412" i="2"/>
  <c r="S411" i="2"/>
  <c r="R411" i="2"/>
  <c r="Q411" i="2"/>
  <c r="P411" i="2"/>
  <c r="S410" i="2"/>
  <c r="R410" i="2"/>
  <c r="Q410" i="2"/>
  <c r="P410" i="2"/>
  <c r="S409" i="2"/>
  <c r="R409" i="2"/>
  <c r="Q409" i="2"/>
  <c r="P409" i="2"/>
  <c r="S408" i="2"/>
  <c r="R408" i="2"/>
  <c r="Q408" i="2"/>
  <c r="P408" i="2"/>
  <c r="S407" i="2"/>
  <c r="R407" i="2"/>
  <c r="Q407" i="2"/>
  <c r="P407" i="2"/>
  <c r="S406" i="2"/>
  <c r="R406" i="2"/>
  <c r="Q406" i="2"/>
  <c r="P406" i="2"/>
  <c r="S405" i="2"/>
  <c r="R405" i="2"/>
  <c r="Q405" i="2"/>
  <c r="P405" i="2"/>
  <c r="S404" i="2"/>
  <c r="R404" i="2"/>
  <c r="Q404" i="2"/>
  <c r="P404" i="2"/>
  <c r="S403" i="2"/>
  <c r="R403" i="2"/>
  <c r="Q403" i="2"/>
  <c r="P403" i="2"/>
  <c r="S402" i="2"/>
  <c r="R402" i="2"/>
  <c r="Q402" i="2"/>
  <c r="P402" i="2"/>
  <c r="S401" i="2"/>
  <c r="R401" i="2"/>
  <c r="Q401" i="2"/>
  <c r="P401" i="2"/>
  <c r="S400" i="2"/>
  <c r="R400" i="2"/>
  <c r="Q400" i="2"/>
  <c r="P400" i="2"/>
  <c r="S399" i="2"/>
  <c r="R399" i="2"/>
  <c r="Q399" i="2"/>
  <c r="P399" i="2"/>
  <c r="S398" i="2"/>
  <c r="R398" i="2"/>
  <c r="Q398" i="2"/>
  <c r="P398" i="2"/>
  <c r="S397" i="2"/>
  <c r="R397" i="2"/>
  <c r="Q397" i="2"/>
  <c r="P397" i="2"/>
  <c r="S396" i="2"/>
  <c r="R396" i="2"/>
  <c r="Q396" i="2"/>
  <c r="P396" i="2"/>
  <c r="S395" i="2"/>
  <c r="R395" i="2"/>
  <c r="Q395" i="2"/>
  <c r="P395" i="2"/>
  <c r="S394" i="2"/>
  <c r="R394" i="2"/>
  <c r="Q394" i="2"/>
  <c r="P394" i="2"/>
  <c r="S393" i="2"/>
  <c r="R393" i="2"/>
  <c r="Q393" i="2"/>
  <c r="P393" i="2"/>
  <c r="S392" i="2"/>
  <c r="R392" i="2"/>
  <c r="Q392" i="2"/>
  <c r="P392" i="2"/>
  <c r="S391" i="2"/>
  <c r="R391" i="2"/>
  <c r="Q391" i="2"/>
  <c r="P391" i="2"/>
  <c r="S390" i="2"/>
  <c r="R390" i="2"/>
  <c r="Q390" i="2"/>
  <c r="P390" i="2"/>
  <c r="S389" i="2"/>
  <c r="R389" i="2"/>
  <c r="Q389" i="2"/>
  <c r="P389" i="2"/>
  <c r="S388" i="2"/>
  <c r="R388" i="2"/>
  <c r="Q388" i="2"/>
  <c r="P388" i="2"/>
  <c r="S387" i="2"/>
  <c r="R387" i="2"/>
  <c r="Q387" i="2"/>
  <c r="P387" i="2"/>
  <c r="S386" i="2"/>
  <c r="R386" i="2"/>
  <c r="Q386" i="2"/>
  <c r="P386" i="2"/>
  <c r="S385" i="2"/>
  <c r="R385" i="2"/>
  <c r="Q385" i="2"/>
  <c r="P385" i="2"/>
  <c r="S384" i="2"/>
  <c r="R384" i="2"/>
  <c r="Q384" i="2"/>
  <c r="P384" i="2"/>
  <c r="S383" i="2"/>
  <c r="R383" i="2"/>
  <c r="Q383" i="2"/>
  <c r="P383" i="2"/>
  <c r="S382" i="2"/>
  <c r="R382" i="2"/>
  <c r="Q382" i="2"/>
  <c r="P382" i="2"/>
  <c r="S381" i="2"/>
  <c r="R381" i="2"/>
  <c r="Q381" i="2"/>
  <c r="P381" i="2"/>
  <c r="S380" i="2"/>
  <c r="R380" i="2"/>
  <c r="Q380" i="2"/>
  <c r="P380" i="2"/>
  <c r="S379" i="2"/>
  <c r="R379" i="2"/>
  <c r="Q379" i="2"/>
  <c r="P379" i="2"/>
  <c r="S378" i="2"/>
  <c r="R378" i="2"/>
  <c r="Q378" i="2"/>
  <c r="P378" i="2"/>
  <c r="S377" i="2"/>
  <c r="R377" i="2"/>
  <c r="Q377" i="2"/>
  <c r="P377" i="2"/>
  <c r="S376" i="2"/>
  <c r="R376" i="2"/>
  <c r="Q376" i="2"/>
  <c r="P376" i="2"/>
  <c r="S375" i="2"/>
  <c r="R375" i="2"/>
  <c r="Q375" i="2"/>
  <c r="P375" i="2"/>
  <c r="S374" i="2"/>
  <c r="R374" i="2"/>
  <c r="Q374" i="2"/>
  <c r="P374" i="2"/>
  <c r="S373" i="2"/>
  <c r="R373" i="2"/>
  <c r="Q373" i="2"/>
  <c r="P373" i="2"/>
  <c r="S372" i="2"/>
  <c r="R372" i="2"/>
  <c r="Q372" i="2"/>
  <c r="P372" i="2"/>
  <c r="S371" i="2"/>
  <c r="R371" i="2"/>
  <c r="Q371" i="2"/>
  <c r="P371" i="2"/>
  <c r="S370" i="2"/>
  <c r="R370" i="2"/>
  <c r="Q370" i="2"/>
  <c r="P370" i="2"/>
  <c r="S369" i="2"/>
  <c r="R369" i="2"/>
  <c r="Q369" i="2"/>
  <c r="P369" i="2"/>
  <c r="S368" i="2"/>
  <c r="R368" i="2"/>
  <c r="Q368" i="2"/>
  <c r="P368" i="2"/>
  <c r="S367" i="2"/>
  <c r="R367" i="2"/>
  <c r="Q367" i="2"/>
  <c r="P367" i="2"/>
  <c r="S366" i="2"/>
  <c r="R366" i="2"/>
  <c r="Q366" i="2"/>
  <c r="P366" i="2"/>
  <c r="S365" i="2"/>
  <c r="R365" i="2"/>
  <c r="Q365" i="2"/>
  <c r="P365" i="2"/>
  <c r="S364" i="2"/>
  <c r="R364" i="2"/>
  <c r="Q364" i="2"/>
  <c r="P364" i="2"/>
  <c r="S363" i="2"/>
  <c r="R363" i="2"/>
  <c r="Q363" i="2"/>
  <c r="P363" i="2"/>
  <c r="S362" i="2"/>
  <c r="R362" i="2"/>
  <c r="Q362" i="2"/>
  <c r="P362" i="2"/>
  <c r="S361" i="2"/>
  <c r="R361" i="2"/>
  <c r="Q361" i="2"/>
  <c r="P361" i="2"/>
  <c r="S360" i="2"/>
  <c r="R360" i="2"/>
  <c r="Q360" i="2"/>
  <c r="P360" i="2"/>
  <c r="S359" i="2"/>
  <c r="R359" i="2"/>
  <c r="Q359" i="2"/>
  <c r="P359" i="2"/>
  <c r="S358" i="2"/>
  <c r="R358" i="2"/>
  <c r="Q358" i="2"/>
  <c r="P358" i="2"/>
  <c r="S357" i="2"/>
  <c r="R357" i="2"/>
  <c r="Q357" i="2"/>
  <c r="P357" i="2"/>
  <c r="S356" i="2"/>
  <c r="R356" i="2"/>
  <c r="Q356" i="2"/>
  <c r="P356" i="2"/>
  <c r="S355" i="2"/>
  <c r="R355" i="2"/>
  <c r="Q355" i="2"/>
  <c r="P355" i="2"/>
  <c r="S354" i="2"/>
  <c r="R354" i="2"/>
  <c r="Q354" i="2"/>
  <c r="P354" i="2"/>
  <c r="S353" i="2"/>
  <c r="R353" i="2"/>
  <c r="Q353" i="2"/>
  <c r="P353" i="2"/>
  <c r="S352" i="2"/>
  <c r="R352" i="2"/>
  <c r="Q352" i="2"/>
  <c r="P352" i="2"/>
  <c r="S351" i="2"/>
  <c r="R351" i="2"/>
  <c r="Q351" i="2"/>
  <c r="P351" i="2"/>
  <c r="S350" i="2"/>
  <c r="R350" i="2"/>
  <c r="Q350" i="2"/>
  <c r="P350" i="2"/>
  <c r="S349" i="2"/>
  <c r="R349" i="2"/>
  <c r="Q349" i="2"/>
  <c r="P349" i="2"/>
  <c r="S348" i="2"/>
  <c r="R348" i="2"/>
  <c r="Q348" i="2"/>
  <c r="P348" i="2"/>
  <c r="S347" i="2"/>
  <c r="R347" i="2"/>
  <c r="Q347" i="2"/>
  <c r="P347" i="2"/>
  <c r="S346" i="2"/>
  <c r="R346" i="2"/>
  <c r="Q346" i="2"/>
  <c r="P346" i="2"/>
  <c r="S345" i="2"/>
  <c r="R345" i="2"/>
  <c r="Q345" i="2"/>
  <c r="P345" i="2"/>
  <c r="S344" i="2"/>
  <c r="R344" i="2"/>
  <c r="Q344" i="2"/>
  <c r="P344" i="2"/>
  <c r="S343" i="2"/>
  <c r="R343" i="2"/>
  <c r="Q343" i="2"/>
  <c r="P343" i="2"/>
  <c r="S342" i="2"/>
  <c r="R342" i="2"/>
  <c r="Q342" i="2"/>
  <c r="P342" i="2"/>
  <c r="S341" i="2"/>
  <c r="R341" i="2"/>
  <c r="Q341" i="2"/>
  <c r="P341" i="2"/>
  <c r="S340" i="2"/>
  <c r="R340" i="2"/>
  <c r="Q340" i="2"/>
  <c r="P340" i="2"/>
  <c r="S339" i="2"/>
  <c r="R339" i="2"/>
  <c r="Q339" i="2"/>
  <c r="P339" i="2"/>
  <c r="S338" i="2"/>
  <c r="R338" i="2"/>
  <c r="Q338" i="2"/>
  <c r="P338" i="2"/>
  <c r="S337" i="2"/>
  <c r="R337" i="2"/>
  <c r="Q337" i="2"/>
  <c r="P337" i="2"/>
  <c r="S336" i="2"/>
  <c r="R336" i="2"/>
  <c r="Q336" i="2"/>
  <c r="P336" i="2"/>
  <c r="S335" i="2"/>
  <c r="R335" i="2"/>
  <c r="Q335" i="2"/>
  <c r="P335" i="2"/>
  <c r="S334" i="2"/>
  <c r="R334" i="2"/>
  <c r="Q334" i="2"/>
  <c r="P334" i="2"/>
  <c r="S333" i="2"/>
  <c r="R333" i="2"/>
  <c r="Q333" i="2"/>
  <c r="P333" i="2"/>
  <c r="S332" i="2"/>
  <c r="R332" i="2"/>
  <c r="Q332" i="2"/>
  <c r="P332" i="2"/>
  <c r="S331" i="2"/>
  <c r="R331" i="2"/>
  <c r="Q331" i="2"/>
  <c r="P331" i="2"/>
  <c r="S330" i="2"/>
  <c r="R330" i="2"/>
  <c r="Q330" i="2"/>
  <c r="P330" i="2"/>
  <c r="S329" i="2"/>
  <c r="R329" i="2"/>
  <c r="Q329" i="2"/>
  <c r="P329" i="2"/>
  <c r="S328" i="2"/>
  <c r="R328" i="2"/>
  <c r="Q328" i="2"/>
  <c r="P328" i="2"/>
  <c r="S327" i="2"/>
  <c r="R327" i="2"/>
  <c r="Q327" i="2"/>
  <c r="P327" i="2"/>
  <c r="S326" i="2"/>
  <c r="R326" i="2"/>
  <c r="Q326" i="2"/>
  <c r="P326" i="2"/>
  <c r="S325" i="2"/>
  <c r="R325" i="2"/>
  <c r="Q325" i="2"/>
  <c r="P325" i="2"/>
  <c r="S324" i="2"/>
  <c r="R324" i="2"/>
  <c r="Q324" i="2"/>
  <c r="P324" i="2"/>
  <c r="S323" i="2"/>
  <c r="R323" i="2"/>
  <c r="Q323" i="2"/>
  <c r="P323" i="2"/>
  <c r="S322" i="2"/>
  <c r="R322" i="2"/>
  <c r="Q322" i="2"/>
  <c r="P322" i="2"/>
  <c r="S321" i="2"/>
  <c r="R321" i="2"/>
  <c r="Q321" i="2"/>
  <c r="P321" i="2"/>
  <c r="S320" i="2"/>
  <c r="R320" i="2"/>
  <c r="Q320" i="2"/>
  <c r="P320" i="2"/>
  <c r="S319" i="2"/>
  <c r="R319" i="2"/>
  <c r="Q319" i="2"/>
  <c r="P319" i="2"/>
  <c r="S318" i="2"/>
  <c r="R318" i="2"/>
  <c r="Q318" i="2"/>
  <c r="P318" i="2"/>
  <c r="S317" i="2"/>
  <c r="R317" i="2"/>
  <c r="Q317" i="2"/>
  <c r="P317" i="2"/>
  <c r="S316" i="2"/>
  <c r="R316" i="2"/>
  <c r="Q316" i="2"/>
  <c r="P316" i="2"/>
  <c r="S315" i="2"/>
  <c r="R315" i="2"/>
  <c r="Q315" i="2"/>
  <c r="P315" i="2"/>
  <c r="S314" i="2"/>
  <c r="R314" i="2"/>
  <c r="Q314" i="2"/>
  <c r="P314" i="2"/>
  <c r="S313" i="2"/>
  <c r="R313" i="2"/>
  <c r="Q313" i="2"/>
  <c r="P313" i="2"/>
  <c r="S312" i="2"/>
  <c r="R312" i="2"/>
  <c r="Q312" i="2"/>
  <c r="P312" i="2"/>
  <c r="S311" i="2"/>
  <c r="R311" i="2"/>
  <c r="Q311" i="2"/>
  <c r="P311" i="2"/>
  <c r="S310" i="2"/>
  <c r="R310" i="2"/>
  <c r="Q310" i="2"/>
  <c r="P310" i="2"/>
  <c r="S309" i="2"/>
  <c r="R309" i="2"/>
  <c r="Q309" i="2"/>
  <c r="P309" i="2"/>
  <c r="S308" i="2"/>
  <c r="R308" i="2"/>
  <c r="Q308" i="2"/>
  <c r="P308" i="2"/>
  <c r="S307" i="2"/>
  <c r="R307" i="2"/>
  <c r="Q307" i="2"/>
  <c r="P307" i="2"/>
  <c r="S306" i="2"/>
  <c r="R306" i="2"/>
  <c r="Q306" i="2"/>
  <c r="P306" i="2"/>
  <c r="S305" i="2"/>
  <c r="R305" i="2"/>
  <c r="Q305" i="2"/>
  <c r="P305" i="2"/>
  <c r="S304" i="2"/>
  <c r="R304" i="2"/>
  <c r="Q304" i="2"/>
  <c r="P304" i="2"/>
  <c r="S303" i="2"/>
  <c r="R303" i="2"/>
  <c r="Q303" i="2"/>
  <c r="P303" i="2"/>
  <c r="S302" i="2"/>
  <c r="R302" i="2"/>
  <c r="Q302" i="2"/>
  <c r="P302" i="2"/>
  <c r="S301" i="2"/>
  <c r="R301" i="2"/>
  <c r="Q301" i="2"/>
  <c r="P301" i="2"/>
  <c r="S300" i="2"/>
  <c r="R300" i="2"/>
  <c r="Q300" i="2"/>
  <c r="P300" i="2"/>
  <c r="S299" i="2"/>
  <c r="R299" i="2"/>
  <c r="Q299" i="2"/>
  <c r="P299" i="2"/>
  <c r="S298" i="2"/>
  <c r="R298" i="2"/>
  <c r="Q298" i="2"/>
  <c r="P298" i="2"/>
  <c r="S297" i="2"/>
  <c r="R297" i="2"/>
  <c r="Q297" i="2"/>
  <c r="P297" i="2"/>
  <c r="S296" i="2"/>
  <c r="R296" i="2"/>
  <c r="Q296" i="2"/>
  <c r="P296" i="2"/>
  <c r="S295" i="2"/>
  <c r="R295" i="2"/>
  <c r="Q295" i="2"/>
  <c r="P295" i="2"/>
  <c r="S294" i="2"/>
  <c r="R294" i="2"/>
  <c r="Q294" i="2"/>
  <c r="P294" i="2"/>
  <c r="S293" i="2"/>
  <c r="R293" i="2"/>
  <c r="Q293" i="2"/>
  <c r="P293" i="2"/>
  <c r="S292" i="2"/>
  <c r="R292" i="2"/>
  <c r="Q292" i="2"/>
  <c r="P292" i="2"/>
  <c r="S291" i="2"/>
  <c r="R291" i="2"/>
  <c r="Q291" i="2"/>
  <c r="P291" i="2"/>
  <c r="S290" i="2"/>
  <c r="R290" i="2"/>
  <c r="Q290" i="2"/>
  <c r="P290" i="2"/>
  <c r="S289" i="2"/>
  <c r="R289" i="2"/>
  <c r="Q289" i="2"/>
  <c r="P289" i="2"/>
  <c r="S288" i="2"/>
  <c r="R288" i="2"/>
  <c r="Q288" i="2"/>
  <c r="P288" i="2"/>
  <c r="S287" i="2"/>
  <c r="R287" i="2"/>
  <c r="Q287" i="2"/>
  <c r="P287" i="2"/>
  <c r="S286" i="2"/>
  <c r="R286" i="2"/>
  <c r="Q286" i="2"/>
  <c r="P286" i="2"/>
  <c r="S285" i="2"/>
  <c r="R285" i="2"/>
  <c r="Q285" i="2"/>
  <c r="P285" i="2"/>
  <c r="S284" i="2"/>
  <c r="R284" i="2"/>
  <c r="Q284" i="2"/>
  <c r="P284" i="2"/>
  <c r="S283" i="2"/>
  <c r="R283" i="2"/>
  <c r="Q283" i="2"/>
  <c r="P283" i="2"/>
  <c r="S282" i="2"/>
  <c r="R282" i="2"/>
  <c r="Q282" i="2"/>
  <c r="P282" i="2"/>
  <c r="S281" i="2"/>
  <c r="R281" i="2"/>
  <c r="Q281" i="2"/>
  <c r="P281" i="2"/>
  <c r="S280" i="2"/>
  <c r="R280" i="2"/>
  <c r="Q280" i="2"/>
  <c r="P280" i="2"/>
  <c r="S279" i="2"/>
  <c r="R279" i="2"/>
  <c r="Q279" i="2"/>
  <c r="P279" i="2"/>
  <c r="S278" i="2"/>
  <c r="R278" i="2"/>
  <c r="Q278" i="2"/>
  <c r="P278" i="2"/>
  <c r="S277" i="2"/>
  <c r="R277" i="2"/>
  <c r="Q277" i="2"/>
  <c r="P277" i="2"/>
  <c r="S276" i="2"/>
  <c r="R276" i="2"/>
  <c r="Q276" i="2"/>
  <c r="P276" i="2"/>
  <c r="S275" i="2"/>
  <c r="R275" i="2"/>
  <c r="Q275" i="2"/>
  <c r="P275" i="2"/>
  <c r="S274" i="2"/>
  <c r="R274" i="2"/>
  <c r="Q274" i="2"/>
  <c r="P274" i="2"/>
  <c r="S273" i="2"/>
  <c r="R273" i="2"/>
  <c r="Q273" i="2"/>
  <c r="P273" i="2"/>
  <c r="S272" i="2"/>
  <c r="R272" i="2"/>
  <c r="Q272" i="2"/>
  <c r="P272" i="2"/>
  <c r="S271" i="2"/>
  <c r="R271" i="2"/>
  <c r="Q271" i="2"/>
  <c r="P271" i="2"/>
  <c r="S270" i="2"/>
  <c r="R270" i="2"/>
  <c r="Q270" i="2"/>
  <c r="P270" i="2"/>
  <c r="S269" i="2"/>
  <c r="R269" i="2"/>
  <c r="Q269" i="2"/>
  <c r="P269" i="2"/>
  <c r="S268" i="2"/>
  <c r="R268" i="2"/>
  <c r="Q268" i="2"/>
  <c r="P268" i="2"/>
  <c r="S267" i="2"/>
  <c r="R267" i="2"/>
  <c r="Q267" i="2"/>
  <c r="P267" i="2"/>
  <c r="S266" i="2"/>
  <c r="R266" i="2"/>
  <c r="Q266" i="2"/>
  <c r="P266" i="2"/>
  <c r="S265" i="2"/>
  <c r="R265" i="2"/>
  <c r="Q265" i="2"/>
  <c r="P265" i="2"/>
  <c r="S264" i="2"/>
  <c r="R264" i="2"/>
  <c r="Q264" i="2"/>
  <c r="P264" i="2"/>
  <c r="S263" i="2"/>
  <c r="R263" i="2"/>
  <c r="Q263" i="2"/>
  <c r="P263" i="2"/>
  <c r="S262" i="2"/>
  <c r="R262" i="2"/>
  <c r="Q262" i="2"/>
  <c r="P262" i="2"/>
  <c r="S261" i="2"/>
  <c r="R261" i="2"/>
  <c r="Q261" i="2"/>
  <c r="P261" i="2"/>
  <c r="S260" i="2"/>
  <c r="R260" i="2"/>
  <c r="Q260" i="2"/>
  <c r="P260" i="2"/>
  <c r="S259" i="2"/>
  <c r="R259" i="2"/>
  <c r="Q259" i="2"/>
  <c r="P259" i="2"/>
  <c r="S258" i="2"/>
  <c r="R258" i="2"/>
  <c r="Q258" i="2"/>
  <c r="P258" i="2"/>
  <c r="S257" i="2"/>
  <c r="R257" i="2"/>
  <c r="Q257" i="2"/>
  <c r="P257" i="2"/>
  <c r="S256" i="2"/>
  <c r="R256" i="2"/>
  <c r="Q256" i="2"/>
  <c r="P256" i="2"/>
  <c r="S255" i="2"/>
  <c r="R255" i="2"/>
  <c r="Q255" i="2"/>
  <c r="P255" i="2"/>
  <c r="S254" i="2"/>
  <c r="R254" i="2"/>
  <c r="Q254" i="2"/>
  <c r="P254" i="2"/>
  <c r="S253" i="2"/>
  <c r="R253" i="2"/>
  <c r="Q253" i="2"/>
  <c r="P253" i="2"/>
  <c r="S252" i="2"/>
  <c r="R252" i="2"/>
  <c r="Q252" i="2"/>
  <c r="P252" i="2"/>
  <c r="S251" i="2"/>
  <c r="R251" i="2"/>
  <c r="Q251" i="2"/>
  <c r="P251" i="2"/>
  <c r="S250" i="2"/>
  <c r="R250" i="2"/>
  <c r="Q250" i="2"/>
  <c r="P250" i="2"/>
  <c r="S249" i="2"/>
  <c r="R249" i="2"/>
  <c r="Q249" i="2"/>
  <c r="P249" i="2"/>
  <c r="S248" i="2"/>
  <c r="R248" i="2"/>
  <c r="Q248" i="2"/>
  <c r="P248" i="2"/>
  <c r="S247" i="2"/>
  <c r="R247" i="2"/>
  <c r="Q247" i="2"/>
  <c r="P247" i="2"/>
  <c r="S246" i="2"/>
  <c r="R246" i="2"/>
  <c r="Q246" i="2"/>
  <c r="P246" i="2"/>
  <c r="S245" i="2"/>
  <c r="R245" i="2"/>
  <c r="Q245" i="2"/>
  <c r="P245" i="2"/>
  <c r="S244" i="2"/>
  <c r="R244" i="2"/>
  <c r="Q244" i="2"/>
  <c r="P244" i="2"/>
  <c r="S243" i="2"/>
  <c r="R243" i="2"/>
  <c r="Q243" i="2"/>
  <c r="P243" i="2"/>
  <c r="S242" i="2"/>
  <c r="R242" i="2"/>
  <c r="Q242" i="2"/>
  <c r="P242" i="2"/>
  <c r="S241" i="2"/>
  <c r="R241" i="2"/>
  <c r="Q241" i="2"/>
  <c r="P241" i="2"/>
  <c r="S240" i="2"/>
  <c r="R240" i="2"/>
  <c r="Q240" i="2"/>
  <c r="P240" i="2"/>
  <c r="S239" i="2"/>
  <c r="R239" i="2"/>
  <c r="Q239" i="2"/>
  <c r="P239" i="2"/>
  <c r="S238" i="2"/>
  <c r="R238" i="2"/>
  <c r="Q238" i="2"/>
  <c r="P238" i="2"/>
  <c r="S237" i="2"/>
  <c r="R237" i="2"/>
  <c r="Q237" i="2"/>
  <c r="P237" i="2"/>
  <c r="S236" i="2"/>
  <c r="R236" i="2"/>
  <c r="Q236" i="2"/>
  <c r="P236" i="2"/>
  <c r="S235" i="2"/>
  <c r="R235" i="2"/>
  <c r="Q235" i="2"/>
  <c r="P235" i="2"/>
  <c r="S234" i="2"/>
  <c r="R234" i="2"/>
  <c r="Q234" i="2"/>
  <c r="P234" i="2"/>
  <c r="S233" i="2"/>
  <c r="R233" i="2"/>
  <c r="Q233" i="2"/>
  <c r="P233" i="2"/>
  <c r="S232" i="2"/>
  <c r="R232" i="2"/>
  <c r="Q232" i="2"/>
  <c r="P232" i="2"/>
  <c r="S231" i="2"/>
  <c r="R231" i="2"/>
  <c r="Q231" i="2"/>
  <c r="P231" i="2"/>
  <c r="S230" i="2"/>
  <c r="R230" i="2"/>
  <c r="Q230" i="2"/>
  <c r="P230" i="2"/>
  <c r="S229" i="2"/>
  <c r="R229" i="2"/>
  <c r="Q229" i="2"/>
  <c r="P229" i="2"/>
  <c r="S228" i="2"/>
  <c r="R228" i="2"/>
  <c r="Q228" i="2"/>
  <c r="P228" i="2"/>
  <c r="S227" i="2"/>
  <c r="R227" i="2"/>
  <c r="Q227" i="2"/>
  <c r="P227" i="2"/>
  <c r="S226" i="2"/>
  <c r="R226" i="2"/>
  <c r="Q226" i="2"/>
  <c r="P226" i="2"/>
  <c r="S225" i="2"/>
  <c r="R225" i="2"/>
  <c r="Q225" i="2"/>
  <c r="P225" i="2"/>
  <c r="S224" i="2"/>
  <c r="R224" i="2"/>
  <c r="Q224" i="2"/>
  <c r="P224" i="2"/>
  <c r="S223" i="2"/>
  <c r="R223" i="2"/>
  <c r="Q223" i="2"/>
  <c r="P223" i="2"/>
  <c r="S222" i="2"/>
  <c r="R222" i="2"/>
  <c r="Q222" i="2"/>
  <c r="P222" i="2"/>
  <c r="S221" i="2"/>
  <c r="R221" i="2"/>
  <c r="Q221" i="2"/>
  <c r="P221" i="2"/>
  <c r="S220" i="2"/>
  <c r="R220" i="2"/>
  <c r="Q220" i="2"/>
  <c r="P220" i="2"/>
  <c r="S219" i="2"/>
  <c r="R219" i="2"/>
  <c r="Q219" i="2"/>
  <c r="P219" i="2"/>
  <c r="S218" i="2"/>
  <c r="R218" i="2"/>
  <c r="Q218" i="2"/>
  <c r="P218" i="2"/>
  <c r="S217" i="2"/>
  <c r="R217" i="2"/>
  <c r="Q217" i="2"/>
  <c r="P217" i="2"/>
  <c r="S216" i="2"/>
  <c r="R216" i="2"/>
  <c r="Q216" i="2"/>
  <c r="P216" i="2"/>
  <c r="S215" i="2"/>
  <c r="R215" i="2"/>
  <c r="Q215" i="2"/>
  <c r="P215" i="2"/>
  <c r="S214" i="2"/>
  <c r="R214" i="2"/>
  <c r="Q214" i="2"/>
  <c r="P214" i="2"/>
  <c r="S213" i="2"/>
  <c r="R213" i="2"/>
  <c r="Q213" i="2"/>
  <c r="P213" i="2"/>
  <c r="S212" i="2"/>
  <c r="R212" i="2"/>
  <c r="Q212" i="2"/>
  <c r="P212" i="2"/>
  <c r="S211" i="2"/>
  <c r="R211" i="2"/>
  <c r="Q211" i="2"/>
  <c r="P211" i="2"/>
  <c r="S210" i="2"/>
  <c r="R210" i="2"/>
  <c r="Q210" i="2"/>
  <c r="P210" i="2"/>
  <c r="S209" i="2"/>
  <c r="R209" i="2"/>
  <c r="Q209" i="2"/>
  <c r="P209" i="2"/>
  <c r="S208" i="2"/>
  <c r="R208" i="2"/>
  <c r="Q208" i="2"/>
  <c r="P208" i="2"/>
  <c r="S207" i="2"/>
  <c r="R207" i="2"/>
  <c r="Q207" i="2"/>
  <c r="P207" i="2"/>
  <c r="S206" i="2"/>
  <c r="R206" i="2"/>
  <c r="Q206" i="2"/>
  <c r="P206" i="2"/>
  <c r="S205" i="2"/>
  <c r="R205" i="2"/>
  <c r="Q205" i="2"/>
  <c r="P205" i="2"/>
  <c r="S204" i="2"/>
  <c r="R204" i="2"/>
  <c r="Q204" i="2"/>
  <c r="P204" i="2"/>
  <c r="S203" i="2"/>
  <c r="R203" i="2"/>
  <c r="Q203" i="2"/>
  <c r="P203" i="2"/>
  <c r="S202" i="2"/>
  <c r="R202" i="2"/>
  <c r="Q202" i="2"/>
  <c r="P202" i="2"/>
  <c r="S201" i="2"/>
  <c r="R201" i="2"/>
  <c r="Q201" i="2"/>
  <c r="P201" i="2"/>
  <c r="S200" i="2"/>
  <c r="R200" i="2"/>
  <c r="Q200" i="2"/>
  <c r="P200" i="2"/>
  <c r="S199" i="2"/>
  <c r="R199" i="2"/>
  <c r="Q199" i="2"/>
  <c r="P199" i="2"/>
  <c r="S198" i="2"/>
  <c r="R198" i="2"/>
  <c r="Q198" i="2"/>
  <c r="P198" i="2"/>
  <c r="S197" i="2"/>
  <c r="R197" i="2"/>
  <c r="Q197" i="2"/>
  <c r="P197" i="2"/>
  <c r="S196" i="2"/>
  <c r="R196" i="2"/>
  <c r="Q196" i="2"/>
  <c r="P196" i="2"/>
  <c r="S195" i="2"/>
  <c r="R195" i="2"/>
  <c r="Q195" i="2"/>
  <c r="P195" i="2"/>
  <c r="S194" i="2"/>
  <c r="R194" i="2"/>
  <c r="Q194" i="2"/>
  <c r="P194" i="2"/>
  <c r="S193" i="2"/>
  <c r="R193" i="2"/>
  <c r="Q193" i="2"/>
  <c r="P193" i="2"/>
  <c r="S192" i="2"/>
  <c r="R192" i="2"/>
  <c r="Q192" i="2"/>
  <c r="P192" i="2"/>
  <c r="S191" i="2"/>
  <c r="R191" i="2"/>
  <c r="Q191" i="2"/>
  <c r="P191" i="2"/>
  <c r="S190" i="2"/>
  <c r="R190" i="2"/>
  <c r="Q190" i="2"/>
  <c r="P190" i="2"/>
  <c r="S189" i="2"/>
  <c r="R189" i="2"/>
  <c r="Q189" i="2"/>
  <c r="P189" i="2"/>
  <c r="S188" i="2"/>
  <c r="R188" i="2"/>
  <c r="Q188" i="2"/>
  <c r="P188" i="2"/>
  <c r="S187" i="2"/>
  <c r="R187" i="2"/>
  <c r="Q187" i="2"/>
  <c r="P187" i="2"/>
  <c r="S186" i="2"/>
  <c r="R186" i="2"/>
  <c r="Q186" i="2"/>
  <c r="P186" i="2"/>
  <c r="S185" i="2"/>
  <c r="R185" i="2"/>
  <c r="Q185" i="2"/>
  <c r="P185" i="2"/>
  <c r="S184" i="2"/>
  <c r="R184" i="2"/>
  <c r="Q184" i="2"/>
  <c r="P184" i="2"/>
  <c r="S183" i="2"/>
  <c r="R183" i="2"/>
  <c r="Q183" i="2"/>
  <c r="P183" i="2"/>
  <c r="S182" i="2"/>
  <c r="R182" i="2"/>
  <c r="Q182" i="2"/>
  <c r="P182" i="2"/>
  <c r="S181" i="2"/>
  <c r="R181" i="2"/>
  <c r="Q181" i="2"/>
  <c r="P181" i="2"/>
  <c r="S180" i="2"/>
  <c r="R180" i="2"/>
  <c r="Q180" i="2"/>
  <c r="P180" i="2"/>
  <c r="S179" i="2"/>
  <c r="R179" i="2"/>
  <c r="Q179" i="2"/>
  <c r="P179" i="2"/>
  <c r="S178" i="2"/>
  <c r="R178" i="2"/>
  <c r="Q178" i="2"/>
  <c r="P178" i="2"/>
  <c r="S177" i="2"/>
  <c r="R177" i="2"/>
  <c r="Q177" i="2"/>
  <c r="P177" i="2"/>
  <c r="S176" i="2"/>
  <c r="R176" i="2"/>
  <c r="Q176" i="2"/>
  <c r="P176" i="2"/>
  <c r="S175" i="2"/>
  <c r="R175" i="2"/>
  <c r="Q175" i="2"/>
  <c r="P175" i="2"/>
  <c r="S174" i="2"/>
  <c r="R174" i="2"/>
  <c r="Q174" i="2"/>
  <c r="P174" i="2"/>
  <c r="S173" i="2"/>
  <c r="R173" i="2"/>
  <c r="Q173" i="2"/>
  <c r="P173" i="2"/>
  <c r="S172" i="2"/>
  <c r="R172" i="2"/>
  <c r="Q172" i="2"/>
  <c r="P172" i="2"/>
  <c r="S171" i="2"/>
  <c r="R171" i="2"/>
  <c r="Q171" i="2"/>
  <c r="P171" i="2"/>
  <c r="S170" i="2"/>
  <c r="R170" i="2"/>
  <c r="Q170" i="2"/>
  <c r="P170" i="2"/>
  <c r="S169" i="2"/>
  <c r="R169" i="2"/>
  <c r="Q169" i="2"/>
  <c r="P169" i="2"/>
  <c r="S168" i="2"/>
  <c r="R168" i="2"/>
  <c r="Q168" i="2"/>
  <c r="P168" i="2"/>
  <c r="S167" i="2"/>
  <c r="R167" i="2"/>
  <c r="Q167" i="2"/>
  <c r="P167" i="2"/>
  <c r="S166" i="2"/>
  <c r="R166" i="2"/>
  <c r="Q166" i="2"/>
  <c r="P166" i="2"/>
  <c r="S165" i="2"/>
  <c r="R165" i="2"/>
  <c r="Q165" i="2"/>
  <c r="P165" i="2"/>
  <c r="S164" i="2"/>
  <c r="R164" i="2"/>
  <c r="Q164" i="2"/>
  <c r="P164" i="2"/>
  <c r="S163" i="2"/>
  <c r="R163" i="2"/>
  <c r="Q163" i="2"/>
  <c r="P163" i="2"/>
  <c r="S162" i="2"/>
  <c r="R162" i="2"/>
  <c r="Q162" i="2"/>
  <c r="P162" i="2"/>
  <c r="S161" i="2"/>
  <c r="R161" i="2"/>
  <c r="Q161" i="2"/>
  <c r="P161" i="2"/>
  <c r="S160" i="2"/>
  <c r="R160" i="2"/>
  <c r="Q160" i="2"/>
  <c r="P160" i="2"/>
  <c r="S159" i="2"/>
  <c r="R159" i="2"/>
  <c r="Q159" i="2"/>
  <c r="P159" i="2"/>
  <c r="S158" i="2"/>
  <c r="R158" i="2"/>
  <c r="Q158" i="2"/>
  <c r="P158" i="2"/>
  <c r="S157" i="2"/>
  <c r="R157" i="2"/>
  <c r="Q157" i="2"/>
  <c r="P157" i="2"/>
  <c r="S156" i="2"/>
  <c r="R156" i="2"/>
  <c r="Q156" i="2"/>
  <c r="P156" i="2"/>
  <c r="S155" i="2"/>
  <c r="R155" i="2"/>
  <c r="Q155" i="2"/>
  <c r="P155" i="2"/>
  <c r="S154" i="2"/>
  <c r="R154" i="2"/>
  <c r="Q154" i="2"/>
  <c r="P154" i="2"/>
  <c r="S153" i="2"/>
  <c r="R153" i="2"/>
  <c r="Q153" i="2"/>
  <c r="P153" i="2"/>
  <c r="S152" i="2"/>
  <c r="R152" i="2"/>
  <c r="Q152" i="2"/>
  <c r="P152" i="2"/>
  <c r="S151" i="2"/>
  <c r="R151" i="2"/>
  <c r="Q151" i="2"/>
  <c r="P151" i="2"/>
  <c r="S150" i="2"/>
  <c r="R150" i="2"/>
  <c r="Q150" i="2"/>
  <c r="P150" i="2"/>
  <c r="S149" i="2"/>
  <c r="R149" i="2"/>
  <c r="Q149" i="2"/>
  <c r="P149" i="2"/>
  <c r="S148" i="2"/>
  <c r="R148" i="2"/>
  <c r="Q148" i="2"/>
  <c r="P148" i="2"/>
  <c r="S147" i="2"/>
  <c r="R147" i="2"/>
  <c r="Q147" i="2"/>
  <c r="P147" i="2"/>
  <c r="S146" i="2"/>
  <c r="R146" i="2"/>
  <c r="Q146" i="2"/>
  <c r="P146" i="2"/>
  <c r="S145" i="2"/>
  <c r="R145" i="2"/>
  <c r="Q145" i="2"/>
  <c r="P145" i="2"/>
  <c r="S144" i="2"/>
  <c r="R144" i="2"/>
  <c r="Q144" i="2"/>
  <c r="P144" i="2"/>
  <c r="S143" i="2"/>
  <c r="R143" i="2"/>
  <c r="Q143" i="2"/>
  <c r="P143" i="2"/>
  <c r="S142" i="2"/>
  <c r="R142" i="2"/>
  <c r="Q142" i="2"/>
  <c r="P142" i="2"/>
  <c r="S141" i="2"/>
  <c r="R141" i="2"/>
  <c r="Q141" i="2"/>
  <c r="P141" i="2"/>
  <c r="S140" i="2"/>
  <c r="R140" i="2"/>
  <c r="Q140" i="2"/>
  <c r="P140" i="2"/>
  <c r="S139" i="2"/>
  <c r="R139" i="2"/>
  <c r="Q139" i="2"/>
  <c r="P139" i="2"/>
  <c r="S138" i="2"/>
  <c r="R138" i="2"/>
  <c r="Q138" i="2"/>
  <c r="P138" i="2"/>
  <c r="S137" i="2"/>
  <c r="R137" i="2"/>
  <c r="Q137" i="2"/>
  <c r="P137" i="2"/>
  <c r="S136" i="2"/>
  <c r="R136" i="2"/>
  <c r="Q136" i="2"/>
  <c r="P136" i="2"/>
  <c r="S135" i="2"/>
  <c r="R135" i="2"/>
  <c r="Q135" i="2"/>
  <c r="P135" i="2"/>
  <c r="S134" i="2"/>
  <c r="R134" i="2"/>
  <c r="Q134" i="2"/>
  <c r="P134" i="2"/>
  <c r="S133" i="2"/>
  <c r="R133" i="2"/>
  <c r="Q133" i="2"/>
  <c r="P133" i="2"/>
  <c r="S132" i="2"/>
  <c r="R132" i="2"/>
  <c r="Q132" i="2"/>
  <c r="P132" i="2"/>
  <c r="S131" i="2"/>
  <c r="R131" i="2"/>
  <c r="Q131" i="2"/>
  <c r="P131" i="2"/>
  <c r="S130" i="2"/>
  <c r="R130" i="2"/>
  <c r="Q130" i="2"/>
  <c r="P130" i="2"/>
  <c r="S129" i="2"/>
  <c r="R129" i="2"/>
  <c r="Q129" i="2"/>
  <c r="P129" i="2"/>
  <c r="S128" i="2"/>
  <c r="R128" i="2"/>
  <c r="Q128" i="2"/>
  <c r="P128" i="2"/>
  <c r="S127" i="2"/>
  <c r="R127" i="2"/>
  <c r="Q127" i="2"/>
  <c r="P127" i="2"/>
  <c r="S126" i="2"/>
  <c r="R126" i="2"/>
  <c r="Q126" i="2"/>
  <c r="P126" i="2"/>
  <c r="S125" i="2"/>
  <c r="R125" i="2"/>
  <c r="Q125" i="2"/>
  <c r="P125" i="2"/>
  <c r="S124" i="2"/>
  <c r="R124" i="2"/>
  <c r="Q124" i="2"/>
  <c r="P124" i="2"/>
  <c r="S123" i="2"/>
  <c r="R123" i="2"/>
  <c r="Q123" i="2"/>
  <c r="P123" i="2"/>
  <c r="S122" i="2"/>
  <c r="R122" i="2"/>
  <c r="Q122" i="2"/>
  <c r="P122" i="2"/>
  <c r="S121" i="2"/>
  <c r="R121" i="2"/>
  <c r="Q121" i="2"/>
  <c r="P121" i="2"/>
  <c r="S120" i="2"/>
  <c r="R120" i="2"/>
  <c r="Q120" i="2"/>
  <c r="P120" i="2"/>
  <c r="S119" i="2"/>
  <c r="R119" i="2"/>
  <c r="Q119" i="2"/>
  <c r="P119" i="2"/>
  <c r="S118" i="2"/>
  <c r="R118" i="2"/>
  <c r="Q118" i="2"/>
  <c r="P118" i="2"/>
  <c r="S117" i="2"/>
  <c r="R117" i="2"/>
  <c r="Q117" i="2"/>
  <c r="P117" i="2"/>
  <c r="S116" i="2"/>
  <c r="R116" i="2"/>
  <c r="Q116" i="2"/>
  <c r="P116" i="2"/>
  <c r="S115" i="2"/>
  <c r="R115" i="2"/>
  <c r="Q115" i="2"/>
  <c r="P115" i="2"/>
  <c r="S114" i="2"/>
  <c r="R114" i="2"/>
  <c r="Q114" i="2"/>
  <c r="P114" i="2"/>
  <c r="S113" i="2"/>
  <c r="R113" i="2"/>
  <c r="Q113" i="2"/>
  <c r="P113" i="2"/>
  <c r="S112" i="2"/>
  <c r="R112" i="2"/>
  <c r="Q112" i="2"/>
  <c r="P112" i="2"/>
  <c r="S111" i="2"/>
  <c r="R111" i="2"/>
  <c r="Q111" i="2"/>
  <c r="P111" i="2"/>
  <c r="S110" i="2"/>
  <c r="R110" i="2"/>
  <c r="Q110" i="2"/>
  <c r="P110" i="2"/>
  <c r="S109" i="2"/>
  <c r="R109" i="2"/>
  <c r="Q109" i="2"/>
  <c r="P109" i="2"/>
  <c r="S108" i="2"/>
  <c r="R108" i="2"/>
  <c r="Q108" i="2"/>
  <c r="P108" i="2"/>
  <c r="S107" i="2"/>
  <c r="R107" i="2"/>
  <c r="Q107" i="2"/>
  <c r="P107" i="2"/>
  <c r="S106" i="2"/>
  <c r="R106" i="2"/>
  <c r="Q106" i="2"/>
  <c r="P106" i="2"/>
  <c r="S105" i="2"/>
  <c r="R105" i="2"/>
  <c r="Q105" i="2"/>
  <c r="P105" i="2"/>
  <c r="S104" i="2"/>
  <c r="R104" i="2"/>
  <c r="Q104" i="2"/>
  <c r="P104" i="2"/>
  <c r="S103" i="2"/>
  <c r="R103" i="2"/>
  <c r="Q103" i="2"/>
  <c r="P103" i="2"/>
  <c r="S102" i="2"/>
  <c r="R102" i="2"/>
  <c r="Q102" i="2"/>
  <c r="P102" i="2"/>
  <c r="S101" i="2"/>
  <c r="R101" i="2"/>
  <c r="Q101" i="2"/>
  <c r="P101" i="2"/>
  <c r="S100" i="2"/>
  <c r="R100" i="2"/>
  <c r="Q100" i="2"/>
  <c r="P100" i="2"/>
  <c r="S99" i="2"/>
  <c r="R99" i="2"/>
  <c r="Q99" i="2"/>
  <c r="P99" i="2"/>
  <c r="S98" i="2"/>
  <c r="R98" i="2"/>
  <c r="Q98" i="2"/>
  <c r="P98" i="2"/>
  <c r="S97" i="2"/>
  <c r="R97" i="2"/>
  <c r="Q97" i="2"/>
  <c r="P97" i="2"/>
  <c r="S96" i="2"/>
  <c r="R96" i="2"/>
  <c r="Q96" i="2"/>
  <c r="P96" i="2"/>
  <c r="S95" i="2"/>
  <c r="R95" i="2"/>
  <c r="Q95" i="2"/>
  <c r="P95" i="2"/>
  <c r="S94" i="2"/>
  <c r="R94" i="2"/>
  <c r="Q94" i="2"/>
  <c r="P94" i="2"/>
  <c r="S93" i="2"/>
  <c r="R93" i="2"/>
  <c r="Q93" i="2"/>
  <c r="P93" i="2"/>
  <c r="S92" i="2"/>
  <c r="R92" i="2"/>
  <c r="Q92" i="2"/>
  <c r="P92" i="2"/>
  <c r="S91" i="2"/>
  <c r="R91" i="2"/>
  <c r="Q91" i="2"/>
  <c r="P91" i="2"/>
  <c r="S90" i="2"/>
  <c r="R90" i="2"/>
  <c r="Q90" i="2"/>
  <c r="P90" i="2"/>
  <c r="S89" i="2"/>
  <c r="R89" i="2"/>
  <c r="Q89" i="2"/>
  <c r="P89" i="2"/>
  <c r="S88" i="2"/>
  <c r="R88" i="2"/>
  <c r="Q88" i="2"/>
  <c r="P88" i="2"/>
  <c r="S87" i="2"/>
  <c r="R87" i="2"/>
  <c r="Q87" i="2"/>
  <c r="P87" i="2"/>
  <c r="S86" i="2"/>
  <c r="R86" i="2"/>
  <c r="Q86" i="2"/>
  <c r="P86" i="2"/>
  <c r="S85" i="2"/>
  <c r="R85" i="2"/>
  <c r="Q85" i="2"/>
  <c r="P85" i="2"/>
  <c r="S84" i="2"/>
  <c r="R84" i="2"/>
  <c r="Q84" i="2"/>
  <c r="P84" i="2"/>
  <c r="S83" i="2"/>
  <c r="R83" i="2"/>
  <c r="Q83" i="2"/>
  <c r="P83" i="2"/>
  <c r="S82" i="2"/>
  <c r="R82" i="2"/>
  <c r="Q82" i="2"/>
  <c r="P82" i="2"/>
  <c r="S81" i="2"/>
  <c r="R81" i="2"/>
  <c r="Q81" i="2"/>
  <c r="P81" i="2"/>
  <c r="S80" i="2"/>
  <c r="R80" i="2"/>
  <c r="Q80" i="2"/>
  <c r="P80" i="2"/>
  <c r="S79" i="2"/>
  <c r="R79" i="2"/>
  <c r="Q79" i="2"/>
  <c r="P79" i="2"/>
  <c r="S78" i="2"/>
  <c r="R78" i="2"/>
  <c r="Q78" i="2"/>
  <c r="P78" i="2"/>
  <c r="S77" i="2"/>
  <c r="R77" i="2"/>
  <c r="Q77" i="2"/>
  <c r="P77" i="2"/>
  <c r="S76" i="2"/>
  <c r="R76" i="2"/>
  <c r="Q76" i="2"/>
  <c r="P76" i="2"/>
  <c r="S75" i="2"/>
  <c r="R75" i="2"/>
  <c r="Q75" i="2"/>
  <c r="P75" i="2"/>
  <c r="S74" i="2"/>
  <c r="R74" i="2"/>
  <c r="Q74" i="2"/>
  <c r="P74" i="2"/>
  <c r="S73" i="2"/>
  <c r="R73" i="2"/>
  <c r="Q73" i="2"/>
  <c r="P73" i="2"/>
  <c r="S72" i="2"/>
  <c r="R72" i="2"/>
  <c r="Q72" i="2"/>
  <c r="P72" i="2"/>
  <c r="S71" i="2"/>
  <c r="R71" i="2"/>
  <c r="Q71" i="2"/>
  <c r="P71" i="2"/>
  <c r="S70" i="2"/>
  <c r="R70" i="2"/>
  <c r="Q70" i="2"/>
  <c r="P70" i="2"/>
  <c r="S69" i="2"/>
  <c r="R69" i="2"/>
  <c r="Q69" i="2"/>
  <c r="P69" i="2"/>
  <c r="S68" i="2"/>
  <c r="R68" i="2"/>
  <c r="Q68" i="2"/>
  <c r="P68" i="2"/>
  <c r="S67" i="2"/>
  <c r="R67" i="2"/>
  <c r="Q67" i="2"/>
  <c r="P67" i="2"/>
  <c r="S66" i="2"/>
  <c r="R66" i="2"/>
  <c r="Q66" i="2"/>
  <c r="P66" i="2"/>
  <c r="S65" i="2"/>
  <c r="R65" i="2"/>
  <c r="Q65" i="2"/>
  <c r="P65" i="2"/>
  <c r="S64" i="2"/>
  <c r="R64" i="2"/>
  <c r="Q64" i="2"/>
  <c r="P64" i="2"/>
  <c r="S63" i="2"/>
  <c r="R63" i="2"/>
  <c r="Q63" i="2"/>
  <c r="P63" i="2"/>
  <c r="R62" i="2"/>
  <c r="Q62" i="2"/>
  <c r="P62" i="2"/>
  <c r="R61" i="2"/>
  <c r="Q61" i="2"/>
  <c r="P61" i="2"/>
  <c r="R60" i="2"/>
  <c r="Q60" i="2"/>
  <c r="P60" i="2"/>
  <c r="R59" i="2"/>
  <c r="Q59" i="2"/>
  <c r="P59" i="2"/>
  <c r="R58" i="2"/>
  <c r="Q58" i="2"/>
  <c r="P58" i="2"/>
  <c r="R57" i="2"/>
  <c r="Q57" i="2"/>
  <c r="P57" i="2"/>
  <c r="R56" i="2"/>
  <c r="Q56" i="2"/>
  <c r="P56" i="2"/>
  <c r="R55" i="2"/>
  <c r="Q55" i="2"/>
  <c r="P55" i="2"/>
  <c r="R54" i="2"/>
  <c r="Q54" i="2"/>
  <c r="P54" i="2"/>
  <c r="R53" i="2"/>
  <c r="Q53" i="2"/>
  <c r="P53" i="2"/>
  <c r="R52" i="2"/>
  <c r="Q52" i="2"/>
  <c r="P52" i="2"/>
  <c r="R51" i="2"/>
  <c r="Q51" i="2"/>
  <c r="P51" i="2"/>
  <c r="R50" i="2"/>
  <c r="Q50" i="2"/>
  <c r="P50" i="2"/>
  <c r="R49" i="2"/>
  <c r="Q49" i="2"/>
  <c r="P49" i="2"/>
  <c r="R48" i="2"/>
  <c r="Q48" i="2"/>
  <c r="P48" i="2"/>
  <c r="R47" i="2"/>
  <c r="Q47" i="2"/>
  <c r="P47" i="2"/>
  <c r="R46" i="2"/>
  <c r="Q46" i="2"/>
  <c r="P46" i="2"/>
  <c r="R45" i="2"/>
  <c r="Q45" i="2"/>
  <c r="P45" i="2"/>
  <c r="R44" i="2"/>
  <c r="Q44" i="2"/>
  <c r="P44" i="2"/>
  <c r="R43" i="2"/>
  <c r="Q43" i="2"/>
  <c r="P43" i="2"/>
  <c r="Q42" i="2"/>
  <c r="P42" i="2"/>
  <c r="Q41" i="2"/>
  <c r="P41" i="2"/>
  <c r="Q40" i="2"/>
  <c r="P40" i="2"/>
  <c r="Q39" i="2"/>
  <c r="P39" i="2"/>
  <c r="Q38" i="2"/>
  <c r="P38" i="2"/>
  <c r="Q37" i="2"/>
  <c r="P37" i="2"/>
  <c r="Q36" i="2"/>
  <c r="P36" i="2"/>
  <c r="Q35" i="2"/>
  <c r="P35" i="2"/>
  <c r="Q34" i="2"/>
  <c r="P34" i="2"/>
  <c r="Q33" i="2"/>
  <c r="P33" i="2"/>
  <c r="Q32" i="2"/>
  <c r="P32" i="2"/>
  <c r="Q31" i="2"/>
  <c r="P31" i="2"/>
  <c r="Q30" i="2"/>
  <c r="P30" i="2"/>
  <c r="Q29" i="2"/>
  <c r="P29" i="2"/>
  <c r="Q28" i="2"/>
  <c r="P28" i="2"/>
  <c r="Q27" i="2"/>
  <c r="P27" i="2"/>
  <c r="Q26" i="2"/>
  <c r="P26" i="2"/>
  <c r="Q25" i="2"/>
  <c r="P25" i="2"/>
  <c r="Q24" i="2"/>
  <c r="P24" i="2"/>
  <c r="Q23" i="2"/>
  <c r="P23" i="2"/>
  <c r="P22" i="2"/>
  <c r="P21" i="2"/>
  <c r="P20" i="2"/>
  <c r="P19" i="2"/>
  <c r="P18" i="2"/>
  <c r="P17" i="2"/>
  <c r="P16" i="2"/>
  <c r="P15" i="2"/>
  <c r="P14" i="2"/>
  <c r="P13" i="2"/>
  <c r="P12" i="2"/>
  <c r="P11" i="2"/>
  <c r="P10" i="2"/>
  <c r="P9" i="2"/>
  <c r="P8"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D324" i="2"/>
  <c r="AD325" i="2"/>
  <c r="AD326" i="2"/>
  <c r="AD327" i="2"/>
  <c r="AD328" i="2"/>
  <c r="AD329" i="2"/>
  <c r="AD330" i="2"/>
  <c r="AD331" i="2"/>
  <c r="AD332" i="2"/>
  <c r="AD333" i="2"/>
  <c r="AD334" i="2"/>
  <c r="AD335" i="2"/>
  <c r="AD336" i="2"/>
  <c r="AD337" i="2"/>
  <c r="AD338" i="2"/>
  <c r="AD339" i="2"/>
  <c r="AD340" i="2"/>
  <c r="AD341" i="2"/>
  <c r="AD342" i="2"/>
  <c r="AD343" i="2"/>
  <c r="AD344" i="2"/>
  <c r="AD345" i="2"/>
  <c r="AD346" i="2"/>
  <c r="AD347" i="2"/>
  <c r="AD348" i="2"/>
  <c r="AD349" i="2"/>
  <c r="AD350" i="2"/>
  <c r="AD351" i="2"/>
  <c r="AD352" i="2"/>
  <c r="AD353" i="2"/>
  <c r="AD354" i="2"/>
  <c r="AD355" i="2"/>
  <c r="AD356" i="2"/>
  <c r="AD357" i="2"/>
  <c r="AD358" i="2"/>
  <c r="AD359" i="2"/>
  <c r="AD360" i="2"/>
  <c r="AD361" i="2"/>
  <c r="AD362" i="2"/>
  <c r="AD363" i="2"/>
  <c r="AD364" i="2"/>
  <c r="AD365" i="2"/>
  <c r="AD366" i="2"/>
  <c r="AD367" i="2"/>
  <c r="AD368" i="2"/>
  <c r="AD369" i="2"/>
  <c r="AD370" i="2"/>
  <c r="AD371" i="2"/>
  <c r="AD372" i="2"/>
  <c r="AD373" i="2"/>
  <c r="AD374" i="2"/>
  <c r="AD375" i="2"/>
  <c r="AD376" i="2"/>
  <c r="AD377" i="2"/>
  <c r="AD378" i="2"/>
  <c r="AD379" i="2"/>
  <c r="AD380" i="2"/>
  <c r="AD381" i="2"/>
  <c r="AD382" i="2"/>
  <c r="AD383" i="2"/>
  <c r="AD384" i="2"/>
  <c r="AD385" i="2"/>
  <c r="AD386" i="2"/>
  <c r="AD387" i="2"/>
  <c r="AD388" i="2"/>
  <c r="AD389" i="2"/>
  <c r="AD390" i="2"/>
  <c r="AD391" i="2"/>
  <c r="AD392" i="2"/>
  <c r="AD393" i="2"/>
  <c r="AD394" i="2"/>
  <c r="AD395" i="2"/>
  <c r="AD396" i="2"/>
  <c r="AD397" i="2"/>
  <c r="AD398" i="2"/>
  <c r="AD399" i="2"/>
  <c r="AD400" i="2"/>
  <c r="AD401" i="2"/>
  <c r="AD402" i="2"/>
  <c r="AD403" i="2"/>
  <c r="AD404" i="2"/>
  <c r="AD405" i="2"/>
  <c r="AD406" i="2"/>
  <c r="AD407" i="2"/>
  <c r="AD408" i="2"/>
  <c r="AD409" i="2"/>
  <c r="AD410" i="2"/>
  <c r="AD411" i="2"/>
  <c r="AD412" i="2"/>
  <c r="AD413" i="2"/>
  <c r="AD414" i="2"/>
  <c r="AD415" i="2"/>
  <c r="AD416" i="2"/>
  <c r="AD417" i="2"/>
  <c r="AD418" i="2"/>
  <c r="AD419" i="2"/>
  <c r="AD420" i="2"/>
  <c r="AD421" i="2"/>
  <c r="AD422" i="2"/>
  <c r="AD423" i="2"/>
  <c r="AD424" i="2"/>
  <c r="AD425" i="2"/>
  <c r="AD426" i="2"/>
  <c r="AD427" i="2"/>
  <c r="AD428" i="2"/>
  <c r="AD429" i="2"/>
  <c r="AD430" i="2"/>
  <c r="AD431" i="2"/>
  <c r="AD432" i="2"/>
  <c r="AD433" i="2"/>
  <c r="AD434" i="2"/>
  <c r="AD435" i="2"/>
  <c r="AD436" i="2"/>
  <c r="AD437" i="2"/>
  <c r="AD438" i="2"/>
  <c r="AD439" i="2"/>
  <c r="AD440" i="2"/>
  <c r="AD441" i="2"/>
  <c r="AD442" i="2"/>
  <c r="AD443" i="2"/>
  <c r="AD444" i="2"/>
  <c r="AD445" i="2"/>
  <c r="AD446" i="2"/>
  <c r="AD447" i="2"/>
  <c r="AD448" i="2"/>
  <c r="AD449" i="2"/>
  <c r="AD450" i="2"/>
  <c r="AD451" i="2"/>
  <c r="AD452" i="2"/>
  <c r="AD453" i="2"/>
  <c r="AD454" i="2"/>
  <c r="AD455" i="2"/>
  <c r="AD456" i="2"/>
  <c r="AD457" i="2"/>
  <c r="AD458" i="2"/>
  <c r="AD459" i="2"/>
  <c r="AD460" i="2"/>
  <c r="AD461" i="2"/>
  <c r="AD462" i="2"/>
  <c r="AD463" i="2"/>
  <c r="AD464" i="2"/>
  <c r="AD465" i="2"/>
  <c r="AD466" i="2"/>
  <c r="AD467" i="2"/>
  <c r="AD468" i="2"/>
  <c r="AD469" i="2"/>
  <c r="AD470" i="2"/>
  <c r="AD471" i="2"/>
  <c r="AD472" i="2"/>
  <c r="AD473" i="2"/>
  <c r="AD474" i="2"/>
  <c r="AD475" i="2"/>
  <c r="AD476" i="2"/>
  <c r="AD477" i="2"/>
  <c r="AD478" i="2"/>
  <c r="AD479" i="2"/>
  <c r="AD480" i="2"/>
  <c r="AD481" i="2"/>
  <c r="AD482" i="2"/>
  <c r="AD483" i="2"/>
  <c r="AD484" i="2"/>
  <c r="AD485" i="2"/>
  <c r="AD486" i="2"/>
  <c r="AD487" i="2"/>
  <c r="AD488" i="2"/>
  <c r="AD489" i="2"/>
  <c r="AD490" i="2"/>
  <c r="AD491" i="2"/>
  <c r="AD492" i="2"/>
  <c r="AD493" i="2"/>
  <c r="AD494" i="2"/>
  <c r="AD495" i="2"/>
  <c r="AD496" i="2"/>
  <c r="AD497" i="2"/>
  <c r="AD498" i="2"/>
  <c r="AD499" i="2"/>
  <c r="AD500" i="2"/>
  <c r="AD501" i="2"/>
  <c r="AD502" i="2"/>
  <c r="AD503" i="2"/>
  <c r="AD504" i="2"/>
  <c r="AD505" i="2"/>
  <c r="AD506" i="2"/>
  <c r="AD507" i="2"/>
  <c r="AD508" i="2"/>
  <c r="AD509" i="2"/>
  <c r="AD510" i="2"/>
  <c r="AD511" i="2"/>
  <c r="AD512" i="2"/>
  <c r="AD513" i="2"/>
  <c r="AD514" i="2"/>
  <c r="AD515" i="2"/>
  <c r="AD516" i="2"/>
  <c r="AD517" i="2"/>
  <c r="AD518" i="2"/>
  <c r="AD519" i="2"/>
  <c r="AD520" i="2"/>
  <c r="AD521" i="2"/>
  <c r="AD522" i="2"/>
  <c r="AD523" i="2"/>
  <c r="AD524" i="2"/>
  <c r="AD525" i="2"/>
  <c r="AD526" i="2"/>
  <c r="AD527" i="2"/>
  <c r="AD528" i="2"/>
  <c r="AD529" i="2"/>
  <c r="AD530" i="2"/>
  <c r="AD531" i="2"/>
  <c r="AD532" i="2"/>
  <c r="AD533" i="2"/>
  <c r="AD534" i="2"/>
  <c r="AD535" i="2"/>
  <c r="AD536" i="2"/>
  <c r="AD537" i="2"/>
  <c r="AD538" i="2"/>
  <c r="AD539" i="2"/>
  <c r="AD540" i="2"/>
  <c r="AD541" i="2"/>
  <c r="AD542" i="2"/>
  <c r="AD543" i="2"/>
  <c r="AD544" i="2"/>
  <c r="AD545" i="2"/>
  <c r="AD546" i="2"/>
  <c r="AD547" i="2"/>
  <c r="AD548" i="2"/>
  <c r="AD549" i="2"/>
  <c r="AD550" i="2"/>
  <c r="AD551" i="2"/>
  <c r="AD552" i="2"/>
  <c r="AD553" i="2"/>
  <c r="AD554" i="2"/>
  <c r="AD555" i="2"/>
  <c r="AD556" i="2"/>
  <c r="AD557" i="2"/>
  <c r="AD558" i="2"/>
  <c r="AD559" i="2"/>
  <c r="AD560" i="2"/>
  <c r="AD561" i="2"/>
  <c r="AD562" i="2"/>
  <c r="AD563" i="2"/>
  <c r="AD564" i="2"/>
  <c r="AD565" i="2"/>
  <c r="AD566" i="2"/>
  <c r="AD567" i="2"/>
  <c r="AD568" i="2"/>
  <c r="AD569" i="2"/>
  <c r="AD570" i="2"/>
  <c r="AD571" i="2"/>
  <c r="AD572" i="2"/>
  <c r="AD573" i="2"/>
  <c r="AD574" i="2"/>
  <c r="AD575" i="2"/>
  <c r="AD576" i="2"/>
  <c r="AD577" i="2"/>
  <c r="AD578" i="2"/>
  <c r="AD579" i="2"/>
  <c r="AD580" i="2"/>
  <c r="AD581" i="2"/>
  <c r="AD582" i="2"/>
  <c r="AD583" i="2"/>
  <c r="AD584" i="2"/>
  <c r="AD585" i="2"/>
  <c r="AD586" i="2"/>
  <c r="AD587" i="2"/>
  <c r="AD588" i="2"/>
  <c r="AD589" i="2"/>
  <c r="AD590" i="2"/>
  <c r="AD591" i="2"/>
  <c r="AD592" i="2"/>
  <c r="AD593" i="2"/>
  <c r="AD594" i="2"/>
  <c r="AD595" i="2"/>
  <c r="AD596" i="2"/>
  <c r="AD597" i="2"/>
  <c r="AD598" i="2"/>
  <c r="AD599" i="2"/>
  <c r="AD600" i="2"/>
  <c r="AD601" i="2"/>
  <c r="AD602" i="2"/>
  <c r="AD603" i="2"/>
  <c r="AD604" i="2"/>
  <c r="AD605" i="2"/>
  <c r="AD606" i="2"/>
  <c r="AD607" i="2"/>
  <c r="AD608" i="2"/>
  <c r="AD609" i="2"/>
  <c r="AD610" i="2"/>
  <c r="AD611" i="2"/>
  <c r="AD612" i="2"/>
  <c r="AD613" i="2"/>
  <c r="AD614" i="2"/>
  <c r="AD615" i="2"/>
  <c r="AD616" i="2"/>
  <c r="AD617" i="2"/>
  <c r="AD618" i="2"/>
  <c r="AD619" i="2"/>
  <c r="AD620" i="2"/>
  <c r="AD621" i="2"/>
  <c r="AD622" i="2"/>
  <c r="AD623" i="2"/>
  <c r="AD624" i="2"/>
  <c r="AD625" i="2"/>
  <c r="AD626" i="2"/>
  <c r="AD627" i="2"/>
  <c r="AD628" i="2"/>
  <c r="AD629" i="2"/>
  <c r="AD630" i="2"/>
  <c r="AD631" i="2"/>
  <c r="AD632" i="2"/>
  <c r="AD633" i="2"/>
  <c r="AD634" i="2"/>
  <c r="AD635" i="2"/>
  <c r="AD636" i="2"/>
  <c r="AD637" i="2"/>
  <c r="AD638" i="2"/>
  <c r="AD639" i="2"/>
  <c r="AD640" i="2"/>
  <c r="AD6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4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23"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8" i="2"/>
  <c r="AO18" i="2" l="1" a="1"/>
  <c r="AO18" i="2" s="1"/>
  <c r="M653" i="2"/>
  <c r="M654" i="2" s="1"/>
  <c r="M655" i="2" s="1"/>
  <c r="I653" i="2"/>
  <c r="I654" i="2" s="1"/>
  <c r="I655" i="2" s="1"/>
  <c r="I656" i="2" s="1"/>
  <c r="I657" i="2" s="1"/>
  <c r="I658" i="2" s="1"/>
  <c r="I659" i="2" s="1"/>
  <c r="I660" i="2" s="1"/>
  <c r="I661" i="2" s="1"/>
  <c r="I662" i="2" s="1"/>
  <c r="I663" i="2" s="1"/>
  <c r="I664" i="2" s="1"/>
  <c r="I665" i="2" s="1"/>
  <c r="I666" i="2" s="1"/>
  <c r="I667" i="2" s="1"/>
  <c r="I668" i="2" s="1"/>
  <c r="I669" i="2" s="1"/>
  <c r="E653" i="2"/>
  <c r="E654" i="2" s="1"/>
  <c r="E655" i="2" s="1"/>
  <c r="E656" i="2" s="1"/>
  <c r="E657" i="2" s="1"/>
  <c r="E658" i="2" s="1"/>
  <c r="E659" i="2" s="1"/>
  <c r="E660" i="2" s="1"/>
  <c r="E661" i="2" s="1"/>
  <c r="E662" i="2" s="1"/>
  <c r="E663" i="2" s="1"/>
  <c r="E664" i="2" s="1"/>
  <c r="E665" i="2" s="1"/>
  <c r="E666" i="2" s="1"/>
  <c r="E667" i="2" s="1"/>
  <c r="A653" i="2"/>
  <c r="A654" i="2" s="1"/>
  <c r="A655" i="2" s="1"/>
  <c r="A656" i="2" s="1"/>
  <c r="A657" i="2" s="1"/>
  <c r="A658" i="2" s="1"/>
  <c r="A659" i="2" s="1"/>
  <c r="A660" i="2" s="1"/>
  <c r="A661" i="2" s="1"/>
  <c r="AQ98" i="1"/>
  <c r="AP20" i="2" l="1"/>
  <c r="AP19" i="2"/>
  <c r="AQ20" i="2"/>
  <c r="AQ18" i="2"/>
  <c r="AP18" i="2"/>
  <c r="AO20" i="2"/>
  <c r="AQ19" i="2"/>
  <c r="AO19" i="2"/>
  <c r="M656" i="2"/>
  <c r="M657" i="2" s="1"/>
  <c r="M658" i="2" s="1"/>
  <c r="M659" i="2" s="1"/>
  <c r="M660" i="2" s="1"/>
  <c r="M661" i="2" s="1"/>
  <c r="M662" i="2" s="1"/>
  <c r="M663" i="2" s="1"/>
  <c r="M664" i="2" s="1"/>
  <c r="M665" i="2" s="1"/>
  <c r="M666" i="2" s="1"/>
  <c r="M667" i="2" s="1"/>
  <c r="M668" i="2" s="1"/>
  <c r="M669" i="2" s="1"/>
  <c r="P656" i="1"/>
  <c r="Q656" i="1"/>
  <c r="R656" i="1"/>
  <c r="S656" i="1"/>
  <c r="T656" i="1"/>
  <c r="U656" i="1"/>
  <c r="V656" i="1"/>
  <c r="W656" i="1"/>
  <c r="X656" i="1"/>
  <c r="Y656" i="1"/>
  <c r="Z656" i="1"/>
  <c r="AA656" i="1"/>
  <c r="O656" i="1"/>
  <c r="AP11" i="2"/>
  <c r="BC6" i="2"/>
  <c r="BB6" i="2"/>
  <c r="BA6" i="2"/>
  <c r="AZ65" i="2"/>
  <c r="AZ66" i="2"/>
  <c r="AZ67" i="2"/>
  <c r="AZ68" i="2"/>
  <c r="AZ69" i="2"/>
  <c r="AZ70" i="2"/>
  <c r="AZ71" i="2"/>
  <c r="AZ72" i="2"/>
  <c r="AZ73" i="2"/>
  <c r="AZ74" i="2"/>
  <c r="AZ75" i="2"/>
  <c r="AZ76" i="2"/>
  <c r="AZ77" i="2"/>
  <c r="AZ78" i="2"/>
  <c r="AZ79" i="2"/>
  <c r="AZ80" i="2"/>
  <c r="AZ81" i="2"/>
  <c r="AZ82" i="2"/>
  <c r="AZ83" i="2"/>
  <c r="AZ84" i="2"/>
  <c r="AZ85" i="2"/>
  <c r="AZ86" i="2"/>
  <c r="AZ87" i="2"/>
  <c r="AZ88" i="2"/>
  <c r="AZ89" i="2"/>
  <c r="AZ90" i="2"/>
  <c r="AZ91" i="2"/>
  <c r="AZ92" i="2"/>
  <c r="AZ93" i="2"/>
  <c r="AZ94" i="2"/>
  <c r="AZ95" i="2"/>
  <c r="AZ96" i="2"/>
  <c r="AZ97" i="2"/>
  <c r="AZ98" i="2"/>
  <c r="AZ99" i="2"/>
  <c r="AZ100" i="2"/>
  <c r="AZ101" i="2"/>
  <c r="AZ102" i="2"/>
  <c r="AZ103" i="2"/>
  <c r="AZ104" i="2"/>
  <c r="AZ105" i="2"/>
  <c r="AZ106" i="2"/>
  <c r="AZ107" i="2"/>
  <c r="AZ108" i="2"/>
  <c r="AZ109" i="2"/>
  <c r="AZ110" i="2"/>
  <c r="AZ111" i="2"/>
  <c r="AZ112" i="2"/>
  <c r="AZ113" i="2"/>
  <c r="AZ114" i="2"/>
  <c r="AZ115" i="2"/>
  <c r="AZ116" i="2"/>
  <c r="AZ117" i="2"/>
  <c r="AZ118" i="2"/>
  <c r="AZ119" i="2"/>
  <c r="AZ120" i="2"/>
  <c r="AZ121" i="2"/>
  <c r="AZ122" i="2"/>
  <c r="AZ123" i="2"/>
  <c r="AZ124" i="2"/>
  <c r="AZ125" i="2"/>
  <c r="AZ126" i="2"/>
  <c r="AZ127" i="2"/>
  <c r="AZ128" i="2"/>
  <c r="AZ129" i="2"/>
  <c r="AZ130" i="2"/>
  <c r="AZ131" i="2"/>
  <c r="AZ132" i="2"/>
  <c r="AZ133" i="2"/>
  <c r="AZ134" i="2"/>
  <c r="AZ135" i="2"/>
  <c r="AZ136" i="2"/>
  <c r="AZ137" i="2"/>
  <c r="AZ138" i="2"/>
  <c r="AZ139" i="2"/>
  <c r="AZ140" i="2"/>
  <c r="AZ141" i="2"/>
  <c r="AZ142" i="2"/>
  <c r="AZ143" i="2"/>
  <c r="AZ144" i="2"/>
  <c r="AZ145" i="2"/>
  <c r="AZ146" i="2"/>
  <c r="AZ147" i="2"/>
  <c r="AZ148" i="2"/>
  <c r="AZ149" i="2"/>
  <c r="AZ150" i="2"/>
  <c r="AZ151" i="2"/>
  <c r="AZ152" i="2"/>
  <c r="AZ153" i="2"/>
  <c r="AZ154" i="2"/>
  <c r="AZ155" i="2"/>
  <c r="AZ156" i="2"/>
  <c r="AZ157" i="2"/>
  <c r="AZ158" i="2"/>
  <c r="AZ159" i="2"/>
  <c r="AZ160" i="2"/>
  <c r="AZ161" i="2"/>
  <c r="AZ162" i="2"/>
  <c r="AZ163" i="2"/>
  <c r="AZ164" i="2"/>
  <c r="AZ165" i="2"/>
  <c r="AZ166" i="2"/>
  <c r="AZ167" i="2"/>
  <c r="AZ168" i="2"/>
  <c r="AZ169" i="2"/>
  <c r="AZ170" i="2"/>
  <c r="AZ171" i="2"/>
  <c r="AZ172" i="2"/>
  <c r="AZ173" i="2"/>
  <c r="AZ174" i="2"/>
  <c r="AZ175" i="2"/>
  <c r="AZ176" i="2"/>
  <c r="AZ177" i="2"/>
  <c r="AZ178" i="2"/>
  <c r="AZ179" i="2"/>
  <c r="AZ180" i="2"/>
  <c r="AZ181" i="2"/>
  <c r="AZ182" i="2"/>
  <c r="AZ183" i="2"/>
  <c r="AZ184" i="2"/>
  <c r="AZ185" i="2"/>
  <c r="AZ186" i="2"/>
  <c r="AZ187" i="2"/>
  <c r="AZ188" i="2"/>
  <c r="AZ189" i="2"/>
  <c r="AZ190" i="2"/>
  <c r="AZ191" i="2"/>
  <c r="AZ192" i="2"/>
  <c r="AZ193" i="2"/>
  <c r="AZ194" i="2"/>
  <c r="AZ195" i="2"/>
  <c r="AZ196" i="2"/>
  <c r="AZ197" i="2"/>
  <c r="AZ198" i="2"/>
  <c r="AZ199" i="2"/>
  <c r="AZ200" i="2"/>
  <c r="AZ201" i="2"/>
  <c r="AZ202" i="2"/>
  <c r="AZ203" i="2"/>
  <c r="AZ204" i="2"/>
  <c r="AZ205" i="2"/>
  <c r="AZ206" i="2"/>
  <c r="AZ207" i="2"/>
  <c r="AZ208" i="2"/>
  <c r="AZ209" i="2"/>
  <c r="AZ210" i="2"/>
  <c r="AZ211" i="2"/>
  <c r="AZ212" i="2"/>
  <c r="AZ213" i="2"/>
  <c r="AZ214" i="2"/>
  <c r="AZ215" i="2"/>
  <c r="AZ216" i="2"/>
  <c r="AZ217" i="2"/>
  <c r="AZ218" i="2"/>
  <c r="AZ219" i="2"/>
  <c r="AZ220" i="2"/>
  <c r="AZ221" i="2"/>
  <c r="AZ222" i="2"/>
  <c r="AZ223" i="2"/>
  <c r="AZ224" i="2"/>
  <c r="AZ225" i="2"/>
  <c r="AZ226" i="2"/>
  <c r="AZ227" i="2"/>
  <c r="AZ228" i="2"/>
  <c r="AZ229" i="2"/>
  <c r="AZ230" i="2"/>
  <c r="AZ231" i="2"/>
  <c r="AZ232" i="2"/>
  <c r="AZ233" i="2"/>
  <c r="AZ234" i="2"/>
  <c r="AZ235" i="2"/>
  <c r="AZ236" i="2"/>
  <c r="AZ237" i="2"/>
  <c r="AZ238" i="2"/>
  <c r="AZ239" i="2"/>
  <c r="AZ240" i="2"/>
  <c r="AZ241" i="2"/>
  <c r="AZ242" i="2"/>
  <c r="AZ243" i="2"/>
  <c r="AZ244" i="2"/>
  <c r="AZ245" i="2"/>
  <c r="AZ246" i="2"/>
  <c r="AZ247" i="2"/>
  <c r="AZ248" i="2"/>
  <c r="AZ249" i="2"/>
  <c r="AZ250" i="2"/>
  <c r="AZ251" i="2"/>
  <c r="AZ252" i="2"/>
  <c r="AZ253" i="2"/>
  <c r="AZ254" i="2"/>
  <c r="AZ255" i="2"/>
  <c r="AZ256" i="2"/>
  <c r="AZ257" i="2"/>
  <c r="AZ258" i="2"/>
  <c r="AZ259" i="2"/>
  <c r="AZ260" i="2"/>
  <c r="AZ261" i="2"/>
  <c r="AZ262" i="2"/>
  <c r="AZ263" i="2"/>
  <c r="AZ264" i="2"/>
  <c r="AZ265" i="2"/>
  <c r="AZ266" i="2"/>
  <c r="AZ267" i="2"/>
  <c r="AZ268" i="2"/>
  <c r="AZ269" i="2"/>
  <c r="AZ270" i="2"/>
  <c r="AZ271" i="2"/>
  <c r="AZ272" i="2"/>
  <c r="AZ273" i="2"/>
  <c r="AZ274" i="2"/>
  <c r="AZ275" i="2"/>
  <c r="AZ276" i="2"/>
  <c r="AZ277" i="2"/>
  <c r="AZ278" i="2"/>
  <c r="AZ279" i="2"/>
  <c r="AZ280" i="2"/>
  <c r="AZ281" i="2"/>
  <c r="AZ282" i="2"/>
  <c r="AZ283" i="2"/>
  <c r="AZ284" i="2"/>
  <c r="AZ285" i="2"/>
  <c r="AZ286" i="2"/>
  <c r="AZ287" i="2"/>
  <c r="AZ288" i="2"/>
  <c r="AZ289" i="2"/>
  <c r="AZ290" i="2"/>
  <c r="AZ291" i="2"/>
  <c r="AZ292" i="2"/>
  <c r="AZ293" i="2"/>
  <c r="AZ294" i="2"/>
  <c r="AZ295" i="2"/>
  <c r="AZ296" i="2"/>
  <c r="AZ297" i="2"/>
  <c r="AZ298" i="2"/>
  <c r="AZ299" i="2"/>
  <c r="AZ300" i="2"/>
  <c r="AZ301" i="2"/>
  <c r="AZ302" i="2"/>
  <c r="AZ303" i="2"/>
  <c r="AZ304" i="2"/>
  <c r="AZ305" i="2"/>
  <c r="AZ306" i="2"/>
  <c r="AZ307" i="2"/>
  <c r="AZ308" i="2"/>
  <c r="AZ309" i="2"/>
  <c r="AZ310" i="2"/>
  <c r="AZ311" i="2"/>
  <c r="AZ312" i="2"/>
  <c r="AZ313" i="2"/>
  <c r="AZ314" i="2"/>
  <c r="AZ315" i="2"/>
  <c r="AZ316" i="2"/>
  <c r="AZ317" i="2"/>
  <c r="AZ318" i="2"/>
  <c r="AZ319" i="2"/>
  <c r="AZ320" i="2"/>
  <c r="AZ321" i="2"/>
  <c r="AZ322" i="2"/>
  <c r="AZ323" i="2"/>
  <c r="AZ324" i="2"/>
  <c r="AZ325" i="2"/>
  <c r="AZ326" i="2"/>
  <c r="AZ327" i="2"/>
  <c r="AZ328" i="2"/>
  <c r="AZ329" i="2"/>
  <c r="AZ330" i="2"/>
  <c r="AZ331" i="2"/>
  <c r="AZ332" i="2"/>
  <c r="AZ333" i="2"/>
  <c r="AZ334" i="2"/>
  <c r="AZ335" i="2"/>
  <c r="AZ336" i="2"/>
  <c r="AZ337" i="2"/>
  <c r="AZ338" i="2"/>
  <c r="AZ339" i="2"/>
  <c r="AZ340" i="2"/>
  <c r="AZ341" i="2"/>
  <c r="AZ342" i="2"/>
  <c r="AZ343" i="2"/>
  <c r="AZ344" i="2"/>
  <c r="AZ345" i="2"/>
  <c r="AZ346" i="2"/>
  <c r="AZ347" i="2"/>
  <c r="AZ348" i="2"/>
  <c r="AZ349" i="2"/>
  <c r="AZ350" i="2"/>
  <c r="AZ351" i="2"/>
  <c r="AZ352" i="2"/>
  <c r="AZ353" i="2"/>
  <c r="AZ354" i="2"/>
  <c r="AZ355" i="2"/>
  <c r="AZ356" i="2"/>
  <c r="AZ357" i="2"/>
  <c r="AZ358" i="2"/>
  <c r="AZ359" i="2"/>
  <c r="AZ360" i="2"/>
  <c r="AZ361" i="2"/>
  <c r="AZ362" i="2"/>
  <c r="AZ363" i="2"/>
  <c r="AZ364" i="2"/>
  <c r="AZ365" i="2"/>
  <c r="AZ366" i="2"/>
  <c r="AZ367" i="2"/>
  <c r="AZ368" i="2"/>
  <c r="AZ369" i="2"/>
  <c r="AZ370" i="2"/>
  <c r="AZ371" i="2"/>
  <c r="AZ372" i="2"/>
  <c r="AZ373" i="2"/>
  <c r="AZ374" i="2"/>
  <c r="AZ375" i="2"/>
  <c r="AZ376" i="2"/>
  <c r="AZ377" i="2"/>
  <c r="AZ378" i="2"/>
  <c r="AZ379" i="2"/>
  <c r="AZ380" i="2"/>
  <c r="AZ381" i="2"/>
  <c r="AZ382" i="2"/>
  <c r="AZ383" i="2"/>
  <c r="AZ384" i="2"/>
  <c r="AZ385" i="2"/>
  <c r="AZ386" i="2"/>
  <c r="AZ387" i="2"/>
  <c r="AZ388" i="2"/>
  <c r="AZ389" i="2"/>
  <c r="AZ390" i="2"/>
  <c r="AZ391" i="2"/>
  <c r="AZ392" i="2"/>
  <c r="AZ393" i="2"/>
  <c r="AZ394" i="2"/>
  <c r="AZ395" i="2"/>
  <c r="AZ396" i="2"/>
  <c r="AZ397" i="2"/>
  <c r="AZ398" i="2"/>
  <c r="AZ399" i="2"/>
  <c r="AZ400" i="2"/>
  <c r="AZ401" i="2"/>
  <c r="AZ402" i="2"/>
  <c r="AZ403" i="2"/>
  <c r="AZ404" i="2"/>
  <c r="AZ405" i="2"/>
  <c r="AZ406" i="2"/>
  <c r="AZ407" i="2"/>
  <c r="AZ408" i="2"/>
  <c r="AZ409" i="2"/>
  <c r="AZ410" i="2"/>
  <c r="AZ411" i="2"/>
  <c r="AZ412" i="2"/>
  <c r="AZ413" i="2"/>
  <c r="AZ414" i="2"/>
  <c r="AZ415" i="2"/>
  <c r="AZ416" i="2"/>
  <c r="AZ417" i="2"/>
  <c r="AZ418" i="2"/>
  <c r="AZ419" i="2"/>
  <c r="AZ420" i="2"/>
  <c r="AZ421" i="2"/>
  <c r="AZ422" i="2"/>
  <c r="AZ423" i="2"/>
  <c r="AZ424" i="2"/>
  <c r="AZ425" i="2"/>
  <c r="AZ426" i="2"/>
  <c r="AZ427" i="2"/>
  <c r="AZ428" i="2"/>
  <c r="AZ429" i="2"/>
  <c r="AZ430" i="2"/>
  <c r="AZ431" i="2"/>
  <c r="AZ432" i="2"/>
  <c r="AZ433" i="2"/>
  <c r="AZ434" i="2"/>
  <c r="AZ435" i="2"/>
  <c r="AZ436" i="2"/>
  <c r="AZ437" i="2"/>
  <c r="AZ438" i="2"/>
  <c r="AZ439" i="2"/>
  <c r="AZ440" i="2"/>
  <c r="AZ441" i="2"/>
  <c r="AZ442" i="2"/>
  <c r="AZ443" i="2"/>
  <c r="AZ444" i="2"/>
  <c r="AZ445" i="2"/>
  <c r="AZ446" i="2"/>
  <c r="AZ447" i="2"/>
  <c r="AZ448" i="2"/>
  <c r="AZ449" i="2"/>
  <c r="AZ450" i="2"/>
  <c r="AZ451" i="2"/>
  <c r="AZ452" i="2"/>
  <c r="AZ453" i="2"/>
  <c r="AZ454" i="2"/>
  <c r="AZ455" i="2"/>
  <c r="AZ456" i="2"/>
  <c r="AZ457" i="2"/>
  <c r="AZ458" i="2"/>
  <c r="AZ459" i="2"/>
  <c r="AZ460" i="2"/>
  <c r="AZ461" i="2"/>
  <c r="AZ462" i="2"/>
  <c r="AZ463" i="2"/>
  <c r="AZ464" i="2"/>
  <c r="AZ465" i="2"/>
  <c r="AZ466" i="2"/>
  <c r="AZ467" i="2"/>
  <c r="AZ468" i="2"/>
  <c r="AZ469" i="2"/>
  <c r="AZ470" i="2"/>
  <c r="AZ471" i="2"/>
  <c r="AZ472" i="2"/>
  <c r="AZ473" i="2"/>
  <c r="AZ474" i="2"/>
  <c r="AZ475" i="2"/>
  <c r="AZ476" i="2"/>
  <c r="AZ477" i="2"/>
  <c r="AZ478" i="2"/>
  <c r="AZ479" i="2"/>
  <c r="AZ480" i="2"/>
  <c r="AZ481" i="2"/>
  <c r="AZ482" i="2"/>
  <c r="AZ483" i="2"/>
  <c r="AZ484" i="2"/>
  <c r="AZ485" i="2"/>
  <c r="AZ486" i="2"/>
  <c r="AZ487" i="2"/>
  <c r="AZ488" i="2"/>
  <c r="AZ489" i="2"/>
  <c r="AZ490" i="2"/>
  <c r="AZ491" i="2"/>
  <c r="AZ492" i="2"/>
  <c r="AZ493" i="2"/>
  <c r="AZ494" i="2"/>
  <c r="AZ495" i="2"/>
  <c r="AZ496" i="2"/>
  <c r="AZ497" i="2"/>
  <c r="AZ498" i="2"/>
  <c r="AZ499" i="2"/>
  <c r="AZ500" i="2"/>
  <c r="AZ501" i="2"/>
  <c r="AZ502" i="2"/>
  <c r="AZ503" i="2"/>
  <c r="AZ504" i="2"/>
  <c r="AZ505" i="2"/>
  <c r="AZ506" i="2"/>
  <c r="AZ507" i="2"/>
  <c r="AZ508" i="2"/>
  <c r="AZ509" i="2"/>
  <c r="AZ510" i="2"/>
  <c r="AZ511" i="2"/>
  <c r="AZ512" i="2"/>
  <c r="AZ513" i="2"/>
  <c r="AZ514" i="2"/>
  <c r="AZ515" i="2"/>
  <c r="AZ516" i="2"/>
  <c r="AZ517" i="2"/>
  <c r="AZ518" i="2"/>
  <c r="AZ519" i="2"/>
  <c r="AZ520" i="2"/>
  <c r="AZ521" i="2"/>
  <c r="AZ522" i="2"/>
  <c r="AZ523" i="2"/>
  <c r="AZ524" i="2"/>
  <c r="AZ525" i="2"/>
  <c r="AZ526" i="2"/>
  <c r="AZ527" i="2"/>
  <c r="AZ528" i="2"/>
  <c r="AZ529" i="2"/>
  <c r="AZ530" i="2"/>
  <c r="AZ531" i="2"/>
  <c r="AZ532" i="2"/>
  <c r="AZ533" i="2"/>
  <c r="AZ534" i="2"/>
  <c r="AZ535" i="2"/>
  <c r="AZ536" i="2"/>
  <c r="AZ537" i="2"/>
  <c r="AZ538" i="2"/>
  <c r="AZ539" i="2"/>
  <c r="AZ540" i="2"/>
  <c r="AZ541" i="2"/>
  <c r="AZ542" i="2"/>
  <c r="AZ543" i="2"/>
  <c r="AZ544" i="2"/>
  <c r="AZ545" i="2"/>
  <c r="AZ546" i="2"/>
  <c r="AZ547" i="2"/>
  <c r="AZ548" i="2"/>
  <c r="AZ549" i="2"/>
  <c r="AZ550" i="2"/>
  <c r="AZ551" i="2"/>
  <c r="AZ552" i="2"/>
  <c r="AZ553" i="2"/>
  <c r="AZ554" i="2"/>
  <c r="AZ555" i="2"/>
  <c r="AZ556" i="2"/>
  <c r="AZ557" i="2"/>
  <c r="AZ558" i="2"/>
  <c r="AZ559" i="2"/>
  <c r="AZ560" i="2"/>
  <c r="AZ561" i="2"/>
  <c r="AZ562" i="2"/>
  <c r="AZ563" i="2"/>
  <c r="AZ564" i="2"/>
  <c r="AZ565" i="2"/>
  <c r="AZ566" i="2"/>
  <c r="AZ567" i="2"/>
  <c r="AZ568" i="2"/>
  <c r="AZ569" i="2"/>
  <c r="AZ570" i="2"/>
  <c r="AZ571" i="2"/>
  <c r="AZ572" i="2"/>
  <c r="AZ573" i="2"/>
  <c r="AZ574" i="2"/>
  <c r="AZ575" i="2"/>
  <c r="AZ576" i="2"/>
  <c r="AZ577" i="2"/>
  <c r="AZ578" i="2"/>
  <c r="AZ579" i="2"/>
  <c r="AZ580" i="2"/>
  <c r="AZ581" i="2"/>
  <c r="AZ582" i="2"/>
  <c r="AZ583" i="2"/>
  <c r="AZ584" i="2"/>
  <c r="AZ585" i="2"/>
  <c r="AZ586" i="2"/>
  <c r="AZ587" i="2"/>
  <c r="AZ588" i="2"/>
  <c r="AZ589" i="2"/>
  <c r="AZ590" i="2"/>
  <c r="AZ591" i="2"/>
  <c r="AZ592" i="2"/>
  <c r="AZ593" i="2"/>
  <c r="AZ594" i="2"/>
  <c r="AZ595" i="2"/>
  <c r="AZ596" i="2"/>
  <c r="AZ597" i="2"/>
  <c r="AZ598" i="2"/>
  <c r="AZ599" i="2"/>
  <c r="AZ600" i="2"/>
  <c r="AZ601" i="2"/>
  <c r="AZ602" i="2"/>
  <c r="AZ603" i="2"/>
  <c r="AZ604" i="2"/>
  <c r="AZ605" i="2"/>
  <c r="AZ606" i="2"/>
  <c r="AZ607" i="2"/>
  <c r="AZ608" i="2"/>
  <c r="AZ609" i="2"/>
  <c r="AZ610" i="2"/>
  <c r="AZ611" i="2"/>
  <c r="AZ612" i="2"/>
  <c r="AZ613" i="2"/>
  <c r="AZ614" i="2"/>
  <c r="AZ615" i="2"/>
  <c r="AZ616" i="2"/>
  <c r="AZ617" i="2"/>
  <c r="AZ618" i="2"/>
  <c r="AZ619" i="2"/>
  <c r="AZ620" i="2"/>
  <c r="AZ621" i="2"/>
  <c r="AZ622" i="2"/>
  <c r="AZ623" i="2"/>
  <c r="AZ624" i="2"/>
  <c r="AZ625" i="2"/>
  <c r="AZ626" i="2"/>
  <c r="AZ627" i="2"/>
  <c r="AZ628" i="2"/>
  <c r="AZ629" i="2"/>
  <c r="AZ630" i="2"/>
  <c r="AZ631" i="2"/>
  <c r="AZ632" i="2"/>
  <c r="AZ633" i="2"/>
  <c r="AZ634" i="2"/>
  <c r="AZ635" i="2"/>
  <c r="AZ636" i="2"/>
  <c r="AZ637" i="2"/>
  <c r="AZ638" i="2"/>
  <c r="AZ639" i="2"/>
  <c r="AZ640" i="2"/>
  <c r="AZ641" i="2"/>
  <c r="AZ642" i="2"/>
  <c r="AZ643" i="2"/>
  <c r="AZ52" i="2"/>
  <c r="AZ53" i="2"/>
  <c r="AZ54" i="2"/>
  <c r="AZ55" i="2"/>
  <c r="AZ56" i="2"/>
  <c r="AZ57" i="2"/>
  <c r="AZ58" i="2"/>
  <c r="AZ59" i="2"/>
  <c r="AZ60" i="2"/>
  <c r="AZ61" i="2"/>
  <c r="AZ62" i="2"/>
  <c r="AZ63" i="2"/>
  <c r="AZ64" i="2"/>
  <c r="AZ38" i="2"/>
  <c r="AZ39" i="2"/>
  <c r="AZ40" i="2"/>
  <c r="AZ41" i="2"/>
  <c r="AZ42" i="2"/>
  <c r="AZ43" i="2"/>
  <c r="AZ44" i="2"/>
  <c r="AZ45" i="2"/>
  <c r="AZ46" i="2"/>
  <c r="AZ47" i="2"/>
  <c r="AZ48" i="2"/>
  <c r="AZ49" i="2"/>
  <c r="AZ50" i="2"/>
  <c r="AZ51" i="2"/>
  <c r="AZ8" i="2"/>
  <c r="AZ9" i="2"/>
  <c r="AZ10" i="2"/>
  <c r="AZ11" i="2"/>
  <c r="AZ12" i="2"/>
  <c r="AZ13" i="2"/>
  <c r="AZ14" i="2"/>
  <c r="AZ15" i="2"/>
  <c r="AZ16" i="2"/>
  <c r="AZ17" i="2"/>
  <c r="AZ18" i="2"/>
  <c r="AZ19" i="2"/>
  <c r="AZ20" i="2"/>
  <c r="AZ21" i="2"/>
  <c r="AZ22" i="2"/>
  <c r="AZ23" i="2"/>
  <c r="AZ24" i="2"/>
  <c r="AZ25" i="2"/>
  <c r="AZ26" i="2"/>
  <c r="AZ27" i="2"/>
  <c r="AZ28" i="2"/>
  <c r="AZ29" i="2"/>
  <c r="AZ30" i="2"/>
  <c r="AZ31" i="2"/>
  <c r="AZ32" i="2"/>
  <c r="AZ33" i="2"/>
  <c r="AZ34" i="2"/>
  <c r="AZ35" i="2"/>
  <c r="AZ36" i="2"/>
  <c r="AZ37" i="2"/>
  <c r="AZ7" i="2"/>
  <c r="AZ5" i="2"/>
  <c r="O4" i="2" l="1"/>
  <c r="Z3" i="2"/>
  <c r="AN2" i="2" s="1"/>
  <c r="D3" i="2"/>
  <c r="AN4" i="2" s="1"/>
  <c r="BC5" i="2" s="1"/>
  <c r="O3" i="2"/>
  <c r="AN3" i="2" s="1"/>
  <c r="BB5" i="2" s="1"/>
  <c r="AN18" i="2" l="1" a="1"/>
  <c r="AN18" i="2" s="1"/>
  <c r="AN25" i="2" s="1"/>
  <c r="AN31" i="2" s="1"/>
  <c r="AN37" i="2" s="1"/>
  <c r="BA5" i="2"/>
  <c r="Z640" i="2"/>
  <c r="O640" i="2"/>
  <c r="D640" i="2"/>
  <c r="Z639" i="2"/>
  <c r="O639" i="2"/>
  <c r="D639" i="2"/>
  <c r="Z638" i="2"/>
  <c r="O638" i="2"/>
  <c r="D638" i="2"/>
  <c r="Z637" i="2"/>
  <c r="O637" i="2"/>
  <c r="D637" i="2"/>
  <c r="Z636" i="2"/>
  <c r="O636" i="2"/>
  <c r="D636" i="2"/>
  <c r="Z635" i="2"/>
  <c r="O635" i="2"/>
  <c r="D635" i="2"/>
  <c r="Z634" i="2"/>
  <c r="O634" i="2"/>
  <c r="D634" i="2"/>
  <c r="Z633" i="2"/>
  <c r="O633" i="2"/>
  <c r="D633" i="2"/>
  <c r="Z632" i="2"/>
  <c r="O632" i="2"/>
  <c r="D632" i="2"/>
  <c r="Z631" i="2"/>
  <c r="O631" i="2"/>
  <c r="D631" i="2"/>
  <c r="Z630" i="2"/>
  <c r="O630" i="2"/>
  <c r="D630" i="2"/>
  <c r="Z629" i="2"/>
  <c r="O629" i="2"/>
  <c r="D629" i="2"/>
  <c r="Z628" i="2"/>
  <c r="O628" i="2"/>
  <c r="D628" i="2"/>
  <c r="Z627" i="2"/>
  <c r="O627" i="2"/>
  <c r="D627" i="2"/>
  <c r="Z626" i="2"/>
  <c r="O626" i="2"/>
  <c r="D626" i="2"/>
  <c r="Z625" i="2"/>
  <c r="O625" i="2"/>
  <c r="D625" i="2"/>
  <c r="Z624" i="2"/>
  <c r="O624" i="2"/>
  <c r="D624" i="2"/>
  <c r="Z623" i="2"/>
  <c r="O623" i="2"/>
  <c r="D623" i="2"/>
  <c r="Z622" i="2"/>
  <c r="O622" i="2"/>
  <c r="D622" i="2"/>
  <c r="Z621" i="2"/>
  <c r="O621" i="2"/>
  <c r="D621" i="2"/>
  <c r="Z620" i="2"/>
  <c r="O620" i="2"/>
  <c r="D620" i="2"/>
  <c r="Z619" i="2"/>
  <c r="O619" i="2"/>
  <c r="D619" i="2"/>
  <c r="Z618" i="2"/>
  <c r="O618" i="2"/>
  <c r="D618" i="2"/>
  <c r="Z617" i="2"/>
  <c r="O617" i="2"/>
  <c r="D617" i="2"/>
  <c r="Z616" i="2"/>
  <c r="O616" i="2"/>
  <c r="D616" i="2"/>
  <c r="Z615" i="2"/>
  <c r="O615" i="2"/>
  <c r="D615" i="2"/>
  <c r="Z614" i="2"/>
  <c r="O614" i="2"/>
  <c r="D614" i="2"/>
  <c r="Z613" i="2"/>
  <c r="O613" i="2"/>
  <c r="D613" i="2"/>
  <c r="Z612" i="2"/>
  <c r="O612" i="2"/>
  <c r="D612" i="2"/>
  <c r="Z611" i="2"/>
  <c r="O611" i="2"/>
  <c r="D611" i="2"/>
  <c r="Z610" i="2"/>
  <c r="O610" i="2"/>
  <c r="D610" i="2"/>
  <c r="Z609" i="2"/>
  <c r="O609" i="2"/>
  <c r="D609" i="2"/>
  <c r="Z608" i="2"/>
  <c r="O608" i="2"/>
  <c r="D608" i="2"/>
  <c r="Z607" i="2"/>
  <c r="O607" i="2"/>
  <c r="D607" i="2"/>
  <c r="Z606" i="2"/>
  <c r="O606" i="2"/>
  <c r="D606" i="2"/>
  <c r="Z605" i="2"/>
  <c r="O605" i="2"/>
  <c r="D605" i="2"/>
  <c r="Z604" i="2"/>
  <c r="O604" i="2"/>
  <c r="D604" i="2"/>
  <c r="Z603" i="2"/>
  <c r="O603" i="2"/>
  <c r="D603" i="2"/>
  <c r="Z602" i="2"/>
  <c r="O602" i="2"/>
  <c r="D602" i="2"/>
  <c r="Z601" i="2"/>
  <c r="O601" i="2"/>
  <c r="D601" i="2"/>
  <c r="Z600" i="2"/>
  <c r="O600" i="2"/>
  <c r="D600" i="2"/>
  <c r="Z599" i="2"/>
  <c r="O599" i="2"/>
  <c r="D599" i="2"/>
  <c r="Z598" i="2"/>
  <c r="O598" i="2"/>
  <c r="D598" i="2"/>
  <c r="Z597" i="2"/>
  <c r="O597" i="2"/>
  <c r="D597" i="2"/>
  <c r="Z596" i="2"/>
  <c r="O596" i="2"/>
  <c r="D596" i="2"/>
  <c r="Z595" i="2"/>
  <c r="O595" i="2"/>
  <c r="D595" i="2"/>
  <c r="Z594" i="2"/>
  <c r="O594" i="2"/>
  <c r="D594" i="2"/>
  <c r="Z593" i="2"/>
  <c r="O593" i="2"/>
  <c r="D593" i="2"/>
  <c r="Z592" i="2"/>
  <c r="O592" i="2"/>
  <c r="D592" i="2"/>
  <c r="Z591" i="2"/>
  <c r="O591" i="2"/>
  <c r="D591" i="2"/>
  <c r="Z590" i="2"/>
  <c r="O590" i="2"/>
  <c r="D590" i="2"/>
  <c r="Z589" i="2"/>
  <c r="O589" i="2"/>
  <c r="D589" i="2"/>
  <c r="Z588" i="2"/>
  <c r="O588" i="2"/>
  <c r="D588" i="2"/>
  <c r="Z587" i="2"/>
  <c r="O587" i="2"/>
  <c r="D587" i="2"/>
  <c r="Z586" i="2"/>
  <c r="O586" i="2"/>
  <c r="D586" i="2"/>
  <c r="Z585" i="2"/>
  <c r="O585" i="2"/>
  <c r="D585" i="2"/>
  <c r="Z584" i="2"/>
  <c r="O584" i="2"/>
  <c r="D584" i="2"/>
  <c r="Z583" i="2"/>
  <c r="O583" i="2"/>
  <c r="D583" i="2"/>
  <c r="Z582" i="2"/>
  <c r="O582" i="2"/>
  <c r="D582" i="2"/>
  <c r="Z581" i="2"/>
  <c r="O581" i="2"/>
  <c r="D581" i="2"/>
  <c r="Z580" i="2"/>
  <c r="O580" i="2"/>
  <c r="D580" i="2"/>
  <c r="Z579" i="2"/>
  <c r="O579" i="2"/>
  <c r="D579" i="2"/>
  <c r="Z578" i="2"/>
  <c r="O578" i="2"/>
  <c r="D578" i="2"/>
  <c r="Z577" i="2"/>
  <c r="O577" i="2"/>
  <c r="D577" i="2"/>
  <c r="Z576" i="2"/>
  <c r="O576" i="2"/>
  <c r="D576" i="2"/>
  <c r="Z575" i="2"/>
  <c r="O575" i="2"/>
  <c r="D575" i="2"/>
  <c r="Z574" i="2"/>
  <c r="O574" i="2"/>
  <c r="D574" i="2"/>
  <c r="Z573" i="2"/>
  <c r="O573" i="2"/>
  <c r="D573" i="2"/>
  <c r="Z572" i="2"/>
  <c r="O572" i="2"/>
  <c r="D572" i="2"/>
  <c r="Z571" i="2"/>
  <c r="O571" i="2"/>
  <c r="D571" i="2"/>
  <c r="Z570" i="2"/>
  <c r="O570" i="2"/>
  <c r="D570" i="2"/>
  <c r="Z569" i="2"/>
  <c r="O569" i="2"/>
  <c r="D569" i="2"/>
  <c r="Z568" i="2"/>
  <c r="O568" i="2"/>
  <c r="D568" i="2"/>
  <c r="Z567" i="2"/>
  <c r="O567" i="2"/>
  <c r="D567" i="2"/>
  <c r="Z566" i="2"/>
  <c r="O566" i="2"/>
  <c r="D566" i="2"/>
  <c r="Z565" i="2"/>
  <c r="O565" i="2"/>
  <c r="D565" i="2"/>
  <c r="Z564" i="2"/>
  <c r="O564" i="2"/>
  <c r="D564" i="2"/>
  <c r="Z563" i="2"/>
  <c r="O563" i="2"/>
  <c r="D563" i="2"/>
  <c r="Z562" i="2"/>
  <c r="O562" i="2"/>
  <c r="D562" i="2"/>
  <c r="Z561" i="2"/>
  <c r="O561" i="2"/>
  <c r="D561" i="2"/>
  <c r="Z560" i="2"/>
  <c r="O560" i="2"/>
  <c r="D560" i="2"/>
  <c r="Z559" i="2"/>
  <c r="O559" i="2"/>
  <c r="D559" i="2"/>
  <c r="Z558" i="2"/>
  <c r="O558" i="2"/>
  <c r="D558" i="2"/>
  <c r="Z557" i="2"/>
  <c r="O557" i="2"/>
  <c r="D557" i="2"/>
  <c r="Z556" i="2"/>
  <c r="O556" i="2"/>
  <c r="D556" i="2"/>
  <c r="Z555" i="2"/>
  <c r="O555" i="2"/>
  <c r="D555" i="2"/>
  <c r="Z554" i="2"/>
  <c r="O554" i="2"/>
  <c r="D554" i="2"/>
  <c r="Z553" i="2"/>
  <c r="O553" i="2"/>
  <c r="D553" i="2"/>
  <c r="Z552" i="2"/>
  <c r="O552" i="2"/>
  <c r="D552" i="2"/>
  <c r="Z551" i="2"/>
  <c r="O551" i="2"/>
  <c r="D551" i="2"/>
  <c r="Z550" i="2"/>
  <c r="O550" i="2"/>
  <c r="D550" i="2"/>
  <c r="Z549" i="2"/>
  <c r="O549" i="2"/>
  <c r="D549" i="2"/>
  <c r="Z548" i="2"/>
  <c r="O548" i="2"/>
  <c r="D548" i="2"/>
  <c r="Z547" i="2"/>
  <c r="O547" i="2"/>
  <c r="D547" i="2"/>
  <c r="Z546" i="2"/>
  <c r="O546" i="2"/>
  <c r="D546" i="2"/>
  <c r="Z545" i="2"/>
  <c r="O545" i="2"/>
  <c r="D545" i="2"/>
  <c r="Z544" i="2"/>
  <c r="O544" i="2"/>
  <c r="D544" i="2"/>
  <c r="Z543" i="2"/>
  <c r="O543" i="2"/>
  <c r="D543" i="2"/>
  <c r="Z542" i="2"/>
  <c r="O542" i="2"/>
  <c r="D542" i="2"/>
  <c r="Z541" i="2"/>
  <c r="O541" i="2"/>
  <c r="D541" i="2"/>
  <c r="Z540" i="2"/>
  <c r="O540" i="2"/>
  <c r="D540" i="2"/>
  <c r="Z539" i="2"/>
  <c r="O539" i="2"/>
  <c r="D539" i="2"/>
  <c r="Z538" i="2"/>
  <c r="O538" i="2"/>
  <c r="D538" i="2"/>
  <c r="Z537" i="2"/>
  <c r="O537" i="2"/>
  <c r="D537" i="2"/>
  <c r="Z536" i="2"/>
  <c r="O536" i="2"/>
  <c r="D536" i="2"/>
  <c r="Z535" i="2"/>
  <c r="O535" i="2"/>
  <c r="D535" i="2"/>
  <c r="Z534" i="2"/>
  <c r="O534" i="2"/>
  <c r="D534" i="2"/>
  <c r="Z533" i="2"/>
  <c r="O533" i="2"/>
  <c r="D533" i="2"/>
  <c r="Z532" i="2"/>
  <c r="O532" i="2"/>
  <c r="D532" i="2"/>
  <c r="Z531" i="2"/>
  <c r="O531" i="2"/>
  <c r="D531" i="2"/>
  <c r="Z530" i="2"/>
  <c r="O530" i="2"/>
  <c r="D530" i="2"/>
  <c r="Z529" i="2"/>
  <c r="O529" i="2"/>
  <c r="D529" i="2"/>
  <c r="Z528" i="2"/>
  <c r="O528" i="2"/>
  <c r="D528" i="2"/>
  <c r="Z527" i="2"/>
  <c r="O527" i="2"/>
  <c r="D527" i="2"/>
  <c r="Z526" i="2"/>
  <c r="O526" i="2"/>
  <c r="D526" i="2"/>
  <c r="Z525" i="2"/>
  <c r="O525" i="2"/>
  <c r="D525" i="2"/>
  <c r="Z524" i="2"/>
  <c r="O524" i="2"/>
  <c r="D524" i="2"/>
  <c r="Z523" i="2"/>
  <c r="O523" i="2"/>
  <c r="D523" i="2"/>
  <c r="Z522" i="2"/>
  <c r="O522" i="2"/>
  <c r="D522" i="2"/>
  <c r="Z521" i="2"/>
  <c r="O521" i="2"/>
  <c r="D521" i="2"/>
  <c r="Z520" i="2"/>
  <c r="O520" i="2"/>
  <c r="D520" i="2"/>
  <c r="Z519" i="2"/>
  <c r="O519" i="2"/>
  <c r="D519" i="2"/>
  <c r="Z518" i="2"/>
  <c r="O518" i="2"/>
  <c r="D518" i="2"/>
  <c r="Z517" i="2"/>
  <c r="O517" i="2"/>
  <c r="D517" i="2"/>
  <c r="Z516" i="2"/>
  <c r="O516" i="2"/>
  <c r="D516" i="2"/>
  <c r="Z515" i="2"/>
  <c r="O515" i="2"/>
  <c r="D515" i="2"/>
  <c r="Z514" i="2"/>
  <c r="O514" i="2"/>
  <c r="D514" i="2"/>
  <c r="Z513" i="2"/>
  <c r="O513" i="2"/>
  <c r="D513" i="2"/>
  <c r="Z512" i="2"/>
  <c r="O512" i="2"/>
  <c r="D512" i="2"/>
  <c r="Z511" i="2"/>
  <c r="O511" i="2"/>
  <c r="D511" i="2"/>
  <c r="Z510" i="2"/>
  <c r="O510" i="2"/>
  <c r="D510" i="2"/>
  <c r="Z509" i="2"/>
  <c r="O509" i="2"/>
  <c r="D509" i="2"/>
  <c r="Z508" i="2"/>
  <c r="O508" i="2"/>
  <c r="D508" i="2"/>
  <c r="Z507" i="2"/>
  <c r="O507" i="2"/>
  <c r="D507" i="2"/>
  <c r="Z506" i="2"/>
  <c r="O506" i="2"/>
  <c r="D506" i="2"/>
  <c r="Z505" i="2"/>
  <c r="O505" i="2"/>
  <c r="D505" i="2"/>
  <c r="Z504" i="2"/>
  <c r="O504" i="2"/>
  <c r="D504" i="2"/>
  <c r="Z503" i="2"/>
  <c r="O503" i="2"/>
  <c r="D503" i="2"/>
  <c r="Z502" i="2"/>
  <c r="O502" i="2"/>
  <c r="D502" i="2"/>
  <c r="Z501" i="2"/>
  <c r="O501" i="2"/>
  <c r="D501" i="2"/>
  <c r="Z500" i="2"/>
  <c r="O500" i="2"/>
  <c r="D500" i="2"/>
  <c r="Z499" i="2"/>
  <c r="O499" i="2"/>
  <c r="D499" i="2"/>
  <c r="Z498" i="2"/>
  <c r="O498" i="2"/>
  <c r="D498" i="2"/>
  <c r="Z497" i="2"/>
  <c r="O497" i="2"/>
  <c r="D497" i="2"/>
  <c r="Z496" i="2"/>
  <c r="O496" i="2"/>
  <c r="D496" i="2"/>
  <c r="Z495" i="2"/>
  <c r="O495" i="2"/>
  <c r="D495" i="2"/>
  <c r="Z494" i="2"/>
  <c r="O494" i="2"/>
  <c r="D494" i="2"/>
  <c r="Z493" i="2"/>
  <c r="O493" i="2"/>
  <c r="D493" i="2"/>
  <c r="Z492" i="2"/>
  <c r="O492" i="2"/>
  <c r="D492" i="2"/>
  <c r="Z491" i="2"/>
  <c r="O491" i="2"/>
  <c r="D491" i="2"/>
  <c r="Z490" i="2"/>
  <c r="O490" i="2"/>
  <c r="D490" i="2"/>
  <c r="Z489" i="2"/>
  <c r="O489" i="2"/>
  <c r="D489" i="2"/>
  <c r="Z488" i="2"/>
  <c r="O488" i="2"/>
  <c r="D488" i="2"/>
  <c r="Z487" i="2"/>
  <c r="O487" i="2"/>
  <c r="D487" i="2"/>
  <c r="Z486" i="2"/>
  <c r="O486" i="2"/>
  <c r="D486" i="2"/>
  <c r="Z485" i="2"/>
  <c r="O485" i="2"/>
  <c r="D485" i="2"/>
  <c r="Z484" i="2"/>
  <c r="O484" i="2"/>
  <c r="D484" i="2"/>
  <c r="Z483" i="2"/>
  <c r="O483" i="2"/>
  <c r="D483" i="2"/>
  <c r="Z482" i="2"/>
  <c r="O482" i="2"/>
  <c r="D482" i="2"/>
  <c r="Z481" i="2"/>
  <c r="O481" i="2"/>
  <c r="D481" i="2"/>
  <c r="Z480" i="2"/>
  <c r="O480" i="2"/>
  <c r="D480" i="2"/>
  <c r="Z479" i="2"/>
  <c r="O479" i="2"/>
  <c r="D479" i="2"/>
  <c r="Z478" i="2"/>
  <c r="O478" i="2"/>
  <c r="D478" i="2"/>
  <c r="Z477" i="2"/>
  <c r="O477" i="2"/>
  <c r="D477" i="2"/>
  <c r="Z476" i="2"/>
  <c r="O476" i="2"/>
  <c r="D476" i="2"/>
  <c r="Z475" i="2"/>
  <c r="O475" i="2"/>
  <c r="D475" i="2"/>
  <c r="Z474" i="2"/>
  <c r="O474" i="2"/>
  <c r="D474" i="2"/>
  <c r="Z473" i="2"/>
  <c r="O473" i="2"/>
  <c r="D473" i="2"/>
  <c r="Z472" i="2"/>
  <c r="O472" i="2"/>
  <c r="D472" i="2"/>
  <c r="Z471" i="2"/>
  <c r="O471" i="2"/>
  <c r="D471" i="2"/>
  <c r="Z470" i="2"/>
  <c r="O470" i="2"/>
  <c r="D470" i="2"/>
  <c r="Z469" i="2"/>
  <c r="O469" i="2"/>
  <c r="D469" i="2"/>
  <c r="Z468" i="2"/>
  <c r="O468" i="2"/>
  <c r="D468" i="2"/>
  <c r="Z467" i="2"/>
  <c r="O467" i="2"/>
  <c r="D467" i="2"/>
  <c r="Z466" i="2"/>
  <c r="O466" i="2"/>
  <c r="D466" i="2"/>
  <c r="Z465" i="2"/>
  <c r="O465" i="2"/>
  <c r="D465" i="2"/>
  <c r="Z464" i="2"/>
  <c r="O464" i="2"/>
  <c r="D464" i="2"/>
  <c r="Z463" i="2"/>
  <c r="O463" i="2"/>
  <c r="D463" i="2"/>
  <c r="Z462" i="2"/>
  <c r="O462" i="2"/>
  <c r="D462" i="2"/>
  <c r="Z461" i="2"/>
  <c r="O461" i="2"/>
  <c r="D461" i="2"/>
  <c r="Z460" i="2"/>
  <c r="O460" i="2"/>
  <c r="D460" i="2"/>
  <c r="Z459" i="2"/>
  <c r="O459" i="2"/>
  <c r="D459" i="2"/>
  <c r="Z458" i="2"/>
  <c r="O458" i="2"/>
  <c r="D458" i="2"/>
  <c r="Z457" i="2"/>
  <c r="O457" i="2"/>
  <c r="D457" i="2"/>
  <c r="Z456" i="2"/>
  <c r="O456" i="2"/>
  <c r="D456" i="2"/>
  <c r="Z455" i="2"/>
  <c r="O455" i="2"/>
  <c r="D455" i="2"/>
  <c r="Z454" i="2"/>
  <c r="O454" i="2"/>
  <c r="D454" i="2"/>
  <c r="Z453" i="2"/>
  <c r="O453" i="2"/>
  <c r="D453" i="2"/>
  <c r="Z452" i="2"/>
  <c r="O452" i="2"/>
  <c r="D452" i="2"/>
  <c r="Z451" i="2"/>
  <c r="O451" i="2"/>
  <c r="D451" i="2"/>
  <c r="Z450" i="2"/>
  <c r="O450" i="2"/>
  <c r="D450" i="2"/>
  <c r="Z449" i="2"/>
  <c r="O449" i="2"/>
  <c r="D449" i="2"/>
  <c r="Z448" i="2"/>
  <c r="O448" i="2"/>
  <c r="D448" i="2"/>
  <c r="Z447" i="2"/>
  <c r="O447" i="2"/>
  <c r="D447" i="2"/>
  <c r="Z446" i="2"/>
  <c r="O446" i="2"/>
  <c r="D446" i="2"/>
  <c r="Z445" i="2"/>
  <c r="O445" i="2"/>
  <c r="D445" i="2"/>
  <c r="Z444" i="2"/>
  <c r="O444" i="2"/>
  <c r="D444" i="2"/>
  <c r="Z443" i="2"/>
  <c r="O443" i="2"/>
  <c r="D443" i="2"/>
  <c r="Z442" i="2"/>
  <c r="O442" i="2"/>
  <c r="D442" i="2"/>
  <c r="Z441" i="2"/>
  <c r="O441" i="2"/>
  <c r="D441" i="2"/>
  <c r="Z440" i="2"/>
  <c r="O440" i="2"/>
  <c r="D440" i="2"/>
  <c r="Z439" i="2"/>
  <c r="O439" i="2"/>
  <c r="D439" i="2"/>
  <c r="Z438" i="2"/>
  <c r="O438" i="2"/>
  <c r="D438" i="2"/>
  <c r="Z437" i="2"/>
  <c r="O437" i="2"/>
  <c r="D437" i="2"/>
  <c r="Z436" i="2"/>
  <c r="O436" i="2"/>
  <c r="D436" i="2"/>
  <c r="Z435" i="2"/>
  <c r="O435" i="2"/>
  <c r="D435" i="2"/>
  <c r="Z434" i="2"/>
  <c r="O434" i="2"/>
  <c r="D434" i="2"/>
  <c r="Z433" i="2"/>
  <c r="O433" i="2"/>
  <c r="D433" i="2"/>
  <c r="Z432" i="2"/>
  <c r="O432" i="2"/>
  <c r="D432" i="2"/>
  <c r="Z431" i="2"/>
  <c r="O431" i="2"/>
  <c r="D431" i="2"/>
  <c r="Z430" i="2"/>
  <c r="O430" i="2"/>
  <c r="D430" i="2"/>
  <c r="Z429" i="2"/>
  <c r="O429" i="2"/>
  <c r="D429" i="2"/>
  <c r="Z428" i="2"/>
  <c r="O428" i="2"/>
  <c r="D428" i="2"/>
  <c r="Z427" i="2"/>
  <c r="O427" i="2"/>
  <c r="D427" i="2"/>
  <c r="Z426" i="2"/>
  <c r="O426" i="2"/>
  <c r="D426" i="2"/>
  <c r="Z425" i="2"/>
  <c r="O425" i="2"/>
  <c r="D425" i="2"/>
  <c r="Z424" i="2"/>
  <c r="O424" i="2"/>
  <c r="D424" i="2"/>
  <c r="Z423" i="2"/>
  <c r="O423" i="2"/>
  <c r="D423" i="2"/>
  <c r="Z422" i="2"/>
  <c r="O422" i="2"/>
  <c r="D422" i="2"/>
  <c r="Z421" i="2"/>
  <c r="O421" i="2"/>
  <c r="D421" i="2"/>
  <c r="Z420" i="2"/>
  <c r="O420" i="2"/>
  <c r="D420" i="2"/>
  <c r="Z419" i="2"/>
  <c r="O419" i="2"/>
  <c r="D419" i="2"/>
  <c r="Z418" i="2"/>
  <c r="O418" i="2"/>
  <c r="D418" i="2"/>
  <c r="Z417" i="2"/>
  <c r="O417" i="2"/>
  <c r="D417" i="2"/>
  <c r="Z416" i="2"/>
  <c r="O416" i="2"/>
  <c r="D416" i="2"/>
  <c r="Z415" i="2"/>
  <c r="O415" i="2"/>
  <c r="D415" i="2"/>
  <c r="Z414" i="2"/>
  <c r="O414" i="2"/>
  <c r="D414" i="2"/>
  <c r="Z413" i="2"/>
  <c r="O413" i="2"/>
  <c r="D413" i="2"/>
  <c r="Z412" i="2"/>
  <c r="O412" i="2"/>
  <c r="D412" i="2"/>
  <c r="Z411" i="2"/>
  <c r="O411" i="2"/>
  <c r="D411" i="2"/>
  <c r="Z410" i="2"/>
  <c r="O410" i="2"/>
  <c r="D410" i="2"/>
  <c r="Z409" i="2"/>
  <c r="O409" i="2"/>
  <c r="D409" i="2"/>
  <c r="Z408" i="2"/>
  <c r="O408" i="2"/>
  <c r="D408" i="2"/>
  <c r="Z407" i="2"/>
  <c r="O407" i="2"/>
  <c r="D407" i="2"/>
  <c r="Z406" i="2"/>
  <c r="O406" i="2"/>
  <c r="D406" i="2"/>
  <c r="Z405" i="2"/>
  <c r="O405" i="2"/>
  <c r="D405" i="2"/>
  <c r="Z404" i="2"/>
  <c r="O404" i="2"/>
  <c r="D404" i="2"/>
  <c r="Z403" i="2"/>
  <c r="O403" i="2"/>
  <c r="D403" i="2"/>
  <c r="Z402" i="2"/>
  <c r="O402" i="2"/>
  <c r="D402" i="2"/>
  <c r="Z401" i="2"/>
  <c r="O401" i="2"/>
  <c r="D401" i="2"/>
  <c r="Z400" i="2"/>
  <c r="O400" i="2"/>
  <c r="D400" i="2"/>
  <c r="Z399" i="2"/>
  <c r="O399" i="2"/>
  <c r="D399" i="2"/>
  <c r="Z398" i="2"/>
  <c r="O398" i="2"/>
  <c r="D398" i="2"/>
  <c r="Z397" i="2"/>
  <c r="O397" i="2"/>
  <c r="D397" i="2"/>
  <c r="Z396" i="2"/>
  <c r="O396" i="2"/>
  <c r="D396" i="2"/>
  <c r="Z395" i="2"/>
  <c r="O395" i="2"/>
  <c r="D395" i="2"/>
  <c r="Z394" i="2"/>
  <c r="O394" i="2"/>
  <c r="D394" i="2"/>
  <c r="Z393" i="2"/>
  <c r="O393" i="2"/>
  <c r="D393" i="2"/>
  <c r="Z392" i="2"/>
  <c r="O392" i="2"/>
  <c r="D392" i="2"/>
  <c r="Z391" i="2"/>
  <c r="O391" i="2"/>
  <c r="D391" i="2"/>
  <c r="Z390" i="2"/>
  <c r="O390" i="2"/>
  <c r="D390" i="2"/>
  <c r="Z389" i="2"/>
  <c r="O389" i="2"/>
  <c r="D389" i="2"/>
  <c r="Z388" i="2"/>
  <c r="O388" i="2"/>
  <c r="D388" i="2"/>
  <c r="Z387" i="2"/>
  <c r="O387" i="2"/>
  <c r="D387" i="2"/>
  <c r="Z386" i="2"/>
  <c r="O386" i="2"/>
  <c r="D386" i="2"/>
  <c r="Z385" i="2"/>
  <c r="O385" i="2"/>
  <c r="D385" i="2"/>
  <c r="Z384" i="2"/>
  <c r="O384" i="2"/>
  <c r="D384" i="2"/>
  <c r="Z383" i="2"/>
  <c r="O383" i="2"/>
  <c r="D383" i="2"/>
  <c r="Z382" i="2"/>
  <c r="O382" i="2"/>
  <c r="D382" i="2"/>
  <c r="Z381" i="2"/>
  <c r="O381" i="2"/>
  <c r="D381" i="2"/>
  <c r="Z380" i="2"/>
  <c r="O380" i="2"/>
  <c r="D380" i="2"/>
  <c r="Z379" i="2"/>
  <c r="O379" i="2"/>
  <c r="D379" i="2"/>
  <c r="Z378" i="2"/>
  <c r="O378" i="2"/>
  <c r="D378" i="2"/>
  <c r="Z377" i="2"/>
  <c r="O377" i="2"/>
  <c r="D377" i="2"/>
  <c r="Z376" i="2"/>
  <c r="O376" i="2"/>
  <c r="D376" i="2"/>
  <c r="Z375" i="2"/>
  <c r="O375" i="2"/>
  <c r="D375" i="2"/>
  <c r="Z374" i="2"/>
  <c r="O374" i="2"/>
  <c r="D374" i="2"/>
  <c r="Z373" i="2"/>
  <c r="O373" i="2"/>
  <c r="D373" i="2"/>
  <c r="Z372" i="2"/>
  <c r="O372" i="2"/>
  <c r="D372" i="2"/>
  <c r="Z371" i="2"/>
  <c r="O371" i="2"/>
  <c r="D371" i="2"/>
  <c r="Z370" i="2"/>
  <c r="O370" i="2"/>
  <c r="D370" i="2"/>
  <c r="Z369" i="2"/>
  <c r="O369" i="2"/>
  <c r="D369" i="2"/>
  <c r="Z368" i="2"/>
  <c r="O368" i="2"/>
  <c r="D368" i="2"/>
  <c r="Z367" i="2"/>
  <c r="O367" i="2"/>
  <c r="D367" i="2"/>
  <c r="Z366" i="2"/>
  <c r="O366" i="2"/>
  <c r="D366" i="2"/>
  <c r="Z365" i="2"/>
  <c r="O365" i="2"/>
  <c r="D365" i="2"/>
  <c r="Z364" i="2"/>
  <c r="O364" i="2"/>
  <c r="D364" i="2"/>
  <c r="Z363" i="2"/>
  <c r="O363" i="2"/>
  <c r="D363" i="2"/>
  <c r="Z362" i="2"/>
  <c r="O362" i="2"/>
  <c r="D362" i="2"/>
  <c r="Z361" i="2"/>
  <c r="O361" i="2"/>
  <c r="D361" i="2"/>
  <c r="Z360" i="2"/>
  <c r="O360" i="2"/>
  <c r="D360" i="2"/>
  <c r="Z359" i="2"/>
  <c r="O359" i="2"/>
  <c r="D359" i="2"/>
  <c r="Z358" i="2"/>
  <c r="O358" i="2"/>
  <c r="D358" i="2"/>
  <c r="Z357" i="2"/>
  <c r="O357" i="2"/>
  <c r="D357" i="2"/>
  <c r="Z356" i="2"/>
  <c r="O356" i="2"/>
  <c r="D356" i="2"/>
  <c r="Z355" i="2"/>
  <c r="O355" i="2"/>
  <c r="D355" i="2"/>
  <c r="Z354" i="2"/>
  <c r="O354" i="2"/>
  <c r="D354" i="2"/>
  <c r="Z353" i="2"/>
  <c r="O353" i="2"/>
  <c r="D353" i="2"/>
  <c r="Z352" i="2"/>
  <c r="O352" i="2"/>
  <c r="D352" i="2"/>
  <c r="Z351" i="2"/>
  <c r="O351" i="2"/>
  <c r="D351" i="2"/>
  <c r="Z350" i="2"/>
  <c r="O350" i="2"/>
  <c r="D350" i="2"/>
  <c r="Z349" i="2"/>
  <c r="O349" i="2"/>
  <c r="D349" i="2"/>
  <c r="Z348" i="2"/>
  <c r="O348" i="2"/>
  <c r="D348" i="2"/>
  <c r="Z347" i="2"/>
  <c r="O347" i="2"/>
  <c r="D347" i="2"/>
  <c r="Z346" i="2"/>
  <c r="O346" i="2"/>
  <c r="D346" i="2"/>
  <c r="Z345" i="2"/>
  <c r="O345" i="2"/>
  <c r="D345" i="2"/>
  <c r="Z344" i="2"/>
  <c r="O344" i="2"/>
  <c r="D344" i="2"/>
  <c r="Z343" i="2"/>
  <c r="O343" i="2"/>
  <c r="D343" i="2"/>
  <c r="Z342" i="2"/>
  <c r="O342" i="2"/>
  <c r="D342" i="2"/>
  <c r="Z341" i="2"/>
  <c r="O341" i="2"/>
  <c r="D341" i="2"/>
  <c r="Z340" i="2"/>
  <c r="O340" i="2"/>
  <c r="D340" i="2"/>
  <c r="Z339" i="2"/>
  <c r="O339" i="2"/>
  <c r="D339" i="2"/>
  <c r="Z338" i="2"/>
  <c r="O338" i="2"/>
  <c r="D338" i="2"/>
  <c r="Z337" i="2"/>
  <c r="O337" i="2"/>
  <c r="D337" i="2"/>
  <c r="Z336" i="2"/>
  <c r="O336" i="2"/>
  <c r="D336" i="2"/>
  <c r="Z335" i="2"/>
  <c r="O335" i="2"/>
  <c r="D335" i="2"/>
  <c r="Z334" i="2"/>
  <c r="O334" i="2"/>
  <c r="D334" i="2"/>
  <c r="Z333" i="2"/>
  <c r="O333" i="2"/>
  <c r="D333" i="2"/>
  <c r="Z332" i="2"/>
  <c r="O332" i="2"/>
  <c r="D332" i="2"/>
  <c r="Z331" i="2"/>
  <c r="O331" i="2"/>
  <c r="D331" i="2"/>
  <c r="Z330" i="2"/>
  <c r="O330" i="2"/>
  <c r="D330" i="2"/>
  <c r="Z329" i="2"/>
  <c r="O329" i="2"/>
  <c r="D329" i="2"/>
  <c r="Z328" i="2"/>
  <c r="O328" i="2"/>
  <c r="D328" i="2"/>
  <c r="Z327" i="2"/>
  <c r="O327" i="2"/>
  <c r="D327" i="2"/>
  <c r="Z326" i="2"/>
  <c r="O326" i="2"/>
  <c r="D326" i="2"/>
  <c r="Z325" i="2"/>
  <c r="O325" i="2"/>
  <c r="D325" i="2"/>
  <c r="Z324" i="2"/>
  <c r="O324" i="2"/>
  <c r="D324" i="2"/>
  <c r="Z323" i="2"/>
  <c r="O323" i="2"/>
  <c r="D323" i="2"/>
  <c r="Z322" i="2"/>
  <c r="O322" i="2"/>
  <c r="D322" i="2"/>
  <c r="Z321" i="2"/>
  <c r="O321" i="2"/>
  <c r="D321" i="2"/>
  <c r="Z320" i="2"/>
  <c r="O320" i="2"/>
  <c r="D320" i="2"/>
  <c r="Z319" i="2"/>
  <c r="O319" i="2"/>
  <c r="D319" i="2"/>
  <c r="Z318" i="2"/>
  <c r="O318" i="2"/>
  <c r="D318" i="2"/>
  <c r="Z317" i="2"/>
  <c r="O317" i="2"/>
  <c r="D317" i="2"/>
  <c r="Z316" i="2"/>
  <c r="O316" i="2"/>
  <c r="D316" i="2"/>
  <c r="Z315" i="2"/>
  <c r="O315" i="2"/>
  <c r="D315" i="2"/>
  <c r="Z314" i="2"/>
  <c r="O314" i="2"/>
  <c r="D314" i="2"/>
  <c r="Z313" i="2"/>
  <c r="O313" i="2"/>
  <c r="D313" i="2"/>
  <c r="Z312" i="2"/>
  <c r="O312" i="2"/>
  <c r="D312" i="2"/>
  <c r="Z311" i="2"/>
  <c r="O311" i="2"/>
  <c r="D311" i="2"/>
  <c r="Z310" i="2"/>
  <c r="O310" i="2"/>
  <c r="D310" i="2"/>
  <c r="Z309" i="2"/>
  <c r="O309" i="2"/>
  <c r="D309" i="2"/>
  <c r="Z308" i="2"/>
  <c r="O308" i="2"/>
  <c r="D308" i="2"/>
  <c r="Z307" i="2"/>
  <c r="O307" i="2"/>
  <c r="D307" i="2"/>
  <c r="Z306" i="2"/>
  <c r="O306" i="2"/>
  <c r="D306" i="2"/>
  <c r="Z305" i="2"/>
  <c r="O305" i="2"/>
  <c r="D305" i="2"/>
  <c r="Z304" i="2"/>
  <c r="O304" i="2"/>
  <c r="D304" i="2"/>
  <c r="Z303" i="2"/>
  <c r="O303" i="2"/>
  <c r="D303" i="2"/>
  <c r="Z302" i="2"/>
  <c r="O302" i="2"/>
  <c r="D302" i="2"/>
  <c r="Z301" i="2"/>
  <c r="O301" i="2"/>
  <c r="D301" i="2"/>
  <c r="Z300" i="2"/>
  <c r="O300" i="2"/>
  <c r="D300" i="2"/>
  <c r="Z299" i="2"/>
  <c r="O299" i="2"/>
  <c r="D299" i="2"/>
  <c r="Z298" i="2"/>
  <c r="O298" i="2"/>
  <c r="D298" i="2"/>
  <c r="Z297" i="2"/>
  <c r="O297" i="2"/>
  <c r="D297" i="2"/>
  <c r="Z296" i="2"/>
  <c r="O296" i="2"/>
  <c r="D296" i="2"/>
  <c r="Z295" i="2"/>
  <c r="O295" i="2"/>
  <c r="D295" i="2"/>
  <c r="Z294" i="2"/>
  <c r="O294" i="2"/>
  <c r="D294" i="2"/>
  <c r="Z293" i="2"/>
  <c r="O293" i="2"/>
  <c r="D293" i="2"/>
  <c r="Z292" i="2"/>
  <c r="O292" i="2"/>
  <c r="D292" i="2"/>
  <c r="Z291" i="2"/>
  <c r="O291" i="2"/>
  <c r="D291" i="2"/>
  <c r="Z290" i="2"/>
  <c r="O290" i="2"/>
  <c r="D290" i="2"/>
  <c r="Z289" i="2"/>
  <c r="O289" i="2"/>
  <c r="D289" i="2"/>
  <c r="Z288" i="2"/>
  <c r="O288" i="2"/>
  <c r="D288" i="2"/>
  <c r="Z287" i="2"/>
  <c r="O287" i="2"/>
  <c r="D287" i="2"/>
  <c r="Z286" i="2"/>
  <c r="O286" i="2"/>
  <c r="D286" i="2"/>
  <c r="Z285" i="2"/>
  <c r="O285" i="2"/>
  <c r="D285" i="2"/>
  <c r="Z284" i="2"/>
  <c r="O284" i="2"/>
  <c r="D284" i="2"/>
  <c r="Z283" i="2"/>
  <c r="O283" i="2"/>
  <c r="D283" i="2"/>
  <c r="Z282" i="2"/>
  <c r="O282" i="2"/>
  <c r="D282" i="2"/>
  <c r="Z281" i="2"/>
  <c r="O281" i="2"/>
  <c r="D281" i="2"/>
  <c r="Z280" i="2"/>
  <c r="O280" i="2"/>
  <c r="D280" i="2"/>
  <c r="Z279" i="2"/>
  <c r="O279" i="2"/>
  <c r="D279" i="2"/>
  <c r="Z278" i="2"/>
  <c r="O278" i="2"/>
  <c r="D278" i="2"/>
  <c r="Z277" i="2"/>
  <c r="O277" i="2"/>
  <c r="D277" i="2"/>
  <c r="Z276" i="2"/>
  <c r="O276" i="2"/>
  <c r="D276" i="2"/>
  <c r="Z275" i="2"/>
  <c r="O275" i="2"/>
  <c r="D275" i="2"/>
  <c r="Z274" i="2"/>
  <c r="O274" i="2"/>
  <c r="D274" i="2"/>
  <c r="Z273" i="2"/>
  <c r="O273" i="2"/>
  <c r="D273" i="2"/>
  <c r="Z272" i="2"/>
  <c r="O272" i="2"/>
  <c r="D272" i="2"/>
  <c r="Z271" i="2"/>
  <c r="O271" i="2"/>
  <c r="D271" i="2"/>
  <c r="Z270" i="2"/>
  <c r="O270" i="2"/>
  <c r="D270" i="2"/>
  <c r="Z269" i="2"/>
  <c r="O269" i="2"/>
  <c r="D269" i="2"/>
  <c r="Z268" i="2"/>
  <c r="O268" i="2"/>
  <c r="D268" i="2"/>
  <c r="Z267" i="2"/>
  <c r="O267" i="2"/>
  <c r="D267" i="2"/>
  <c r="Z266" i="2"/>
  <c r="O266" i="2"/>
  <c r="D266" i="2"/>
  <c r="Z265" i="2"/>
  <c r="O265" i="2"/>
  <c r="D265" i="2"/>
  <c r="Z264" i="2"/>
  <c r="O264" i="2"/>
  <c r="D264" i="2"/>
  <c r="Z263" i="2"/>
  <c r="O263" i="2"/>
  <c r="D263" i="2"/>
  <c r="Z262" i="2"/>
  <c r="O262" i="2"/>
  <c r="D262" i="2"/>
  <c r="Z261" i="2"/>
  <c r="O261" i="2"/>
  <c r="D261" i="2"/>
  <c r="Z260" i="2"/>
  <c r="O260" i="2"/>
  <c r="D260" i="2"/>
  <c r="Z259" i="2"/>
  <c r="O259" i="2"/>
  <c r="D259" i="2"/>
  <c r="Z258" i="2"/>
  <c r="O258" i="2"/>
  <c r="D258" i="2"/>
  <c r="Z257" i="2"/>
  <c r="O257" i="2"/>
  <c r="D257" i="2"/>
  <c r="Z256" i="2"/>
  <c r="O256" i="2"/>
  <c r="D256" i="2"/>
  <c r="Z255" i="2"/>
  <c r="O255" i="2"/>
  <c r="D255" i="2"/>
  <c r="Z254" i="2"/>
  <c r="O254" i="2"/>
  <c r="D254" i="2"/>
  <c r="Z253" i="2"/>
  <c r="O253" i="2"/>
  <c r="D253" i="2"/>
  <c r="Z252" i="2"/>
  <c r="O252" i="2"/>
  <c r="D252" i="2"/>
  <c r="Z251" i="2"/>
  <c r="O251" i="2"/>
  <c r="D251" i="2"/>
  <c r="Z250" i="2"/>
  <c r="O250" i="2"/>
  <c r="D250" i="2"/>
  <c r="Z249" i="2"/>
  <c r="O249" i="2"/>
  <c r="D249" i="2"/>
  <c r="Z248" i="2"/>
  <c r="O248" i="2"/>
  <c r="D248" i="2"/>
  <c r="Z247" i="2"/>
  <c r="O247" i="2"/>
  <c r="D247" i="2"/>
  <c r="Z246" i="2"/>
  <c r="O246" i="2"/>
  <c r="D246" i="2"/>
  <c r="Z245" i="2"/>
  <c r="O245" i="2"/>
  <c r="D245" i="2"/>
  <c r="Z244" i="2"/>
  <c r="O244" i="2"/>
  <c r="D244" i="2"/>
  <c r="Z243" i="2"/>
  <c r="O243" i="2"/>
  <c r="D243" i="2"/>
  <c r="Z242" i="2"/>
  <c r="O242" i="2"/>
  <c r="D242" i="2"/>
  <c r="Z241" i="2"/>
  <c r="O241" i="2"/>
  <c r="D241" i="2"/>
  <c r="Z240" i="2"/>
  <c r="O240" i="2"/>
  <c r="D240" i="2"/>
  <c r="Z239" i="2"/>
  <c r="O239" i="2"/>
  <c r="D239" i="2"/>
  <c r="Z238" i="2"/>
  <c r="O238" i="2"/>
  <c r="D238" i="2"/>
  <c r="Z237" i="2"/>
  <c r="O237" i="2"/>
  <c r="D237" i="2"/>
  <c r="Z236" i="2"/>
  <c r="O236" i="2"/>
  <c r="D236" i="2"/>
  <c r="Z235" i="2"/>
  <c r="O235" i="2"/>
  <c r="D235" i="2"/>
  <c r="Z234" i="2"/>
  <c r="O234" i="2"/>
  <c r="D234" i="2"/>
  <c r="Z233" i="2"/>
  <c r="O233" i="2"/>
  <c r="D233" i="2"/>
  <c r="Z232" i="2"/>
  <c r="O232" i="2"/>
  <c r="D232" i="2"/>
  <c r="Z231" i="2"/>
  <c r="O231" i="2"/>
  <c r="D231" i="2"/>
  <c r="Z230" i="2"/>
  <c r="O230" i="2"/>
  <c r="D230" i="2"/>
  <c r="Z229" i="2"/>
  <c r="O229" i="2"/>
  <c r="D229" i="2"/>
  <c r="Z228" i="2"/>
  <c r="O228" i="2"/>
  <c r="D228" i="2"/>
  <c r="Z227" i="2"/>
  <c r="O227" i="2"/>
  <c r="D227" i="2"/>
  <c r="Z226" i="2"/>
  <c r="O226" i="2"/>
  <c r="D226" i="2"/>
  <c r="Z225" i="2"/>
  <c r="O225" i="2"/>
  <c r="D225" i="2"/>
  <c r="Z224" i="2"/>
  <c r="O224" i="2"/>
  <c r="D224" i="2"/>
  <c r="Z223" i="2"/>
  <c r="O223" i="2"/>
  <c r="D223" i="2"/>
  <c r="Z222" i="2"/>
  <c r="O222" i="2"/>
  <c r="D222" i="2"/>
  <c r="Z221" i="2"/>
  <c r="O221" i="2"/>
  <c r="D221" i="2"/>
  <c r="Z220" i="2"/>
  <c r="O220" i="2"/>
  <c r="D220" i="2"/>
  <c r="Z219" i="2"/>
  <c r="O219" i="2"/>
  <c r="D219" i="2"/>
  <c r="Z218" i="2"/>
  <c r="O218" i="2"/>
  <c r="D218" i="2"/>
  <c r="Z217" i="2"/>
  <c r="O217" i="2"/>
  <c r="D217" i="2"/>
  <c r="Z216" i="2"/>
  <c r="O216" i="2"/>
  <c r="D216" i="2"/>
  <c r="Z215" i="2"/>
  <c r="O215" i="2"/>
  <c r="D215" i="2"/>
  <c r="Z214" i="2"/>
  <c r="O214" i="2"/>
  <c r="D214" i="2"/>
  <c r="Z213" i="2"/>
  <c r="O213" i="2"/>
  <c r="D213" i="2"/>
  <c r="Z212" i="2"/>
  <c r="O212" i="2"/>
  <c r="D212" i="2"/>
  <c r="Z211" i="2"/>
  <c r="O211" i="2"/>
  <c r="D211" i="2"/>
  <c r="Z210" i="2"/>
  <c r="O210" i="2"/>
  <c r="D210" i="2"/>
  <c r="Z209" i="2"/>
  <c r="O209" i="2"/>
  <c r="D209" i="2"/>
  <c r="Z208" i="2"/>
  <c r="O208" i="2"/>
  <c r="D208" i="2"/>
  <c r="Z207" i="2"/>
  <c r="O207" i="2"/>
  <c r="D207" i="2"/>
  <c r="Z206" i="2"/>
  <c r="O206" i="2"/>
  <c r="D206" i="2"/>
  <c r="Z205" i="2"/>
  <c r="O205" i="2"/>
  <c r="D205" i="2"/>
  <c r="Z204" i="2"/>
  <c r="O204" i="2"/>
  <c r="D204" i="2"/>
  <c r="Z203" i="2"/>
  <c r="O203" i="2"/>
  <c r="D203" i="2"/>
  <c r="Z202" i="2"/>
  <c r="O202" i="2"/>
  <c r="D202" i="2"/>
  <c r="Z201" i="2"/>
  <c r="O201" i="2"/>
  <c r="D201" i="2"/>
  <c r="Z200" i="2"/>
  <c r="O200" i="2"/>
  <c r="D200" i="2"/>
  <c r="Z199" i="2"/>
  <c r="O199" i="2"/>
  <c r="D199" i="2"/>
  <c r="Z198" i="2"/>
  <c r="O198" i="2"/>
  <c r="D198" i="2"/>
  <c r="Z197" i="2"/>
  <c r="O197" i="2"/>
  <c r="D197" i="2"/>
  <c r="Z196" i="2"/>
  <c r="O196" i="2"/>
  <c r="D196" i="2"/>
  <c r="Z195" i="2"/>
  <c r="O195" i="2"/>
  <c r="D195" i="2"/>
  <c r="Z194" i="2"/>
  <c r="O194" i="2"/>
  <c r="D194" i="2"/>
  <c r="Z193" i="2"/>
  <c r="O193" i="2"/>
  <c r="D193" i="2"/>
  <c r="Z192" i="2"/>
  <c r="O192" i="2"/>
  <c r="D192" i="2"/>
  <c r="Z191" i="2"/>
  <c r="O191" i="2"/>
  <c r="D191" i="2"/>
  <c r="Z190" i="2"/>
  <c r="O190" i="2"/>
  <c r="D190" i="2"/>
  <c r="Z189" i="2"/>
  <c r="O189" i="2"/>
  <c r="D189" i="2"/>
  <c r="Z188" i="2"/>
  <c r="O188" i="2"/>
  <c r="D188" i="2"/>
  <c r="Z187" i="2"/>
  <c r="O187" i="2"/>
  <c r="D187" i="2"/>
  <c r="Z186" i="2"/>
  <c r="O186" i="2"/>
  <c r="D186" i="2"/>
  <c r="Z185" i="2"/>
  <c r="O185" i="2"/>
  <c r="D185" i="2"/>
  <c r="Z184" i="2"/>
  <c r="O184" i="2"/>
  <c r="D184" i="2"/>
  <c r="Z183" i="2"/>
  <c r="O183" i="2"/>
  <c r="D183" i="2"/>
  <c r="Z182" i="2"/>
  <c r="O182" i="2"/>
  <c r="D182" i="2"/>
  <c r="Z181" i="2"/>
  <c r="O181" i="2"/>
  <c r="D181" i="2"/>
  <c r="Z180" i="2"/>
  <c r="O180" i="2"/>
  <c r="D180" i="2"/>
  <c r="Z179" i="2"/>
  <c r="O179" i="2"/>
  <c r="D179" i="2"/>
  <c r="Z178" i="2"/>
  <c r="O178" i="2"/>
  <c r="D178" i="2"/>
  <c r="Z177" i="2"/>
  <c r="O177" i="2"/>
  <c r="D177" i="2"/>
  <c r="Z176" i="2"/>
  <c r="O176" i="2"/>
  <c r="D176" i="2"/>
  <c r="Z175" i="2"/>
  <c r="O175" i="2"/>
  <c r="D175" i="2"/>
  <c r="Z174" i="2"/>
  <c r="O174" i="2"/>
  <c r="D174" i="2"/>
  <c r="Z173" i="2"/>
  <c r="O173" i="2"/>
  <c r="D173" i="2"/>
  <c r="Z172" i="2"/>
  <c r="O172" i="2"/>
  <c r="D172" i="2"/>
  <c r="Z171" i="2"/>
  <c r="O171" i="2"/>
  <c r="D171" i="2"/>
  <c r="Z170" i="2"/>
  <c r="O170" i="2"/>
  <c r="D170" i="2"/>
  <c r="Z169" i="2"/>
  <c r="O169" i="2"/>
  <c r="D169" i="2"/>
  <c r="Z168" i="2"/>
  <c r="O168" i="2"/>
  <c r="D168" i="2"/>
  <c r="Z167" i="2"/>
  <c r="O167" i="2"/>
  <c r="D167" i="2"/>
  <c r="Z166" i="2"/>
  <c r="O166" i="2"/>
  <c r="D166" i="2"/>
  <c r="Z165" i="2"/>
  <c r="O165" i="2"/>
  <c r="D165" i="2"/>
  <c r="Z164" i="2"/>
  <c r="O164" i="2"/>
  <c r="D164" i="2"/>
  <c r="Z163" i="2"/>
  <c r="O163" i="2"/>
  <c r="D163" i="2"/>
  <c r="Z162" i="2"/>
  <c r="O162" i="2"/>
  <c r="D162" i="2"/>
  <c r="Z161" i="2"/>
  <c r="O161" i="2"/>
  <c r="D161" i="2"/>
  <c r="Z160" i="2"/>
  <c r="O160" i="2"/>
  <c r="D160" i="2"/>
  <c r="Z159" i="2"/>
  <c r="O159" i="2"/>
  <c r="D159" i="2"/>
  <c r="Z158" i="2"/>
  <c r="O158" i="2"/>
  <c r="D158" i="2"/>
  <c r="Z157" i="2"/>
  <c r="O157" i="2"/>
  <c r="D157" i="2"/>
  <c r="Z156" i="2"/>
  <c r="O156" i="2"/>
  <c r="D156" i="2"/>
  <c r="Z155" i="2"/>
  <c r="O155" i="2"/>
  <c r="D155" i="2"/>
  <c r="Z154" i="2"/>
  <c r="O154" i="2"/>
  <c r="D154" i="2"/>
  <c r="Z153" i="2"/>
  <c r="O153" i="2"/>
  <c r="D153" i="2"/>
  <c r="Z152" i="2"/>
  <c r="O152" i="2"/>
  <c r="D152" i="2"/>
  <c r="Z151" i="2"/>
  <c r="O151" i="2"/>
  <c r="D151" i="2"/>
  <c r="Z150" i="2"/>
  <c r="O150" i="2"/>
  <c r="D150" i="2"/>
  <c r="Z149" i="2"/>
  <c r="O149" i="2"/>
  <c r="D149" i="2"/>
  <c r="Z148" i="2"/>
  <c r="O148" i="2"/>
  <c r="D148" i="2"/>
  <c r="Z147" i="2"/>
  <c r="O147" i="2"/>
  <c r="D147" i="2"/>
  <c r="Z146" i="2"/>
  <c r="O146" i="2"/>
  <c r="D146" i="2"/>
  <c r="Z145" i="2"/>
  <c r="O145" i="2"/>
  <c r="D145" i="2"/>
  <c r="Z144" i="2"/>
  <c r="O144" i="2"/>
  <c r="D144" i="2"/>
  <c r="Z143" i="2"/>
  <c r="O143" i="2"/>
  <c r="D143" i="2"/>
  <c r="Z142" i="2"/>
  <c r="O142" i="2"/>
  <c r="D142" i="2"/>
  <c r="Z141" i="2"/>
  <c r="O141" i="2"/>
  <c r="D141" i="2"/>
  <c r="Z140" i="2"/>
  <c r="O140" i="2"/>
  <c r="D140" i="2"/>
  <c r="Z139" i="2"/>
  <c r="O139" i="2"/>
  <c r="D139" i="2"/>
  <c r="Z138" i="2"/>
  <c r="O138" i="2"/>
  <c r="D138" i="2"/>
  <c r="Z137" i="2"/>
  <c r="O137" i="2"/>
  <c r="D137" i="2"/>
  <c r="Z136" i="2"/>
  <c r="O136" i="2"/>
  <c r="D136" i="2"/>
  <c r="Z135" i="2"/>
  <c r="O135" i="2"/>
  <c r="D135" i="2"/>
  <c r="Z134" i="2"/>
  <c r="O134" i="2"/>
  <c r="D134" i="2"/>
  <c r="Z133" i="2"/>
  <c r="O133" i="2"/>
  <c r="D133" i="2"/>
  <c r="Z132" i="2"/>
  <c r="O132" i="2"/>
  <c r="D132" i="2"/>
  <c r="Z131" i="2"/>
  <c r="O131" i="2"/>
  <c r="D131" i="2"/>
  <c r="Z130" i="2"/>
  <c r="O130" i="2"/>
  <c r="D130" i="2"/>
  <c r="Z129" i="2"/>
  <c r="O129" i="2"/>
  <c r="D129" i="2"/>
  <c r="Z128" i="2"/>
  <c r="O128" i="2"/>
  <c r="D128" i="2"/>
  <c r="Z127" i="2"/>
  <c r="O127" i="2"/>
  <c r="D127" i="2"/>
  <c r="Z126" i="2"/>
  <c r="O126" i="2"/>
  <c r="D126" i="2"/>
  <c r="Z125" i="2"/>
  <c r="O125" i="2"/>
  <c r="D125" i="2"/>
  <c r="Z124" i="2"/>
  <c r="O124" i="2"/>
  <c r="D124" i="2"/>
  <c r="Z123" i="2"/>
  <c r="O123" i="2"/>
  <c r="D123" i="2"/>
  <c r="Z122" i="2"/>
  <c r="O122" i="2"/>
  <c r="D122" i="2"/>
  <c r="Z121" i="2"/>
  <c r="O121" i="2"/>
  <c r="D121" i="2"/>
  <c r="Z120" i="2"/>
  <c r="O120" i="2"/>
  <c r="D120" i="2"/>
  <c r="Z119" i="2"/>
  <c r="O119" i="2"/>
  <c r="D119" i="2"/>
  <c r="Z118" i="2"/>
  <c r="O118" i="2"/>
  <c r="D118" i="2"/>
  <c r="Z117" i="2"/>
  <c r="O117" i="2"/>
  <c r="D117" i="2"/>
  <c r="Z116" i="2"/>
  <c r="O116" i="2"/>
  <c r="D116" i="2"/>
  <c r="Z115" i="2"/>
  <c r="O115" i="2"/>
  <c r="D115" i="2"/>
  <c r="Z114" i="2"/>
  <c r="O114" i="2"/>
  <c r="D114" i="2"/>
  <c r="Z113" i="2"/>
  <c r="O113" i="2"/>
  <c r="D113" i="2"/>
  <c r="Z112" i="2"/>
  <c r="O112" i="2"/>
  <c r="D112" i="2"/>
  <c r="Z111" i="2"/>
  <c r="O111" i="2"/>
  <c r="D111" i="2"/>
  <c r="Z110" i="2"/>
  <c r="O110" i="2"/>
  <c r="D110" i="2"/>
  <c r="Z109" i="2"/>
  <c r="O109" i="2"/>
  <c r="D109" i="2"/>
  <c r="Z108" i="2"/>
  <c r="O108" i="2"/>
  <c r="D108" i="2"/>
  <c r="Z107" i="2"/>
  <c r="O107" i="2"/>
  <c r="D107" i="2"/>
  <c r="Z106" i="2"/>
  <c r="O106" i="2"/>
  <c r="D106" i="2"/>
  <c r="Z105" i="2"/>
  <c r="O105" i="2"/>
  <c r="D105" i="2"/>
  <c r="Z104" i="2"/>
  <c r="O104" i="2"/>
  <c r="D104" i="2"/>
  <c r="Z103" i="2"/>
  <c r="O103" i="2"/>
  <c r="D103" i="2"/>
  <c r="Z102" i="2"/>
  <c r="O102" i="2"/>
  <c r="D102" i="2"/>
  <c r="Z101" i="2"/>
  <c r="O101" i="2"/>
  <c r="D101" i="2"/>
  <c r="Z100" i="2"/>
  <c r="O100" i="2"/>
  <c r="D100" i="2"/>
  <c r="Z99" i="2"/>
  <c r="O99" i="2"/>
  <c r="D99" i="2"/>
  <c r="Z98" i="2"/>
  <c r="O98" i="2"/>
  <c r="D98" i="2"/>
  <c r="Z97" i="2"/>
  <c r="O97" i="2"/>
  <c r="D97" i="2"/>
  <c r="Z96" i="2"/>
  <c r="O96" i="2"/>
  <c r="D96" i="2"/>
  <c r="Z95" i="2"/>
  <c r="O95" i="2"/>
  <c r="D95" i="2"/>
  <c r="Z94" i="2"/>
  <c r="O94" i="2"/>
  <c r="D94" i="2"/>
  <c r="Z93" i="2"/>
  <c r="O93" i="2"/>
  <c r="D93" i="2"/>
  <c r="Z92" i="2"/>
  <c r="O92" i="2"/>
  <c r="D92" i="2"/>
  <c r="Z91" i="2"/>
  <c r="O91" i="2"/>
  <c r="D91" i="2"/>
  <c r="Z90" i="2"/>
  <c r="O90" i="2"/>
  <c r="D90" i="2"/>
  <c r="Z89" i="2"/>
  <c r="O89" i="2"/>
  <c r="D89" i="2"/>
  <c r="Z88" i="2"/>
  <c r="O88" i="2"/>
  <c r="D88" i="2"/>
  <c r="Z87" i="2"/>
  <c r="O87" i="2"/>
  <c r="D87" i="2"/>
  <c r="Z86" i="2"/>
  <c r="O86" i="2"/>
  <c r="D86" i="2"/>
  <c r="Z85" i="2"/>
  <c r="O85" i="2"/>
  <c r="D85" i="2"/>
  <c r="Z84" i="2"/>
  <c r="O84" i="2"/>
  <c r="D84" i="2"/>
  <c r="Z83" i="2"/>
  <c r="O83" i="2"/>
  <c r="D83" i="2"/>
  <c r="Z82" i="2"/>
  <c r="O82" i="2"/>
  <c r="D82" i="2"/>
  <c r="Z81" i="2"/>
  <c r="O81" i="2"/>
  <c r="D81" i="2"/>
  <c r="Z80" i="2"/>
  <c r="O80" i="2"/>
  <c r="D80" i="2"/>
  <c r="Z79" i="2"/>
  <c r="O79" i="2"/>
  <c r="D79" i="2"/>
  <c r="Z78" i="2"/>
  <c r="O78" i="2"/>
  <c r="D78" i="2"/>
  <c r="Z77" i="2"/>
  <c r="O77" i="2"/>
  <c r="D77" i="2"/>
  <c r="Z76" i="2"/>
  <c r="O76" i="2"/>
  <c r="D76" i="2"/>
  <c r="Z75" i="2"/>
  <c r="O75" i="2"/>
  <c r="D75" i="2"/>
  <c r="Z74" i="2"/>
  <c r="O74" i="2"/>
  <c r="D74" i="2"/>
  <c r="Z73" i="2"/>
  <c r="O73" i="2"/>
  <c r="D73" i="2"/>
  <c r="Z72" i="2"/>
  <c r="O72" i="2"/>
  <c r="D72" i="2"/>
  <c r="Z71" i="2"/>
  <c r="O71" i="2"/>
  <c r="D71" i="2"/>
  <c r="Z70" i="2"/>
  <c r="O70" i="2"/>
  <c r="D70" i="2"/>
  <c r="Z69" i="2"/>
  <c r="O69" i="2"/>
  <c r="D69" i="2"/>
  <c r="Z68" i="2"/>
  <c r="O68" i="2"/>
  <c r="D68" i="2"/>
  <c r="Z67" i="2"/>
  <c r="O67" i="2"/>
  <c r="D67" i="2"/>
  <c r="Z66" i="2"/>
  <c r="O66" i="2"/>
  <c r="D66" i="2"/>
  <c r="Z65" i="2"/>
  <c r="O65" i="2"/>
  <c r="D65" i="2"/>
  <c r="Z64" i="2"/>
  <c r="O64" i="2"/>
  <c r="D64" i="2"/>
  <c r="Z63" i="2"/>
  <c r="O63" i="2"/>
  <c r="D63" i="2"/>
  <c r="Z62" i="2"/>
  <c r="O62" i="2"/>
  <c r="D62" i="2"/>
  <c r="Z61" i="2"/>
  <c r="O61" i="2"/>
  <c r="D61" i="2"/>
  <c r="Z60" i="2"/>
  <c r="O60" i="2"/>
  <c r="D60" i="2"/>
  <c r="Z59" i="2"/>
  <c r="O59" i="2"/>
  <c r="D59" i="2"/>
  <c r="Z58" i="2"/>
  <c r="O58" i="2"/>
  <c r="D58" i="2"/>
  <c r="Z57" i="2"/>
  <c r="O57" i="2"/>
  <c r="D57" i="2"/>
  <c r="Z56" i="2"/>
  <c r="O56" i="2"/>
  <c r="D56" i="2"/>
  <c r="Z55" i="2"/>
  <c r="O55" i="2"/>
  <c r="D55" i="2"/>
  <c r="Z54" i="2"/>
  <c r="O54" i="2"/>
  <c r="D54" i="2"/>
  <c r="Z53" i="2"/>
  <c r="O53" i="2"/>
  <c r="D53" i="2"/>
  <c r="Z52" i="2"/>
  <c r="O52" i="2"/>
  <c r="D52" i="2"/>
  <c r="Z51" i="2"/>
  <c r="O51" i="2"/>
  <c r="D51" i="2"/>
  <c r="Z50" i="2"/>
  <c r="O50" i="2"/>
  <c r="D50" i="2"/>
  <c r="Z49" i="2"/>
  <c r="O49" i="2"/>
  <c r="D49" i="2"/>
  <c r="Z48" i="2"/>
  <c r="O48" i="2"/>
  <c r="D48" i="2"/>
  <c r="Z47" i="2"/>
  <c r="O47" i="2"/>
  <c r="D47" i="2"/>
  <c r="Z46" i="2"/>
  <c r="O46" i="2"/>
  <c r="D46" i="2"/>
  <c r="Z45" i="2"/>
  <c r="O45" i="2"/>
  <c r="D45" i="2"/>
  <c r="Z44" i="2"/>
  <c r="O44" i="2"/>
  <c r="D44" i="2"/>
  <c r="Z43" i="2"/>
  <c r="O43" i="2"/>
  <c r="D43" i="2"/>
  <c r="Z42" i="2"/>
  <c r="O42" i="2"/>
  <c r="D42" i="2"/>
  <c r="Z41" i="2"/>
  <c r="O41" i="2"/>
  <c r="D41" i="2"/>
  <c r="Z40" i="2"/>
  <c r="O40" i="2"/>
  <c r="D40" i="2"/>
  <c r="Z39" i="2"/>
  <c r="O39" i="2"/>
  <c r="D39" i="2"/>
  <c r="Z38" i="2"/>
  <c r="O38" i="2"/>
  <c r="D38" i="2"/>
  <c r="Z37" i="2"/>
  <c r="O37" i="2"/>
  <c r="D37" i="2"/>
  <c r="Z36" i="2"/>
  <c r="O36" i="2"/>
  <c r="D36" i="2"/>
  <c r="Z35" i="2"/>
  <c r="O35" i="2"/>
  <c r="D35" i="2"/>
  <c r="Z34" i="2"/>
  <c r="O34" i="2"/>
  <c r="D34" i="2"/>
  <c r="Z33" i="2"/>
  <c r="O33" i="2"/>
  <c r="D33" i="2"/>
  <c r="Z32" i="2"/>
  <c r="O32" i="2"/>
  <c r="D32" i="2"/>
  <c r="Z31" i="2"/>
  <c r="O31" i="2"/>
  <c r="D31" i="2"/>
  <c r="Z30" i="2"/>
  <c r="O30" i="2"/>
  <c r="D30" i="2"/>
  <c r="Z29" i="2"/>
  <c r="O29" i="2"/>
  <c r="D29" i="2"/>
  <c r="Z28" i="2"/>
  <c r="O28" i="2"/>
  <c r="D28" i="2"/>
  <c r="Z27" i="2"/>
  <c r="O27" i="2"/>
  <c r="D27" i="2"/>
  <c r="Z26" i="2"/>
  <c r="O26" i="2"/>
  <c r="D26" i="2"/>
  <c r="Z25" i="2"/>
  <c r="O25" i="2"/>
  <c r="D25" i="2"/>
  <c r="Z24" i="2"/>
  <c r="O24" i="2"/>
  <c r="D24" i="2"/>
  <c r="Z23" i="2"/>
  <c r="O23" i="2"/>
  <c r="D23" i="2"/>
  <c r="Z22" i="2"/>
  <c r="O22" i="2"/>
  <c r="D22" i="2"/>
  <c r="Z21" i="2"/>
  <c r="O21" i="2"/>
  <c r="D21" i="2"/>
  <c r="Z20" i="2"/>
  <c r="O20" i="2"/>
  <c r="D20" i="2"/>
  <c r="Z19" i="2"/>
  <c r="O19" i="2"/>
  <c r="D19" i="2"/>
  <c r="Z18" i="2"/>
  <c r="O18" i="2"/>
  <c r="D18" i="2"/>
  <c r="Z17" i="2"/>
  <c r="O17" i="2"/>
  <c r="D17" i="2"/>
  <c r="Z16" i="2"/>
  <c r="O16" i="2"/>
  <c r="D16" i="2"/>
  <c r="Z15" i="2"/>
  <c r="O15" i="2"/>
  <c r="D15" i="2"/>
  <c r="Z14" i="2"/>
  <c r="O14" i="2"/>
  <c r="D14" i="2"/>
  <c r="Z13" i="2"/>
  <c r="O13" i="2"/>
  <c r="D13" i="2"/>
  <c r="Z12" i="2"/>
  <c r="O12" i="2"/>
  <c r="D12" i="2"/>
  <c r="Z11" i="2"/>
  <c r="O11" i="2"/>
  <c r="D11" i="2"/>
  <c r="Z10" i="2"/>
  <c r="O10" i="2"/>
  <c r="D10" i="2"/>
  <c r="Z9" i="2"/>
  <c r="O9" i="2"/>
  <c r="D9" i="2"/>
  <c r="Z8" i="2"/>
  <c r="O8" i="2"/>
  <c r="D8" i="2"/>
  <c r="Z7" i="2"/>
  <c r="O7" i="2"/>
  <c r="D7" i="2"/>
  <c r="Z6" i="2"/>
  <c r="O6" i="2"/>
  <c r="D6" i="2"/>
  <c r="Z5" i="2"/>
  <c r="O5" i="2"/>
  <c r="D5" i="2"/>
  <c r="Z4" i="2"/>
  <c r="D4" i="2"/>
  <c r="AN19" i="2" l="1"/>
  <c r="AN20" i="2"/>
  <c r="AN27" i="2" s="1"/>
  <c r="AN33" i="2" s="1"/>
  <c r="AN39" i="2" s="1"/>
  <c r="AN26" i="2"/>
  <c r="AN32" i="2" s="1"/>
  <c r="AN38" i="2" s="1"/>
  <c r="AU96" i="1"/>
  <c r="AU97" i="1" s="1"/>
  <c r="B650" i="2" l="1"/>
  <c r="D652" i="2" s="1"/>
  <c r="J650" i="2"/>
  <c r="L652" i="2" s="1"/>
  <c r="N650" i="2"/>
  <c r="P652" i="2" s="1"/>
  <c r="F650" i="2"/>
  <c r="H652" i="2" s="1"/>
  <c r="AO17" i="2" a="1"/>
  <c r="AO17" i="2" s="1"/>
  <c r="AO24" i="2" s="1"/>
  <c r="AO30" i="2" s="1"/>
  <c r="AO36" i="2" s="1"/>
  <c r="H646" i="2"/>
  <c r="N653" i="2" s="1"/>
  <c r="H645" i="2"/>
  <c r="F2" i="2"/>
  <c r="D645" i="2"/>
  <c r="D646" i="2"/>
  <c r="D2" i="2"/>
  <c r="B646" i="2"/>
  <c r="B653" i="2" s="1"/>
  <c r="B645" i="2"/>
  <c r="C2" i="2"/>
  <c r="N2" i="2"/>
  <c r="AA2" i="2"/>
  <c r="AB2" i="2"/>
  <c r="Z2" i="2"/>
  <c r="Q2" i="2"/>
  <c r="P2" i="2"/>
  <c r="AP17" i="2"/>
  <c r="AP24" i="2" s="1"/>
  <c r="AP30" i="2" s="1"/>
  <c r="AP36" i="2" s="1"/>
  <c r="Y2" i="2"/>
  <c r="F645" i="2"/>
  <c r="F646" i="2"/>
  <c r="J653" i="2" s="1"/>
  <c r="E2" i="2"/>
  <c r="O2" i="2"/>
  <c r="AU98" i="1"/>
  <c r="B647" i="2" l="1"/>
  <c r="B649" i="2" s="1"/>
  <c r="B654" i="2" s="1"/>
  <c r="AQ17" i="2"/>
  <c r="AQ24" i="2" s="1"/>
  <c r="AQ30" i="2" s="1"/>
  <c r="AQ36" i="2" s="1"/>
  <c r="AO4" i="2"/>
  <c r="AO2" i="2"/>
  <c r="AO31" i="2" a="1"/>
  <c r="AO3" i="2"/>
  <c r="F647" i="2"/>
  <c r="F649" i="2" s="1"/>
  <c r="J654" i="2" s="1"/>
  <c r="J655" i="2" s="1"/>
  <c r="J656" i="2" s="1"/>
  <c r="J657" i="2" s="1"/>
  <c r="J658" i="2" s="1"/>
  <c r="J659" i="2" s="1"/>
  <c r="H647" i="2"/>
  <c r="H649" i="2" s="1"/>
  <c r="N654" i="2" s="1"/>
  <c r="N655" i="2" s="1"/>
  <c r="N656" i="2" s="1"/>
  <c r="N657" i="2" s="1"/>
  <c r="N658" i="2" s="1"/>
  <c r="N659" i="2" s="1"/>
  <c r="N660" i="2" s="1"/>
  <c r="N661" i="2" s="1"/>
  <c r="N662" i="2" s="1"/>
  <c r="N663" i="2" s="1"/>
  <c r="N664" i="2" s="1"/>
  <c r="N665" i="2" s="1"/>
  <c r="N666" i="2" s="1"/>
  <c r="N667" i="2" s="1"/>
  <c r="N668" i="2" s="1"/>
  <c r="D647" i="2"/>
  <c r="D649" i="2" s="1"/>
  <c r="F653" i="2"/>
  <c r="AR4" i="2"/>
  <c r="AP10" i="2"/>
  <c r="AU99" i="1"/>
  <c r="AU100" i="1" s="1"/>
  <c r="AU101" i="1" s="1"/>
  <c r="AU102" i="1" s="1"/>
  <c r="AU103" i="1" s="1"/>
  <c r="AU104" i="1" s="1"/>
  <c r="AU105" i="1" s="1"/>
  <c r="AU106" i="1" s="1"/>
  <c r="O653" i="2" l="1" a="1"/>
  <c r="B655" i="2"/>
  <c r="B656" i="2" s="1"/>
  <c r="B657" i="2" s="1"/>
  <c r="B658" i="2" s="1"/>
  <c r="B659" i="2" s="1"/>
  <c r="B660" i="2" s="1"/>
  <c r="B661" i="2" s="1"/>
  <c r="C653" i="2" s="1" a="1"/>
  <c r="AR2" i="2"/>
  <c r="F654" i="2"/>
  <c r="AP9" i="2"/>
  <c r="AR3" i="2"/>
  <c r="AO31" i="2"/>
  <c r="AQ31" i="2"/>
  <c r="AO32" i="2"/>
  <c r="AP31" i="2"/>
  <c r="AP32" i="2"/>
  <c r="AO33" i="2"/>
  <c r="AP33" i="2"/>
  <c r="AQ32" i="2"/>
  <c r="AQ33" i="2"/>
  <c r="AT11" i="2" a="1"/>
  <c r="AT11" i="2" s="1"/>
  <c r="J660" i="2"/>
  <c r="AU107" i="1"/>
  <c r="AV106" i="1"/>
  <c r="AS21" i="1"/>
  <c r="AP14" i="1"/>
  <c r="AP13" i="1"/>
  <c r="AP12" i="1"/>
  <c r="AP11" i="1"/>
  <c r="AP10" i="1"/>
  <c r="AP9" i="1"/>
  <c r="AP8" i="1"/>
  <c r="AP7" i="1"/>
  <c r="AP6" i="1"/>
  <c r="AP5" i="1"/>
  <c r="AP4" i="1"/>
  <c r="AP3" i="1"/>
  <c r="AP2" i="1"/>
  <c r="AR46" i="1"/>
  <c r="AR62" i="1" s="1"/>
  <c r="AR79" i="1" s="1"/>
  <c r="AS46" i="1"/>
  <c r="AS62" i="1" s="1"/>
  <c r="AS79" i="1" s="1"/>
  <c r="AT46" i="1"/>
  <c r="AT62" i="1" s="1"/>
  <c r="AT79" i="1" s="1"/>
  <c r="AU46" i="1"/>
  <c r="AU62" i="1" s="1"/>
  <c r="AU79" i="1" s="1"/>
  <c r="AV46" i="1"/>
  <c r="AV62" i="1" s="1"/>
  <c r="AV79" i="1" s="1"/>
  <c r="AW46" i="1"/>
  <c r="AW62" i="1" s="1"/>
  <c r="AW79" i="1" s="1"/>
  <c r="AX46" i="1"/>
  <c r="AX62" i="1" s="1"/>
  <c r="AX79" i="1" s="1"/>
  <c r="AY46" i="1"/>
  <c r="AY62" i="1" s="1"/>
  <c r="AY79" i="1" s="1"/>
  <c r="AZ46" i="1"/>
  <c r="AZ62" i="1" s="1"/>
  <c r="AZ79" i="1" s="1"/>
  <c r="BA46" i="1"/>
  <c r="BA62" i="1" s="1"/>
  <c r="BA79" i="1" s="1"/>
  <c r="BB46" i="1"/>
  <c r="BB62" i="1" s="1"/>
  <c r="BB79" i="1" s="1"/>
  <c r="BC46" i="1"/>
  <c r="BC62" i="1" s="1"/>
  <c r="BC79" i="1" s="1"/>
  <c r="AQ46" i="1"/>
  <c r="AQ62" i="1" s="1"/>
  <c r="AQ79" i="1" s="1"/>
  <c r="Y18" i="1"/>
  <c r="AL18" i="1" s="1"/>
  <c r="Z18" i="1"/>
  <c r="AM18" i="1" s="1"/>
  <c r="AA18" i="1"/>
  <c r="AN18" i="1" s="1"/>
  <c r="Y19" i="1"/>
  <c r="AL19" i="1" s="1"/>
  <c r="Z19" i="1"/>
  <c r="AM19" i="1" s="1"/>
  <c r="AA19" i="1"/>
  <c r="AN19" i="1" s="1"/>
  <c r="Y20" i="1"/>
  <c r="AL20" i="1" s="1"/>
  <c r="Z20" i="1"/>
  <c r="AM20" i="1" s="1"/>
  <c r="AA20" i="1"/>
  <c r="AN20" i="1" s="1"/>
  <c r="Y21" i="1"/>
  <c r="Z21" i="1"/>
  <c r="AA21" i="1"/>
  <c r="Y22" i="1"/>
  <c r="Z22" i="1"/>
  <c r="AA22" i="1"/>
  <c r="Y23" i="1"/>
  <c r="Z23" i="1"/>
  <c r="AA23" i="1"/>
  <c r="Y24" i="1"/>
  <c r="Z24" i="1"/>
  <c r="AA24" i="1"/>
  <c r="Y25" i="1"/>
  <c r="Z25" i="1"/>
  <c r="AA25" i="1"/>
  <c r="Y26" i="1"/>
  <c r="Z26" i="1"/>
  <c r="AA26" i="1"/>
  <c r="Y27" i="1"/>
  <c r="Z27" i="1"/>
  <c r="AA27" i="1"/>
  <c r="Y28" i="1"/>
  <c r="Z28" i="1"/>
  <c r="AA28" i="1"/>
  <c r="Y29" i="1"/>
  <c r="Z29" i="1"/>
  <c r="AA29" i="1"/>
  <c r="Y30" i="1"/>
  <c r="Z30" i="1"/>
  <c r="AA30" i="1"/>
  <c r="Y31" i="1"/>
  <c r="Z31" i="1"/>
  <c r="AA31" i="1"/>
  <c r="Y32" i="1"/>
  <c r="Z32" i="1"/>
  <c r="AA32" i="1"/>
  <c r="Y33" i="1"/>
  <c r="Z33" i="1"/>
  <c r="AA33" i="1"/>
  <c r="Y34" i="1"/>
  <c r="Z34" i="1"/>
  <c r="AA34" i="1"/>
  <c r="Y35" i="1"/>
  <c r="Z35" i="1"/>
  <c r="AA35" i="1"/>
  <c r="Y36" i="1"/>
  <c r="Z36" i="1"/>
  <c r="AA36" i="1"/>
  <c r="Y37" i="1"/>
  <c r="Z37" i="1"/>
  <c r="AA37" i="1"/>
  <c r="Y38" i="1"/>
  <c r="Z38" i="1"/>
  <c r="AA38" i="1"/>
  <c r="Y39" i="1"/>
  <c r="Z39" i="1"/>
  <c r="AA39" i="1"/>
  <c r="Y40" i="1"/>
  <c r="Z40" i="1"/>
  <c r="AA40" i="1"/>
  <c r="Y41" i="1"/>
  <c r="Z41" i="1"/>
  <c r="AA41" i="1"/>
  <c r="Y42" i="1"/>
  <c r="Z42" i="1"/>
  <c r="AA42" i="1"/>
  <c r="Y43" i="1"/>
  <c r="Z43" i="1"/>
  <c r="AA43" i="1"/>
  <c r="Y44" i="1"/>
  <c r="Z44" i="1"/>
  <c r="AA44" i="1"/>
  <c r="Y45" i="1"/>
  <c r="Z45" i="1"/>
  <c r="AA45" i="1"/>
  <c r="Y46" i="1"/>
  <c r="Z46" i="1"/>
  <c r="AA46" i="1"/>
  <c r="Y47" i="1"/>
  <c r="Z47" i="1"/>
  <c r="AA47" i="1"/>
  <c r="Y48" i="1"/>
  <c r="Z48" i="1"/>
  <c r="AA48" i="1"/>
  <c r="Y49" i="1"/>
  <c r="Z49" i="1"/>
  <c r="AA49" i="1"/>
  <c r="Y50" i="1"/>
  <c r="Z50" i="1"/>
  <c r="AA50" i="1"/>
  <c r="Y51" i="1"/>
  <c r="Z51" i="1"/>
  <c r="AA51" i="1"/>
  <c r="Y52" i="1"/>
  <c r="Z52" i="1"/>
  <c r="AA52" i="1"/>
  <c r="Y53" i="1"/>
  <c r="Z53" i="1"/>
  <c r="AA53" i="1"/>
  <c r="Y54" i="1"/>
  <c r="Z54" i="1"/>
  <c r="AA54" i="1"/>
  <c r="Y55" i="1"/>
  <c r="Z55" i="1"/>
  <c r="AA55" i="1"/>
  <c r="Y56" i="1"/>
  <c r="Z56" i="1"/>
  <c r="AA56" i="1"/>
  <c r="Y57" i="1"/>
  <c r="Z57" i="1"/>
  <c r="AA57" i="1"/>
  <c r="Y58" i="1"/>
  <c r="Z58" i="1"/>
  <c r="AA58" i="1"/>
  <c r="Y59" i="1"/>
  <c r="Z59" i="1"/>
  <c r="AA59" i="1"/>
  <c r="Y60" i="1"/>
  <c r="Z60" i="1"/>
  <c r="AA60" i="1"/>
  <c r="Y61" i="1"/>
  <c r="Z61" i="1"/>
  <c r="AA61" i="1"/>
  <c r="Y62" i="1"/>
  <c r="Z62" i="1"/>
  <c r="AA62" i="1"/>
  <c r="Y63" i="1"/>
  <c r="Z63" i="1"/>
  <c r="AA63" i="1"/>
  <c r="Y64" i="1"/>
  <c r="Z64" i="1"/>
  <c r="AA64" i="1"/>
  <c r="Y65" i="1"/>
  <c r="Z65" i="1"/>
  <c r="AA65" i="1"/>
  <c r="Y66" i="1"/>
  <c r="Z66" i="1"/>
  <c r="AA66" i="1"/>
  <c r="Y67" i="1"/>
  <c r="Z67" i="1"/>
  <c r="AA67" i="1"/>
  <c r="Y68" i="1"/>
  <c r="Z68" i="1"/>
  <c r="AA68" i="1"/>
  <c r="Y69" i="1"/>
  <c r="Z69" i="1"/>
  <c r="AA69" i="1"/>
  <c r="Y70" i="1"/>
  <c r="Z70" i="1"/>
  <c r="AA70" i="1"/>
  <c r="Y71" i="1"/>
  <c r="Z71" i="1"/>
  <c r="AA71" i="1"/>
  <c r="Y72" i="1"/>
  <c r="Z72" i="1"/>
  <c r="AA72" i="1"/>
  <c r="Y73" i="1"/>
  <c r="Z73" i="1"/>
  <c r="AA73" i="1"/>
  <c r="Y74" i="1"/>
  <c r="Z74" i="1"/>
  <c r="AA74" i="1"/>
  <c r="Y75" i="1"/>
  <c r="Z75" i="1"/>
  <c r="AA75" i="1"/>
  <c r="Y76" i="1"/>
  <c r="Z76" i="1"/>
  <c r="AA76" i="1"/>
  <c r="Y77" i="1"/>
  <c r="Z77" i="1"/>
  <c r="AA77" i="1"/>
  <c r="Y78" i="1"/>
  <c r="Z78" i="1"/>
  <c r="AA78" i="1"/>
  <c r="Y79" i="1"/>
  <c r="Z79" i="1"/>
  <c r="AA79" i="1"/>
  <c r="Y80" i="1"/>
  <c r="Z80" i="1"/>
  <c r="AA80" i="1"/>
  <c r="Y81" i="1"/>
  <c r="Z81" i="1"/>
  <c r="AA81" i="1"/>
  <c r="Y82" i="1"/>
  <c r="Z82" i="1"/>
  <c r="AA82" i="1"/>
  <c r="Y83" i="1"/>
  <c r="Z83" i="1"/>
  <c r="AA83" i="1"/>
  <c r="Y84" i="1"/>
  <c r="Z84" i="1"/>
  <c r="AA84" i="1"/>
  <c r="Y85" i="1"/>
  <c r="Z85" i="1"/>
  <c r="AA85" i="1"/>
  <c r="Y86" i="1"/>
  <c r="Z86" i="1"/>
  <c r="AA86" i="1"/>
  <c r="Y87" i="1"/>
  <c r="Z87" i="1"/>
  <c r="AA87" i="1"/>
  <c r="Y88" i="1"/>
  <c r="Z88" i="1"/>
  <c r="AA88" i="1"/>
  <c r="Y89" i="1"/>
  <c r="Z89" i="1"/>
  <c r="AA89" i="1"/>
  <c r="Y90" i="1"/>
  <c r="Z90" i="1"/>
  <c r="AA90" i="1"/>
  <c r="Y91" i="1"/>
  <c r="Z91" i="1"/>
  <c r="AA91" i="1"/>
  <c r="Y92" i="1"/>
  <c r="Z92" i="1"/>
  <c r="AA92" i="1"/>
  <c r="Y93" i="1"/>
  <c r="Z93" i="1"/>
  <c r="AA93" i="1"/>
  <c r="Y94" i="1"/>
  <c r="Z94" i="1"/>
  <c r="AA94" i="1"/>
  <c r="Y95" i="1"/>
  <c r="Z95" i="1"/>
  <c r="AA95" i="1"/>
  <c r="Y96" i="1"/>
  <c r="Z96" i="1"/>
  <c r="AA96" i="1"/>
  <c r="Y97" i="1"/>
  <c r="Z97" i="1"/>
  <c r="AA97" i="1"/>
  <c r="Y98" i="1"/>
  <c r="Z98" i="1"/>
  <c r="AA98" i="1"/>
  <c r="Y99" i="1"/>
  <c r="Z99" i="1"/>
  <c r="AA99" i="1"/>
  <c r="Y100" i="1"/>
  <c r="Z100" i="1"/>
  <c r="AA100" i="1"/>
  <c r="Y101" i="1"/>
  <c r="Z101" i="1"/>
  <c r="AA101" i="1"/>
  <c r="Y102" i="1"/>
  <c r="Z102" i="1"/>
  <c r="AA102" i="1"/>
  <c r="Y103" i="1"/>
  <c r="Z103" i="1"/>
  <c r="AA103" i="1"/>
  <c r="Y104" i="1"/>
  <c r="Z104" i="1"/>
  <c r="AA104" i="1"/>
  <c r="Y105" i="1"/>
  <c r="Z105" i="1"/>
  <c r="AA105" i="1"/>
  <c r="Y106" i="1"/>
  <c r="Z106" i="1"/>
  <c r="AA106" i="1"/>
  <c r="Y107" i="1"/>
  <c r="Z107" i="1"/>
  <c r="AA107" i="1"/>
  <c r="Y108" i="1"/>
  <c r="Z108" i="1"/>
  <c r="AA108" i="1"/>
  <c r="Y109" i="1"/>
  <c r="Z109" i="1"/>
  <c r="AA109" i="1"/>
  <c r="Y110" i="1"/>
  <c r="Z110" i="1"/>
  <c r="AA110" i="1"/>
  <c r="Y111" i="1"/>
  <c r="Z111" i="1"/>
  <c r="AA111" i="1"/>
  <c r="Y112" i="1"/>
  <c r="Z112" i="1"/>
  <c r="AA112" i="1"/>
  <c r="Y113" i="1"/>
  <c r="Z113" i="1"/>
  <c r="AA113" i="1"/>
  <c r="Y114" i="1"/>
  <c r="Z114" i="1"/>
  <c r="AA114" i="1"/>
  <c r="Y115" i="1"/>
  <c r="Z115" i="1"/>
  <c r="AA115" i="1"/>
  <c r="Y116" i="1"/>
  <c r="Z116" i="1"/>
  <c r="AA116" i="1"/>
  <c r="Y117" i="1"/>
  <c r="Z117" i="1"/>
  <c r="AA117" i="1"/>
  <c r="Y118" i="1"/>
  <c r="Z118" i="1"/>
  <c r="AA118" i="1"/>
  <c r="Y119" i="1"/>
  <c r="Z119" i="1"/>
  <c r="AA119" i="1"/>
  <c r="Y120" i="1"/>
  <c r="Z120" i="1"/>
  <c r="AA120" i="1"/>
  <c r="Y121" i="1"/>
  <c r="Z121" i="1"/>
  <c r="AA121" i="1"/>
  <c r="Y122" i="1"/>
  <c r="Z122" i="1"/>
  <c r="AA122" i="1"/>
  <c r="Y123" i="1"/>
  <c r="Z123" i="1"/>
  <c r="AA123" i="1"/>
  <c r="Y124" i="1"/>
  <c r="Z124" i="1"/>
  <c r="AA124" i="1"/>
  <c r="Y125" i="1"/>
  <c r="Z125" i="1"/>
  <c r="AA125" i="1"/>
  <c r="Y126" i="1"/>
  <c r="Z126" i="1"/>
  <c r="AA126" i="1"/>
  <c r="Y127" i="1"/>
  <c r="Z127" i="1"/>
  <c r="AA127" i="1"/>
  <c r="Y128" i="1"/>
  <c r="Z128" i="1"/>
  <c r="AA128" i="1"/>
  <c r="Y129" i="1"/>
  <c r="Z129" i="1"/>
  <c r="AA129" i="1"/>
  <c r="Y130" i="1"/>
  <c r="Z130" i="1"/>
  <c r="AA130" i="1"/>
  <c r="Y131" i="1"/>
  <c r="Z131" i="1"/>
  <c r="AA131" i="1"/>
  <c r="Y132" i="1"/>
  <c r="Z132" i="1"/>
  <c r="AA132" i="1"/>
  <c r="Y133" i="1"/>
  <c r="Z133" i="1"/>
  <c r="AA133" i="1"/>
  <c r="Y134" i="1"/>
  <c r="Z134" i="1"/>
  <c r="AA134" i="1"/>
  <c r="Y135" i="1"/>
  <c r="Z135" i="1"/>
  <c r="AA135" i="1"/>
  <c r="Y136" i="1"/>
  <c r="Z136" i="1"/>
  <c r="AA136" i="1"/>
  <c r="Y137" i="1"/>
  <c r="Z137" i="1"/>
  <c r="AA137" i="1"/>
  <c r="Y138" i="1"/>
  <c r="Z138" i="1"/>
  <c r="AA138" i="1"/>
  <c r="Y139" i="1"/>
  <c r="Z139" i="1"/>
  <c r="AA139" i="1"/>
  <c r="Y140" i="1"/>
  <c r="Z140" i="1"/>
  <c r="AA140" i="1"/>
  <c r="Y141" i="1"/>
  <c r="Z141" i="1"/>
  <c r="AA141" i="1"/>
  <c r="Y142" i="1"/>
  <c r="Z142" i="1"/>
  <c r="AA142" i="1"/>
  <c r="Y143" i="1"/>
  <c r="Z143" i="1"/>
  <c r="AA143" i="1"/>
  <c r="Y144" i="1"/>
  <c r="Z144" i="1"/>
  <c r="AA144" i="1"/>
  <c r="Y145" i="1"/>
  <c r="Z145" i="1"/>
  <c r="AA145" i="1"/>
  <c r="Y146" i="1"/>
  <c r="Z146" i="1"/>
  <c r="AA146" i="1"/>
  <c r="Y147" i="1"/>
  <c r="Z147" i="1"/>
  <c r="AA147" i="1"/>
  <c r="Y148" i="1"/>
  <c r="Z148" i="1"/>
  <c r="AA148" i="1"/>
  <c r="Y149" i="1"/>
  <c r="Z149" i="1"/>
  <c r="AA149" i="1"/>
  <c r="Y150" i="1"/>
  <c r="Z150" i="1"/>
  <c r="AA150" i="1"/>
  <c r="Y151" i="1"/>
  <c r="Z151" i="1"/>
  <c r="AA151" i="1"/>
  <c r="Y152" i="1"/>
  <c r="Z152" i="1"/>
  <c r="AA152" i="1"/>
  <c r="Y153" i="1"/>
  <c r="Z153" i="1"/>
  <c r="AA153" i="1"/>
  <c r="Y154" i="1"/>
  <c r="Z154" i="1"/>
  <c r="AA154" i="1"/>
  <c r="Y155" i="1"/>
  <c r="Z155" i="1"/>
  <c r="AA155" i="1"/>
  <c r="Y156" i="1"/>
  <c r="Z156" i="1"/>
  <c r="AA156" i="1"/>
  <c r="Y157" i="1"/>
  <c r="Z157" i="1"/>
  <c r="AA157" i="1"/>
  <c r="Y158" i="1"/>
  <c r="Z158" i="1"/>
  <c r="AA158" i="1"/>
  <c r="Y159" i="1"/>
  <c r="Z159" i="1"/>
  <c r="AA159" i="1"/>
  <c r="Y160" i="1"/>
  <c r="Z160" i="1"/>
  <c r="AA160" i="1"/>
  <c r="Y161" i="1"/>
  <c r="Z161" i="1"/>
  <c r="AA161" i="1"/>
  <c r="Y162" i="1"/>
  <c r="Z162" i="1"/>
  <c r="AA162" i="1"/>
  <c r="Y163" i="1"/>
  <c r="Z163" i="1"/>
  <c r="AA163" i="1"/>
  <c r="Y164" i="1"/>
  <c r="Z164" i="1"/>
  <c r="AA164" i="1"/>
  <c r="Y165" i="1"/>
  <c r="Z165" i="1"/>
  <c r="AA165" i="1"/>
  <c r="Y166" i="1"/>
  <c r="Z166" i="1"/>
  <c r="AA166" i="1"/>
  <c r="Y167" i="1"/>
  <c r="Z167" i="1"/>
  <c r="AA167" i="1"/>
  <c r="Y168" i="1"/>
  <c r="Z168" i="1"/>
  <c r="AA168" i="1"/>
  <c r="Y169" i="1"/>
  <c r="Z169" i="1"/>
  <c r="AA169" i="1"/>
  <c r="Y170" i="1"/>
  <c r="Z170" i="1"/>
  <c r="AA170" i="1"/>
  <c r="Y171" i="1"/>
  <c r="Z171" i="1"/>
  <c r="AA171" i="1"/>
  <c r="Y172" i="1"/>
  <c r="Z172" i="1"/>
  <c r="AA172" i="1"/>
  <c r="Y173" i="1"/>
  <c r="Z173" i="1"/>
  <c r="AA173" i="1"/>
  <c r="Y174" i="1"/>
  <c r="Z174" i="1"/>
  <c r="AA174" i="1"/>
  <c r="Y175" i="1"/>
  <c r="Z175" i="1"/>
  <c r="AA175" i="1"/>
  <c r="Y176" i="1"/>
  <c r="Z176" i="1"/>
  <c r="AA176" i="1"/>
  <c r="Y177" i="1"/>
  <c r="Z177" i="1"/>
  <c r="AA177" i="1"/>
  <c r="Y178" i="1"/>
  <c r="Z178" i="1"/>
  <c r="AA178" i="1"/>
  <c r="Y179" i="1"/>
  <c r="Z179" i="1"/>
  <c r="AA179" i="1"/>
  <c r="Y180" i="1"/>
  <c r="Z180" i="1"/>
  <c r="AA180" i="1"/>
  <c r="Y181" i="1"/>
  <c r="Z181" i="1"/>
  <c r="AA181" i="1"/>
  <c r="Y182" i="1"/>
  <c r="Z182" i="1"/>
  <c r="AA182" i="1"/>
  <c r="Y183" i="1"/>
  <c r="Z183" i="1"/>
  <c r="AA183" i="1"/>
  <c r="Y184" i="1"/>
  <c r="Z184" i="1"/>
  <c r="AA184" i="1"/>
  <c r="Y185" i="1"/>
  <c r="Z185" i="1"/>
  <c r="AA185" i="1"/>
  <c r="Y186" i="1"/>
  <c r="Z186" i="1"/>
  <c r="AA186" i="1"/>
  <c r="Y187" i="1"/>
  <c r="Z187" i="1"/>
  <c r="AA187" i="1"/>
  <c r="Y188" i="1"/>
  <c r="Z188" i="1"/>
  <c r="AA188" i="1"/>
  <c r="Y189" i="1"/>
  <c r="Z189" i="1"/>
  <c r="AA189" i="1"/>
  <c r="Y190" i="1"/>
  <c r="Z190" i="1"/>
  <c r="AA190" i="1"/>
  <c r="Y191" i="1"/>
  <c r="Z191" i="1"/>
  <c r="AA191" i="1"/>
  <c r="Y192" i="1"/>
  <c r="Z192" i="1"/>
  <c r="AA192" i="1"/>
  <c r="Y193" i="1"/>
  <c r="Z193" i="1"/>
  <c r="AA193" i="1"/>
  <c r="Y194" i="1"/>
  <c r="Z194" i="1"/>
  <c r="AA194" i="1"/>
  <c r="Y195" i="1"/>
  <c r="Z195" i="1"/>
  <c r="AA195" i="1"/>
  <c r="Y196" i="1"/>
  <c r="Z196" i="1"/>
  <c r="AA196" i="1"/>
  <c r="Y197" i="1"/>
  <c r="Z197" i="1"/>
  <c r="AA197" i="1"/>
  <c r="Y198" i="1"/>
  <c r="Z198" i="1"/>
  <c r="AA198" i="1"/>
  <c r="Y199" i="1"/>
  <c r="Z199" i="1"/>
  <c r="AA199" i="1"/>
  <c r="Y200" i="1"/>
  <c r="Z200" i="1"/>
  <c r="AA200" i="1"/>
  <c r="Y201" i="1"/>
  <c r="Z201" i="1"/>
  <c r="AA201" i="1"/>
  <c r="Y202" i="1"/>
  <c r="Z202" i="1"/>
  <c r="AA202" i="1"/>
  <c r="Y203" i="1"/>
  <c r="Z203" i="1"/>
  <c r="AA203" i="1"/>
  <c r="Y204" i="1"/>
  <c r="Z204" i="1"/>
  <c r="AA204" i="1"/>
  <c r="Y205" i="1"/>
  <c r="Z205" i="1"/>
  <c r="AA205" i="1"/>
  <c r="Y206" i="1"/>
  <c r="Z206" i="1"/>
  <c r="AA206" i="1"/>
  <c r="Y207" i="1"/>
  <c r="Z207" i="1"/>
  <c r="AA207" i="1"/>
  <c r="Y208" i="1"/>
  <c r="Z208" i="1"/>
  <c r="AA208" i="1"/>
  <c r="Y209" i="1"/>
  <c r="Z209" i="1"/>
  <c r="AA209" i="1"/>
  <c r="Y210" i="1"/>
  <c r="Z210" i="1"/>
  <c r="AA210" i="1"/>
  <c r="Y211" i="1"/>
  <c r="Z211" i="1"/>
  <c r="AA211" i="1"/>
  <c r="Y212" i="1"/>
  <c r="Z212" i="1"/>
  <c r="AA212" i="1"/>
  <c r="Y213" i="1"/>
  <c r="Z213" i="1"/>
  <c r="AA213" i="1"/>
  <c r="Y214" i="1"/>
  <c r="Z214" i="1"/>
  <c r="AA214" i="1"/>
  <c r="Y215" i="1"/>
  <c r="Z215" i="1"/>
  <c r="AA215" i="1"/>
  <c r="Y216" i="1"/>
  <c r="Z216" i="1"/>
  <c r="AA216" i="1"/>
  <c r="Y217" i="1"/>
  <c r="Z217" i="1"/>
  <c r="AA217" i="1"/>
  <c r="Y218" i="1"/>
  <c r="Z218" i="1"/>
  <c r="AA218" i="1"/>
  <c r="Y219" i="1"/>
  <c r="Z219" i="1"/>
  <c r="AA219" i="1"/>
  <c r="Y220" i="1"/>
  <c r="Z220" i="1"/>
  <c r="AA220" i="1"/>
  <c r="Y221" i="1"/>
  <c r="Z221" i="1"/>
  <c r="AA221" i="1"/>
  <c r="Y222" i="1"/>
  <c r="Z222" i="1"/>
  <c r="AA222" i="1"/>
  <c r="Y223" i="1"/>
  <c r="Z223" i="1"/>
  <c r="AA223" i="1"/>
  <c r="Y224" i="1"/>
  <c r="Z224" i="1"/>
  <c r="AA224" i="1"/>
  <c r="Y225" i="1"/>
  <c r="Z225" i="1"/>
  <c r="AA225" i="1"/>
  <c r="Y226" i="1"/>
  <c r="Z226" i="1"/>
  <c r="AA226" i="1"/>
  <c r="Y227" i="1"/>
  <c r="Z227" i="1"/>
  <c r="AA227" i="1"/>
  <c r="Y228" i="1"/>
  <c r="Z228" i="1"/>
  <c r="AA228" i="1"/>
  <c r="Y229" i="1"/>
  <c r="Z229" i="1"/>
  <c r="AA229" i="1"/>
  <c r="Y230" i="1"/>
  <c r="Z230" i="1"/>
  <c r="AA230" i="1"/>
  <c r="Y231" i="1"/>
  <c r="Z231" i="1"/>
  <c r="AA231" i="1"/>
  <c r="Y232" i="1"/>
  <c r="Z232" i="1"/>
  <c r="AA232" i="1"/>
  <c r="Y233" i="1"/>
  <c r="Z233" i="1"/>
  <c r="AA233" i="1"/>
  <c r="Y234" i="1"/>
  <c r="Z234" i="1"/>
  <c r="AA234" i="1"/>
  <c r="Y235" i="1"/>
  <c r="Z235" i="1"/>
  <c r="AA235" i="1"/>
  <c r="Y236" i="1"/>
  <c r="Z236" i="1"/>
  <c r="AA236" i="1"/>
  <c r="Y237" i="1"/>
  <c r="Z237" i="1"/>
  <c r="AA237" i="1"/>
  <c r="Y238" i="1"/>
  <c r="Z238" i="1"/>
  <c r="AA238" i="1"/>
  <c r="Y239" i="1"/>
  <c r="Z239" i="1"/>
  <c r="AA239" i="1"/>
  <c r="Y240" i="1"/>
  <c r="Z240" i="1"/>
  <c r="AA240" i="1"/>
  <c r="Y241" i="1"/>
  <c r="Z241" i="1"/>
  <c r="AA241" i="1"/>
  <c r="Y242" i="1"/>
  <c r="Z242" i="1"/>
  <c r="AA242" i="1"/>
  <c r="Y243" i="1"/>
  <c r="Z243" i="1"/>
  <c r="AA243" i="1"/>
  <c r="Y244" i="1"/>
  <c r="Z244" i="1"/>
  <c r="AA244" i="1"/>
  <c r="Y245" i="1"/>
  <c r="Z245" i="1"/>
  <c r="AA245" i="1"/>
  <c r="Y246" i="1"/>
  <c r="Z246" i="1"/>
  <c r="AA246" i="1"/>
  <c r="Y247" i="1"/>
  <c r="Z247" i="1"/>
  <c r="AA247" i="1"/>
  <c r="Y248" i="1"/>
  <c r="Z248" i="1"/>
  <c r="AA248" i="1"/>
  <c r="Y249" i="1"/>
  <c r="Z249" i="1"/>
  <c r="AA249" i="1"/>
  <c r="Y250" i="1"/>
  <c r="Z250" i="1"/>
  <c r="AA250" i="1"/>
  <c r="Y251" i="1"/>
  <c r="Z251" i="1"/>
  <c r="AA251" i="1"/>
  <c r="Y252" i="1"/>
  <c r="Z252" i="1"/>
  <c r="AA252" i="1"/>
  <c r="Y253" i="1"/>
  <c r="Z253" i="1"/>
  <c r="AA253" i="1"/>
  <c r="Y254" i="1"/>
  <c r="Z254" i="1"/>
  <c r="AA254" i="1"/>
  <c r="Y255" i="1"/>
  <c r="Z255" i="1"/>
  <c r="AA255" i="1"/>
  <c r="Y256" i="1"/>
  <c r="Z256" i="1"/>
  <c r="AA256" i="1"/>
  <c r="Y257" i="1"/>
  <c r="Z257" i="1"/>
  <c r="AA257" i="1"/>
  <c r="Y258" i="1"/>
  <c r="Z258" i="1"/>
  <c r="AA258" i="1"/>
  <c r="Y259" i="1"/>
  <c r="Z259" i="1"/>
  <c r="AA259" i="1"/>
  <c r="Y260" i="1"/>
  <c r="Z260" i="1"/>
  <c r="AA260" i="1"/>
  <c r="Y261" i="1"/>
  <c r="Z261" i="1"/>
  <c r="AA261" i="1"/>
  <c r="Y262" i="1"/>
  <c r="Z262" i="1"/>
  <c r="AA262" i="1"/>
  <c r="Y263" i="1"/>
  <c r="Z263" i="1"/>
  <c r="AA263" i="1"/>
  <c r="Y264" i="1"/>
  <c r="Z264" i="1"/>
  <c r="AA264" i="1"/>
  <c r="Y265" i="1"/>
  <c r="Z265" i="1"/>
  <c r="AA265" i="1"/>
  <c r="Y266" i="1"/>
  <c r="Z266" i="1"/>
  <c r="AA266" i="1"/>
  <c r="Y267" i="1"/>
  <c r="Z267" i="1"/>
  <c r="AA267" i="1"/>
  <c r="Y268" i="1"/>
  <c r="Z268" i="1"/>
  <c r="AA268" i="1"/>
  <c r="Y269" i="1"/>
  <c r="Z269" i="1"/>
  <c r="AA269" i="1"/>
  <c r="Y270" i="1"/>
  <c r="Z270" i="1"/>
  <c r="AA270" i="1"/>
  <c r="Y271" i="1"/>
  <c r="Z271" i="1"/>
  <c r="AA271" i="1"/>
  <c r="Y272" i="1"/>
  <c r="Z272" i="1"/>
  <c r="AA272" i="1"/>
  <c r="Y273" i="1"/>
  <c r="Z273" i="1"/>
  <c r="AA273" i="1"/>
  <c r="Y274" i="1"/>
  <c r="Z274" i="1"/>
  <c r="AA274" i="1"/>
  <c r="Y275" i="1"/>
  <c r="Z275" i="1"/>
  <c r="AA275" i="1"/>
  <c r="Y276" i="1"/>
  <c r="Z276" i="1"/>
  <c r="AA276" i="1"/>
  <c r="Y277" i="1"/>
  <c r="Z277" i="1"/>
  <c r="AA277" i="1"/>
  <c r="Y278" i="1"/>
  <c r="Z278" i="1"/>
  <c r="AA278" i="1"/>
  <c r="Y279" i="1"/>
  <c r="Z279" i="1"/>
  <c r="AA279" i="1"/>
  <c r="Y280" i="1"/>
  <c r="Z280" i="1"/>
  <c r="AA280" i="1"/>
  <c r="Y281" i="1"/>
  <c r="Z281" i="1"/>
  <c r="AA281" i="1"/>
  <c r="Y282" i="1"/>
  <c r="Z282" i="1"/>
  <c r="AA282" i="1"/>
  <c r="Y283" i="1"/>
  <c r="Z283" i="1"/>
  <c r="AA283" i="1"/>
  <c r="Y284" i="1"/>
  <c r="Z284" i="1"/>
  <c r="AA284" i="1"/>
  <c r="Y285" i="1"/>
  <c r="Z285" i="1"/>
  <c r="AA285" i="1"/>
  <c r="Y286" i="1"/>
  <c r="Z286" i="1"/>
  <c r="AA286" i="1"/>
  <c r="Y287" i="1"/>
  <c r="Z287" i="1"/>
  <c r="AA287" i="1"/>
  <c r="Y288" i="1"/>
  <c r="Z288" i="1"/>
  <c r="AA288" i="1"/>
  <c r="Y289" i="1"/>
  <c r="Z289" i="1"/>
  <c r="AA289" i="1"/>
  <c r="Y290" i="1"/>
  <c r="Z290" i="1"/>
  <c r="AA290" i="1"/>
  <c r="Y291" i="1"/>
  <c r="Z291" i="1"/>
  <c r="AA291" i="1"/>
  <c r="Y292" i="1"/>
  <c r="Z292" i="1"/>
  <c r="AA292" i="1"/>
  <c r="Y293" i="1"/>
  <c r="Z293" i="1"/>
  <c r="AA293" i="1"/>
  <c r="Y294" i="1"/>
  <c r="Z294" i="1"/>
  <c r="AA294" i="1"/>
  <c r="Y295" i="1"/>
  <c r="Z295" i="1"/>
  <c r="AA295" i="1"/>
  <c r="Y296" i="1"/>
  <c r="Z296" i="1"/>
  <c r="AA296" i="1"/>
  <c r="Y297" i="1"/>
  <c r="Z297" i="1"/>
  <c r="AA297" i="1"/>
  <c r="Y298" i="1"/>
  <c r="Z298" i="1"/>
  <c r="AA298" i="1"/>
  <c r="Y299" i="1"/>
  <c r="Z299" i="1"/>
  <c r="AA299" i="1"/>
  <c r="Y300" i="1"/>
  <c r="Z300" i="1"/>
  <c r="AA300" i="1"/>
  <c r="Y301" i="1"/>
  <c r="Z301" i="1"/>
  <c r="AA301" i="1"/>
  <c r="Y302" i="1"/>
  <c r="Z302" i="1"/>
  <c r="AA302" i="1"/>
  <c r="Y303" i="1"/>
  <c r="Z303" i="1"/>
  <c r="AA303" i="1"/>
  <c r="Y304" i="1"/>
  <c r="Z304" i="1"/>
  <c r="AA304" i="1"/>
  <c r="Y305" i="1"/>
  <c r="Z305" i="1"/>
  <c r="AA305" i="1"/>
  <c r="Y306" i="1"/>
  <c r="Z306" i="1"/>
  <c r="AA306" i="1"/>
  <c r="Y307" i="1"/>
  <c r="Z307" i="1"/>
  <c r="AA307" i="1"/>
  <c r="Y308" i="1"/>
  <c r="Z308" i="1"/>
  <c r="AA308" i="1"/>
  <c r="Y309" i="1"/>
  <c r="Z309" i="1"/>
  <c r="AA309" i="1"/>
  <c r="Y310" i="1"/>
  <c r="Z310" i="1"/>
  <c r="AA310" i="1"/>
  <c r="Y311" i="1"/>
  <c r="Z311" i="1"/>
  <c r="AA311" i="1"/>
  <c r="Y312" i="1"/>
  <c r="Z312" i="1"/>
  <c r="AA312" i="1"/>
  <c r="Y313" i="1"/>
  <c r="Z313" i="1"/>
  <c r="AA313" i="1"/>
  <c r="Y314" i="1"/>
  <c r="Z314" i="1"/>
  <c r="AA314" i="1"/>
  <c r="Y315" i="1"/>
  <c r="Z315" i="1"/>
  <c r="AA315" i="1"/>
  <c r="Y316" i="1"/>
  <c r="Z316" i="1"/>
  <c r="AA316" i="1"/>
  <c r="Y317" i="1"/>
  <c r="Z317" i="1"/>
  <c r="AA317" i="1"/>
  <c r="Y318" i="1"/>
  <c r="Z318" i="1"/>
  <c r="AA318" i="1"/>
  <c r="Y319" i="1"/>
  <c r="Z319" i="1"/>
  <c r="AA319" i="1"/>
  <c r="Y320" i="1"/>
  <c r="Z320" i="1"/>
  <c r="AA320" i="1"/>
  <c r="Y321" i="1"/>
  <c r="Z321" i="1"/>
  <c r="AA321" i="1"/>
  <c r="Y322" i="1"/>
  <c r="Z322" i="1"/>
  <c r="AA322" i="1"/>
  <c r="Y323" i="1"/>
  <c r="Z323" i="1"/>
  <c r="AA323" i="1"/>
  <c r="Y324" i="1"/>
  <c r="Z324" i="1"/>
  <c r="AA324" i="1"/>
  <c r="Y325" i="1"/>
  <c r="Z325" i="1"/>
  <c r="AA325" i="1"/>
  <c r="Y326" i="1"/>
  <c r="Z326" i="1"/>
  <c r="AA326" i="1"/>
  <c r="Y327" i="1"/>
  <c r="Z327" i="1"/>
  <c r="AA327" i="1"/>
  <c r="Y328" i="1"/>
  <c r="Z328" i="1"/>
  <c r="AA328" i="1"/>
  <c r="Y329" i="1"/>
  <c r="Z329" i="1"/>
  <c r="AA329" i="1"/>
  <c r="Y330" i="1"/>
  <c r="Z330" i="1"/>
  <c r="AA330" i="1"/>
  <c r="Y331" i="1"/>
  <c r="Z331" i="1"/>
  <c r="AA331" i="1"/>
  <c r="Y332" i="1"/>
  <c r="Z332" i="1"/>
  <c r="AA332" i="1"/>
  <c r="Y333" i="1"/>
  <c r="Z333" i="1"/>
  <c r="AA333" i="1"/>
  <c r="Y334" i="1"/>
  <c r="Z334" i="1"/>
  <c r="AA334" i="1"/>
  <c r="Y335" i="1"/>
  <c r="Z335" i="1"/>
  <c r="AA335" i="1"/>
  <c r="Y336" i="1"/>
  <c r="Z336" i="1"/>
  <c r="AA336" i="1"/>
  <c r="Y337" i="1"/>
  <c r="Z337" i="1"/>
  <c r="AA337" i="1"/>
  <c r="Y338" i="1"/>
  <c r="Z338" i="1"/>
  <c r="AA338" i="1"/>
  <c r="Y339" i="1"/>
  <c r="Z339" i="1"/>
  <c r="AA339" i="1"/>
  <c r="Y340" i="1"/>
  <c r="Z340" i="1"/>
  <c r="AA340" i="1"/>
  <c r="Y341" i="1"/>
  <c r="Z341" i="1"/>
  <c r="AA341" i="1"/>
  <c r="Y342" i="1"/>
  <c r="Z342" i="1"/>
  <c r="AA342" i="1"/>
  <c r="Y343" i="1"/>
  <c r="Z343" i="1"/>
  <c r="AA343" i="1"/>
  <c r="Y344" i="1"/>
  <c r="Z344" i="1"/>
  <c r="AA344" i="1"/>
  <c r="Y345" i="1"/>
  <c r="Z345" i="1"/>
  <c r="AA345" i="1"/>
  <c r="Y346" i="1"/>
  <c r="Z346" i="1"/>
  <c r="AA346" i="1"/>
  <c r="Y347" i="1"/>
  <c r="Z347" i="1"/>
  <c r="AA347" i="1"/>
  <c r="Y348" i="1"/>
  <c r="Z348" i="1"/>
  <c r="AA348" i="1"/>
  <c r="Y349" i="1"/>
  <c r="Z349" i="1"/>
  <c r="AA349" i="1"/>
  <c r="Y350" i="1"/>
  <c r="Z350" i="1"/>
  <c r="AA350" i="1"/>
  <c r="Y351" i="1"/>
  <c r="Z351" i="1"/>
  <c r="AA351" i="1"/>
  <c r="Y352" i="1"/>
  <c r="Z352" i="1"/>
  <c r="AA352" i="1"/>
  <c r="Y353" i="1"/>
  <c r="Z353" i="1"/>
  <c r="AA353" i="1"/>
  <c r="Y354" i="1"/>
  <c r="Z354" i="1"/>
  <c r="AA354" i="1"/>
  <c r="Y355" i="1"/>
  <c r="Z355" i="1"/>
  <c r="AA355" i="1"/>
  <c r="Y356" i="1"/>
  <c r="Z356" i="1"/>
  <c r="AA356" i="1"/>
  <c r="Y357" i="1"/>
  <c r="Z357" i="1"/>
  <c r="AA357" i="1"/>
  <c r="Y358" i="1"/>
  <c r="Z358" i="1"/>
  <c r="AA358" i="1"/>
  <c r="Y359" i="1"/>
  <c r="Z359" i="1"/>
  <c r="AA359" i="1"/>
  <c r="Y360" i="1"/>
  <c r="Z360" i="1"/>
  <c r="AA360" i="1"/>
  <c r="Y361" i="1"/>
  <c r="Z361" i="1"/>
  <c r="AA361" i="1"/>
  <c r="Y362" i="1"/>
  <c r="Z362" i="1"/>
  <c r="AA362" i="1"/>
  <c r="Y363" i="1"/>
  <c r="Z363" i="1"/>
  <c r="AA363" i="1"/>
  <c r="Y364" i="1"/>
  <c r="Z364" i="1"/>
  <c r="AA364" i="1"/>
  <c r="Y365" i="1"/>
  <c r="Z365" i="1"/>
  <c r="AA365" i="1"/>
  <c r="Y366" i="1"/>
  <c r="Z366" i="1"/>
  <c r="AA366" i="1"/>
  <c r="Y367" i="1"/>
  <c r="Z367" i="1"/>
  <c r="AA367" i="1"/>
  <c r="Y368" i="1"/>
  <c r="Z368" i="1"/>
  <c r="AA368" i="1"/>
  <c r="Y369" i="1"/>
  <c r="Z369" i="1"/>
  <c r="AA369" i="1"/>
  <c r="Y370" i="1"/>
  <c r="Z370" i="1"/>
  <c r="AA370" i="1"/>
  <c r="Y371" i="1"/>
  <c r="Z371" i="1"/>
  <c r="AA371" i="1"/>
  <c r="Y372" i="1"/>
  <c r="Z372" i="1"/>
  <c r="AA372" i="1"/>
  <c r="Y373" i="1"/>
  <c r="Z373" i="1"/>
  <c r="AA373" i="1"/>
  <c r="Y374" i="1"/>
  <c r="Z374" i="1"/>
  <c r="AA374" i="1"/>
  <c r="Y375" i="1"/>
  <c r="Z375" i="1"/>
  <c r="AA375" i="1"/>
  <c r="Y376" i="1"/>
  <c r="Z376" i="1"/>
  <c r="AA376" i="1"/>
  <c r="Y377" i="1"/>
  <c r="Z377" i="1"/>
  <c r="AA377" i="1"/>
  <c r="Y378" i="1"/>
  <c r="Z378" i="1"/>
  <c r="AA378" i="1"/>
  <c r="Y379" i="1"/>
  <c r="Z379" i="1"/>
  <c r="AA379" i="1"/>
  <c r="Y380" i="1"/>
  <c r="Z380" i="1"/>
  <c r="AA380" i="1"/>
  <c r="Y381" i="1"/>
  <c r="Z381" i="1"/>
  <c r="AA381" i="1"/>
  <c r="Y382" i="1"/>
  <c r="Z382" i="1"/>
  <c r="AA382" i="1"/>
  <c r="Y383" i="1"/>
  <c r="Z383" i="1"/>
  <c r="AA383" i="1"/>
  <c r="Y384" i="1"/>
  <c r="Z384" i="1"/>
  <c r="AA384" i="1"/>
  <c r="Y385" i="1"/>
  <c r="Z385" i="1"/>
  <c r="AA385" i="1"/>
  <c r="Y386" i="1"/>
  <c r="Z386" i="1"/>
  <c r="AA386" i="1"/>
  <c r="Y387" i="1"/>
  <c r="Z387" i="1"/>
  <c r="AA387" i="1"/>
  <c r="Y388" i="1"/>
  <c r="Z388" i="1"/>
  <c r="AA388" i="1"/>
  <c r="Y389" i="1"/>
  <c r="Z389" i="1"/>
  <c r="AA389" i="1"/>
  <c r="Y390" i="1"/>
  <c r="Z390" i="1"/>
  <c r="AA390" i="1"/>
  <c r="Y391" i="1"/>
  <c r="Z391" i="1"/>
  <c r="AA391" i="1"/>
  <c r="Y392" i="1"/>
  <c r="Z392" i="1"/>
  <c r="AA392" i="1"/>
  <c r="Y393" i="1"/>
  <c r="Z393" i="1"/>
  <c r="AA393" i="1"/>
  <c r="Y394" i="1"/>
  <c r="Z394" i="1"/>
  <c r="AA394" i="1"/>
  <c r="Y395" i="1"/>
  <c r="Z395" i="1"/>
  <c r="AA395" i="1"/>
  <c r="Y396" i="1"/>
  <c r="Z396" i="1"/>
  <c r="AA396" i="1"/>
  <c r="Y397" i="1"/>
  <c r="Z397" i="1"/>
  <c r="AA397" i="1"/>
  <c r="Y398" i="1"/>
  <c r="Z398" i="1"/>
  <c r="AA398" i="1"/>
  <c r="Y399" i="1"/>
  <c r="Z399" i="1"/>
  <c r="AA399" i="1"/>
  <c r="Y400" i="1"/>
  <c r="Z400" i="1"/>
  <c r="AA400" i="1"/>
  <c r="Y401" i="1"/>
  <c r="Z401" i="1"/>
  <c r="AA401" i="1"/>
  <c r="Y402" i="1"/>
  <c r="Z402" i="1"/>
  <c r="AA402" i="1"/>
  <c r="Y403" i="1"/>
  <c r="Z403" i="1"/>
  <c r="AA403" i="1"/>
  <c r="Y404" i="1"/>
  <c r="Z404" i="1"/>
  <c r="AA404" i="1"/>
  <c r="Y405" i="1"/>
  <c r="Z405" i="1"/>
  <c r="AA405" i="1"/>
  <c r="Y406" i="1"/>
  <c r="Z406" i="1"/>
  <c r="AA406" i="1"/>
  <c r="Y407" i="1"/>
  <c r="Z407" i="1"/>
  <c r="AA407" i="1"/>
  <c r="Y408" i="1"/>
  <c r="Z408" i="1"/>
  <c r="AA408" i="1"/>
  <c r="Y409" i="1"/>
  <c r="Z409" i="1"/>
  <c r="AA409" i="1"/>
  <c r="Y410" i="1"/>
  <c r="Z410" i="1"/>
  <c r="AA410" i="1"/>
  <c r="Y411" i="1"/>
  <c r="Z411" i="1"/>
  <c r="AA411" i="1"/>
  <c r="Y412" i="1"/>
  <c r="Z412" i="1"/>
  <c r="AA412" i="1"/>
  <c r="Y413" i="1"/>
  <c r="Z413" i="1"/>
  <c r="AA413" i="1"/>
  <c r="Y414" i="1"/>
  <c r="Z414" i="1"/>
  <c r="AA414" i="1"/>
  <c r="Y415" i="1"/>
  <c r="Z415" i="1"/>
  <c r="AA415" i="1"/>
  <c r="Y416" i="1"/>
  <c r="Z416" i="1"/>
  <c r="AA416" i="1"/>
  <c r="Y417" i="1"/>
  <c r="Z417" i="1"/>
  <c r="AA417" i="1"/>
  <c r="Y418" i="1"/>
  <c r="Z418" i="1"/>
  <c r="AA418" i="1"/>
  <c r="Y419" i="1"/>
  <c r="Z419" i="1"/>
  <c r="AA419" i="1"/>
  <c r="Y420" i="1"/>
  <c r="Z420" i="1"/>
  <c r="AA420" i="1"/>
  <c r="Y421" i="1"/>
  <c r="Z421" i="1"/>
  <c r="AA421" i="1"/>
  <c r="Y422" i="1"/>
  <c r="Z422" i="1"/>
  <c r="AA422" i="1"/>
  <c r="Y423" i="1"/>
  <c r="Z423" i="1"/>
  <c r="AA423" i="1"/>
  <c r="Y424" i="1"/>
  <c r="Z424" i="1"/>
  <c r="AA424" i="1"/>
  <c r="Y425" i="1"/>
  <c r="Z425" i="1"/>
  <c r="AA425" i="1"/>
  <c r="Y426" i="1"/>
  <c r="Z426" i="1"/>
  <c r="AA426" i="1"/>
  <c r="Y427" i="1"/>
  <c r="Z427" i="1"/>
  <c r="AA427" i="1"/>
  <c r="Y428" i="1"/>
  <c r="Z428" i="1"/>
  <c r="AA428" i="1"/>
  <c r="Y429" i="1"/>
  <c r="Z429" i="1"/>
  <c r="AA429" i="1"/>
  <c r="Y430" i="1"/>
  <c r="Z430" i="1"/>
  <c r="AA430" i="1"/>
  <c r="Y431" i="1"/>
  <c r="Z431" i="1"/>
  <c r="AA431" i="1"/>
  <c r="Y432" i="1"/>
  <c r="Z432" i="1"/>
  <c r="AA432" i="1"/>
  <c r="Y433" i="1"/>
  <c r="Z433" i="1"/>
  <c r="AA433" i="1"/>
  <c r="Y434" i="1"/>
  <c r="Z434" i="1"/>
  <c r="AA434" i="1"/>
  <c r="Y435" i="1"/>
  <c r="Z435" i="1"/>
  <c r="AA435" i="1"/>
  <c r="Y436" i="1"/>
  <c r="Z436" i="1"/>
  <c r="AA436" i="1"/>
  <c r="Y437" i="1"/>
  <c r="Z437" i="1"/>
  <c r="AA437" i="1"/>
  <c r="Y438" i="1"/>
  <c r="Z438" i="1"/>
  <c r="AA438" i="1"/>
  <c r="Y439" i="1"/>
  <c r="Z439" i="1"/>
  <c r="AA439" i="1"/>
  <c r="Y440" i="1"/>
  <c r="Z440" i="1"/>
  <c r="AA440" i="1"/>
  <c r="Y441" i="1"/>
  <c r="Z441" i="1"/>
  <c r="AA441" i="1"/>
  <c r="Y442" i="1"/>
  <c r="Z442" i="1"/>
  <c r="AA442" i="1"/>
  <c r="Y443" i="1"/>
  <c r="Z443" i="1"/>
  <c r="AA443" i="1"/>
  <c r="Y444" i="1"/>
  <c r="Z444" i="1"/>
  <c r="AA444" i="1"/>
  <c r="Y445" i="1"/>
  <c r="Z445" i="1"/>
  <c r="AA445" i="1"/>
  <c r="Y446" i="1"/>
  <c r="Z446" i="1"/>
  <c r="AA446" i="1"/>
  <c r="Y447" i="1"/>
  <c r="Z447" i="1"/>
  <c r="AA447" i="1"/>
  <c r="Y448" i="1"/>
  <c r="Z448" i="1"/>
  <c r="AA448" i="1"/>
  <c r="Y449" i="1"/>
  <c r="Z449" i="1"/>
  <c r="AA449" i="1"/>
  <c r="Y450" i="1"/>
  <c r="Z450" i="1"/>
  <c r="AA450" i="1"/>
  <c r="Y451" i="1"/>
  <c r="Z451" i="1"/>
  <c r="AA451" i="1"/>
  <c r="Y452" i="1"/>
  <c r="Z452" i="1"/>
  <c r="AA452" i="1"/>
  <c r="Y453" i="1"/>
  <c r="Z453" i="1"/>
  <c r="AA453" i="1"/>
  <c r="Y454" i="1"/>
  <c r="Z454" i="1"/>
  <c r="AA454" i="1"/>
  <c r="Y455" i="1"/>
  <c r="Z455" i="1"/>
  <c r="AA455" i="1"/>
  <c r="Y456" i="1"/>
  <c r="Z456" i="1"/>
  <c r="AA456" i="1"/>
  <c r="Y457" i="1"/>
  <c r="Z457" i="1"/>
  <c r="AA457" i="1"/>
  <c r="Y458" i="1"/>
  <c r="Z458" i="1"/>
  <c r="AA458" i="1"/>
  <c r="Y459" i="1"/>
  <c r="Z459" i="1"/>
  <c r="AA459" i="1"/>
  <c r="Y460" i="1"/>
  <c r="Z460" i="1"/>
  <c r="AA460" i="1"/>
  <c r="Y461" i="1"/>
  <c r="Z461" i="1"/>
  <c r="AA461" i="1"/>
  <c r="Y462" i="1"/>
  <c r="Z462" i="1"/>
  <c r="AA462" i="1"/>
  <c r="Y463" i="1"/>
  <c r="Z463" i="1"/>
  <c r="AA463" i="1"/>
  <c r="Y464" i="1"/>
  <c r="Z464" i="1"/>
  <c r="AA464" i="1"/>
  <c r="Y465" i="1"/>
  <c r="Z465" i="1"/>
  <c r="AA465" i="1"/>
  <c r="Y466" i="1"/>
  <c r="Z466" i="1"/>
  <c r="AA466" i="1"/>
  <c r="Y467" i="1"/>
  <c r="Z467" i="1"/>
  <c r="AA467" i="1"/>
  <c r="Y468" i="1"/>
  <c r="Z468" i="1"/>
  <c r="AA468" i="1"/>
  <c r="Y469" i="1"/>
  <c r="Z469" i="1"/>
  <c r="AA469" i="1"/>
  <c r="Y470" i="1"/>
  <c r="Z470" i="1"/>
  <c r="AA470" i="1"/>
  <c r="Y471" i="1"/>
  <c r="Z471" i="1"/>
  <c r="AA471" i="1"/>
  <c r="Y472" i="1"/>
  <c r="Z472" i="1"/>
  <c r="AA472" i="1"/>
  <c r="Y473" i="1"/>
  <c r="Z473" i="1"/>
  <c r="AA473" i="1"/>
  <c r="Y474" i="1"/>
  <c r="Z474" i="1"/>
  <c r="AA474" i="1"/>
  <c r="Y475" i="1"/>
  <c r="Z475" i="1"/>
  <c r="AA475" i="1"/>
  <c r="Y476" i="1"/>
  <c r="Z476" i="1"/>
  <c r="AA476" i="1"/>
  <c r="Y477" i="1"/>
  <c r="Z477" i="1"/>
  <c r="AA477" i="1"/>
  <c r="Y478" i="1"/>
  <c r="Z478" i="1"/>
  <c r="AA478" i="1"/>
  <c r="Y479" i="1"/>
  <c r="Z479" i="1"/>
  <c r="AA479" i="1"/>
  <c r="Y480" i="1"/>
  <c r="Z480" i="1"/>
  <c r="AA480" i="1"/>
  <c r="Y481" i="1"/>
  <c r="Z481" i="1"/>
  <c r="AA481" i="1"/>
  <c r="Y482" i="1"/>
  <c r="Z482" i="1"/>
  <c r="AA482" i="1"/>
  <c r="Y483" i="1"/>
  <c r="Z483" i="1"/>
  <c r="AA483" i="1"/>
  <c r="Y484" i="1"/>
  <c r="Z484" i="1"/>
  <c r="AA484" i="1"/>
  <c r="Y485" i="1"/>
  <c r="Z485" i="1"/>
  <c r="AA485" i="1"/>
  <c r="Y486" i="1"/>
  <c r="Z486" i="1"/>
  <c r="AA486" i="1"/>
  <c r="Y487" i="1"/>
  <c r="Z487" i="1"/>
  <c r="AA487" i="1"/>
  <c r="Y488" i="1"/>
  <c r="Z488" i="1"/>
  <c r="AA488" i="1"/>
  <c r="Y489" i="1"/>
  <c r="Z489" i="1"/>
  <c r="AA489" i="1"/>
  <c r="Y490" i="1"/>
  <c r="Z490" i="1"/>
  <c r="AA490" i="1"/>
  <c r="Y491" i="1"/>
  <c r="Z491" i="1"/>
  <c r="AA491" i="1"/>
  <c r="Y492" i="1"/>
  <c r="Z492" i="1"/>
  <c r="AA492" i="1"/>
  <c r="Y493" i="1"/>
  <c r="Z493" i="1"/>
  <c r="AA493" i="1"/>
  <c r="Y494" i="1"/>
  <c r="Z494" i="1"/>
  <c r="AA494" i="1"/>
  <c r="Y495" i="1"/>
  <c r="Z495" i="1"/>
  <c r="AA495" i="1"/>
  <c r="Y496" i="1"/>
  <c r="Z496" i="1"/>
  <c r="AA496" i="1"/>
  <c r="Y497" i="1"/>
  <c r="Z497" i="1"/>
  <c r="AA497" i="1"/>
  <c r="Y498" i="1"/>
  <c r="Z498" i="1"/>
  <c r="AA498" i="1"/>
  <c r="Y499" i="1"/>
  <c r="Z499" i="1"/>
  <c r="AA499" i="1"/>
  <c r="Y500" i="1"/>
  <c r="Z500" i="1"/>
  <c r="AA500" i="1"/>
  <c r="Y501" i="1"/>
  <c r="Z501" i="1"/>
  <c r="AA501" i="1"/>
  <c r="Y502" i="1"/>
  <c r="Z502" i="1"/>
  <c r="AA502" i="1"/>
  <c r="Y503" i="1"/>
  <c r="Z503" i="1"/>
  <c r="AA503" i="1"/>
  <c r="Y504" i="1"/>
  <c r="Z504" i="1"/>
  <c r="AA504" i="1"/>
  <c r="Y505" i="1"/>
  <c r="Z505" i="1"/>
  <c r="AA505" i="1"/>
  <c r="Y506" i="1"/>
  <c r="Z506" i="1"/>
  <c r="AA506" i="1"/>
  <c r="Y507" i="1"/>
  <c r="Z507" i="1"/>
  <c r="AA507" i="1"/>
  <c r="Y508" i="1"/>
  <c r="Z508" i="1"/>
  <c r="AA508" i="1"/>
  <c r="Y509" i="1"/>
  <c r="Z509" i="1"/>
  <c r="AA509" i="1"/>
  <c r="Y510" i="1"/>
  <c r="Z510" i="1"/>
  <c r="AA510" i="1"/>
  <c r="Y511" i="1"/>
  <c r="Z511" i="1"/>
  <c r="AA511" i="1"/>
  <c r="Y512" i="1"/>
  <c r="Z512" i="1"/>
  <c r="AA512" i="1"/>
  <c r="Y513" i="1"/>
  <c r="Z513" i="1"/>
  <c r="AA513" i="1"/>
  <c r="Y514" i="1"/>
  <c r="Z514" i="1"/>
  <c r="AA514" i="1"/>
  <c r="Y515" i="1"/>
  <c r="Z515" i="1"/>
  <c r="AA515" i="1"/>
  <c r="Y516" i="1"/>
  <c r="Z516" i="1"/>
  <c r="AA516" i="1"/>
  <c r="Y517" i="1"/>
  <c r="Z517" i="1"/>
  <c r="AA517" i="1"/>
  <c r="Y518" i="1"/>
  <c r="Z518" i="1"/>
  <c r="AA518" i="1"/>
  <c r="Y519" i="1"/>
  <c r="Z519" i="1"/>
  <c r="AA519" i="1"/>
  <c r="Y520" i="1"/>
  <c r="Z520" i="1"/>
  <c r="AA520" i="1"/>
  <c r="Y521" i="1"/>
  <c r="Z521" i="1"/>
  <c r="AA521" i="1"/>
  <c r="Y522" i="1"/>
  <c r="Z522" i="1"/>
  <c r="AA522" i="1"/>
  <c r="Y523" i="1"/>
  <c r="Z523" i="1"/>
  <c r="AA523" i="1"/>
  <c r="Y524" i="1"/>
  <c r="Z524" i="1"/>
  <c r="AA524" i="1"/>
  <c r="Y525" i="1"/>
  <c r="Z525" i="1"/>
  <c r="AA525" i="1"/>
  <c r="Y526" i="1"/>
  <c r="Z526" i="1"/>
  <c r="AA526" i="1"/>
  <c r="Y527" i="1"/>
  <c r="Z527" i="1"/>
  <c r="AA527" i="1"/>
  <c r="Y528" i="1"/>
  <c r="Z528" i="1"/>
  <c r="AA528" i="1"/>
  <c r="Y529" i="1"/>
  <c r="Z529" i="1"/>
  <c r="AA529" i="1"/>
  <c r="Y530" i="1"/>
  <c r="Z530" i="1"/>
  <c r="AA530" i="1"/>
  <c r="Y531" i="1"/>
  <c r="Z531" i="1"/>
  <c r="AA531" i="1"/>
  <c r="Y532" i="1"/>
  <c r="Z532" i="1"/>
  <c r="AA532" i="1"/>
  <c r="Y533" i="1"/>
  <c r="Z533" i="1"/>
  <c r="AA533" i="1"/>
  <c r="Y534" i="1"/>
  <c r="Z534" i="1"/>
  <c r="AA534" i="1"/>
  <c r="Y535" i="1"/>
  <c r="Z535" i="1"/>
  <c r="AA535" i="1"/>
  <c r="Y536" i="1"/>
  <c r="Z536" i="1"/>
  <c r="AA536" i="1"/>
  <c r="Y537" i="1"/>
  <c r="Z537" i="1"/>
  <c r="AA537" i="1"/>
  <c r="Y538" i="1"/>
  <c r="Z538" i="1"/>
  <c r="AA538" i="1"/>
  <c r="Y539" i="1"/>
  <c r="Z539" i="1"/>
  <c r="AA539" i="1"/>
  <c r="Y540" i="1"/>
  <c r="Z540" i="1"/>
  <c r="AA540" i="1"/>
  <c r="Y541" i="1"/>
  <c r="Z541" i="1"/>
  <c r="AA541" i="1"/>
  <c r="Y542" i="1"/>
  <c r="Z542" i="1"/>
  <c r="AA542" i="1"/>
  <c r="Y543" i="1"/>
  <c r="Z543" i="1"/>
  <c r="AA543" i="1"/>
  <c r="Y544" i="1"/>
  <c r="Z544" i="1"/>
  <c r="AA544" i="1"/>
  <c r="Y545" i="1"/>
  <c r="Z545" i="1"/>
  <c r="AA545" i="1"/>
  <c r="Y546" i="1"/>
  <c r="Z546" i="1"/>
  <c r="AA546" i="1"/>
  <c r="Y547" i="1"/>
  <c r="Z547" i="1"/>
  <c r="AA547" i="1"/>
  <c r="Y548" i="1"/>
  <c r="Z548" i="1"/>
  <c r="AA548" i="1"/>
  <c r="Y549" i="1"/>
  <c r="Z549" i="1"/>
  <c r="AA549" i="1"/>
  <c r="Y550" i="1"/>
  <c r="Z550" i="1"/>
  <c r="AA550" i="1"/>
  <c r="Y551" i="1"/>
  <c r="Z551" i="1"/>
  <c r="AA551" i="1"/>
  <c r="Y552" i="1"/>
  <c r="Z552" i="1"/>
  <c r="AA552" i="1"/>
  <c r="Y553" i="1"/>
  <c r="Z553" i="1"/>
  <c r="AA553" i="1"/>
  <c r="Y554" i="1"/>
  <c r="Z554" i="1"/>
  <c r="AA554" i="1"/>
  <c r="Y555" i="1"/>
  <c r="Z555" i="1"/>
  <c r="AA555" i="1"/>
  <c r="Y556" i="1"/>
  <c r="Z556" i="1"/>
  <c r="AA556" i="1"/>
  <c r="Y557" i="1"/>
  <c r="Z557" i="1"/>
  <c r="AA557" i="1"/>
  <c r="Y558" i="1"/>
  <c r="Z558" i="1"/>
  <c r="AA558" i="1"/>
  <c r="Y559" i="1"/>
  <c r="Z559" i="1"/>
  <c r="AA559" i="1"/>
  <c r="Y560" i="1"/>
  <c r="Z560" i="1"/>
  <c r="AA560" i="1"/>
  <c r="Y561" i="1"/>
  <c r="Z561" i="1"/>
  <c r="AA561" i="1"/>
  <c r="Y562" i="1"/>
  <c r="Z562" i="1"/>
  <c r="AA562" i="1"/>
  <c r="Y563" i="1"/>
  <c r="Z563" i="1"/>
  <c r="AA563" i="1"/>
  <c r="Y564" i="1"/>
  <c r="Z564" i="1"/>
  <c r="AA564" i="1"/>
  <c r="Y565" i="1"/>
  <c r="Z565" i="1"/>
  <c r="AA565" i="1"/>
  <c r="Y566" i="1"/>
  <c r="Z566" i="1"/>
  <c r="AA566" i="1"/>
  <c r="Y567" i="1"/>
  <c r="Z567" i="1"/>
  <c r="AA567" i="1"/>
  <c r="Y568" i="1"/>
  <c r="Z568" i="1"/>
  <c r="AA568" i="1"/>
  <c r="Y569" i="1"/>
  <c r="Z569" i="1"/>
  <c r="AA569" i="1"/>
  <c r="Y570" i="1"/>
  <c r="Z570" i="1"/>
  <c r="AA570" i="1"/>
  <c r="Y571" i="1"/>
  <c r="Z571" i="1"/>
  <c r="AA571" i="1"/>
  <c r="Y572" i="1"/>
  <c r="Z572" i="1"/>
  <c r="AA572" i="1"/>
  <c r="Y573" i="1"/>
  <c r="Z573" i="1"/>
  <c r="AA573" i="1"/>
  <c r="Y574" i="1"/>
  <c r="Z574" i="1"/>
  <c r="AA574" i="1"/>
  <c r="Y575" i="1"/>
  <c r="Z575" i="1"/>
  <c r="AA575" i="1"/>
  <c r="Y576" i="1"/>
  <c r="Z576" i="1"/>
  <c r="AA576" i="1"/>
  <c r="Y577" i="1"/>
  <c r="Z577" i="1"/>
  <c r="AA577" i="1"/>
  <c r="Y578" i="1"/>
  <c r="Z578" i="1"/>
  <c r="AA578" i="1"/>
  <c r="Y579" i="1"/>
  <c r="Z579" i="1"/>
  <c r="AA579" i="1"/>
  <c r="Y580" i="1"/>
  <c r="Z580" i="1"/>
  <c r="AA580" i="1"/>
  <c r="Y581" i="1"/>
  <c r="Z581" i="1"/>
  <c r="AA581" i="1"/>
  <c r="Y582" i="1"/>
  <c r="Z582" i="1"/>
  <c r="AA582" i="1"/>
  <c r="Y583" i="1"/>
  <c r="Z583" i="1"/>
  <c r="AA583" i="1"/>
  <c r="Y584" i="1"/>
  <c r="Z584" i="1"/>
  <c r="AA584" i="1"/>
  <c r="Y585" i="1"/>
  <c r="Z585" i="1"/>
  <c r="AA585" i="1"/>
  <c r="Y586" i="1"/>
  <c r="Z586" i="1"/>
  <c r="AA586" i="1"/>
  <c r="Y587" i="1"/>
  <c r="Z587" i="1"/>
  <c r="AA587" i="1"/>
  <c r="Y588" i="1"/>
  <c r="Z588" i="1"/>
  <c r="AA588" i="1"/>
  <c r="Y589" i="1"/>
  <c r="Z589" i="1"/>
  <c r="AA589" i="1"/>
  <c r="Y590" i="1"/>
  <c r="Z590" i="1"/>
  <c r="AA590" i="1"/>
  <c r="Y591" i="1"/>
  <c r="Z591" i="1"/>
  <c r="AA591" i="1"/>
  <c r="Y592" i="1"/>
  <c r="Z592" i="1"/>
  <c r="AA592" i="1"/>
  <c r="Y593" i="1"/>
  <c r="Z593" i="1"/>
  <c r="AA593" i="1"/>
  <c r="Y594" i="1"/>
  <c r="Z594" i="1"/>
  <c r="AA594" i="1"/>
  <c r="Y595" i="1"/>
  <c r="Z595" i="1"/>
  <c r="AA595" i="1"/>
  <c r="Y596" i="1"/>
  <c r="Z596" i="1"/>
  <c r="AA596" i="1"/>
  <c r="Y597" i="1"/>
  <c r="Z597" i="1"/>
  <c r="AA597" i="1"/>
  <c r="Y598" i="1"/>
  <c r="Z598" i="1"/>
  <c r="AA598" i="1"/>
  <c r="Y599" i="1"/>
  <c r="Z599" i="1"/>
  <c r="AA599" i="1"/>
  <c r="Y600" i="1"/>
  <c r="Z600" i="1"/>
  <c r="AA600" i="1"/>
  <c r="Y601" i="1"/>
  <c r="Z601" i="1"/>
  <c r="AA601" i="1"/>
  <c r="Y602" i="1"/>
  <c r="Z602" i="1"/>
  <c r="AA602" i="1"/>
  <c r="Y603" i="1"/>
  <c r="Z603" i="1"/>
  <c r="AA603" i="1"/>
  <c r="Y604" i="1"/>
  <c r="Z604" i="1"/>
  <c r="AA604" i="1"/>
  <c r="Y605" i="1"/>
  <c r="Z605" i="1"/>
  <c r="AA605" i="1"/>
  <c r="Y606" i="1"/>
  <c r="Z606" i="1"/>
  <c r="AA606" i="1"/>
  <c r="Y607" i="1"/>
  <c r="Z607" i="1"/>
  <c r="AA607" i="1"/>
  <c r="Y608" i="1"/>
  <c r="Z608" i="1"/>
  <c r="AA608" i="1"/>
  <c r="Y609" i="1"/>
  <c r="Z609" i="1"/>
  <c r="AA609" i="1"/>
  <c r="Y610" i="1"/>
  <c r="Z610" i="1"/>
  <c r="AA610" i="1"/>
  <c r="Y611" i="1"/>
  <c r="Z611" i="1"/>
  <c r="AA611" i="1"/>
  <c r="Y612" i="1"/>
  <c r="Z612" i="1"/>
  <c r="AA612" i="1"/>
  <c r="Y613" i="1"/>
  <c r="Z613" i="1"/>
  <c r="AA613" i="1"/>
  <c r="Y614" i="1"/>
  <c r="Z614" i="1"/>
  <c r="AA614" i="1"/>
  <c r="Y615" i="1"/>
  <c r="Z615" i="1"/>
  <c r="AA615" i="1"/>
  <c r="Y616" i="1"/>
  <c r="Z616" i="1"/>
  <c r="AA616" i="1"/>
  <c r="Y617" i="1"/>
  <c r="Z617" i="1"/>
  <c r="AA617" i="1"/>
  <c r="Y618" i="1"/>
  <c r="Z618" i="1"/>
  <c r="AA618" i="1"/>
  <c r="Y619" i="1"/>
  <c r="Z619" i="1"/>
  <c r="AA619" i="1"/>
  <c r="Y620" i="1"/>
  <c r="Z620" i="1"/>
  <c r="AA620" i="1"/>
  <c r="Y621" i="1"/>
  <c r="Z621" i="1"/>
  <c r="AA621" i="1"/>
  <c r="Y622" i="1"/>
  <c r="Z622" i="1"/>
  <c r="AA622" i="1"/>
  <c r="Y623" i="1"/>
  <c r="Z623" i="1"/>
  <c r="AA623" i="1"/>
  <c r="Y624" i="1"/>
  <c r="Z624" i="1"/>
  <c r="AA624" i="1"/>
  <c r="Y625" i="1"/>
  <c r="Z625" i="1"/>
  <c r="AA625" i="1"/>
  <c r="Y626" i="1"/>
  <c r="Z626" i="1"/>
  <c r="AA626" i="1"/>
  <c r="Y627" i="1"/>
  <c r="Z627" i="1"/>
  <c r="AA627" i="1"/>
  <c r="Y628" i="1"/>
  <c r="Z628" i="1"/>
  <c r="AA628" i="1"/>
  <c r="Y629" i="1"/>
  <c r="Z629" i="1"/>
  <c r="AA629" i="1"/>
  <c r="Y630" i="1"/>
  <c r="Z630" i="1"/>
  <c r="AA630" i="1"/>
  <c r="Y631" i="1"/>
  <c r="Z631" i="1"/>
  <c r="AA631" i="1"/>
  <c r="Y632" i="1"/>
  <c r="Z632" i="1"/>
  <c r="AA632" i="1"/>
  <c r="Y633" i="1"/>
  <c r="Z633" i="1"/>
  <c r="AA633" i="1"/>
  <c r="Y634" i="1"/>
  <c r="Z634" i="1"/>
  <c r="AA634" i="1"/>
  <c r="Y635" i="1"/>
  <c r="Z635" i="1"/>
  <c r="AA635" i="1"/>
  <c r="Y636" i="1"/>
  <c r="Z636" i="1"/>
  <c r="AA636" i="1"/>
  <c r="Y637" i="1"/>
  <c r="Z637" i="1"/>
  <c r="AA637" i="1"/>
  <c r="Y638" i="1"/>
  <c r="Z638" i="1"/>
  <c r="AA638" i="1"/>
  <c r="Y639" i="1"/>
  <c r="Z639" i="1"/>
  <c r="AA639" i="1"/>
  <c r="Y640" i="1"/>
  <c r="Z640" i="1"/>
  <c r="AA640" i="1"/>
  <c r="Y641" i="1"/>
  <c r="Z641" i="1"/>
  <c r="AA641" i="1"/>
  <c r="Y642" i="1"/>
  <c r="Z642" i="1"/>
  <c r="AA642" i="1"/>
  <c r="Y643" i="1"/>
  <c r="Z643" i="1"/>
  <c r="AA643" i="1"/>
  <c r="Y644" i="1"/>
  <c r="Z644" i="1"/>
  <c r="AA644" i="1"/>
  <c r="Y645" i="1"/>
  <c r="Z645" i="1"/>
  <c r="AA645" i="1"/>
  <c r="Y646" i="1"/>
  <c r="Z646" i="1"/>
  <c r="AA646" i="1"/>
  <c r="Y647" i="1"/>
  <c r="Z647" i="1"/>
  <c r="AA647" i="1"/>
  <c r="Y648" i="1"/>
  <c r="Z648" i="1"/>
  <c r="AA648" i="1"/>
  <c r="Y649" i="1"/>
  <c r="Z649" i="1"/>
  <c r="AA649" i="1"/>
  <c r="Y650" i="1"/>
  <c r="Z650" i="1"/>
  <c r="AA650" i="1"/>
  <c r="Y651" i="1"/>
  <c r="Z651" i="1"/>
  <c r="AA651" i="1"/>
  <c r="Y652" i="1"/>
  <c r="Z652" i="1"/>
  <c r="AA652" i="1"/>
  <c r="Y653" i="1"/>
  <c r="Z653" i="1"/>
  <c r="AA653" i="1"/>
  <c r="Y654" i="1"/>
  <c r="Z654" i="1"/>
  <c r="AA654" i="1"/>
  <c r="X18" i="1"/>
  <c r="AK18" i="1" s="1"/>
  <c r="X19" i="1"/>
  <c r="AK19" i="1" s="1"/>
  <c r="X20" i="1"/>
  <c r="AK20" i="1" s="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W18" i="1"/>
  <c r="AJ18" i="1" s="1"/>
  <c r="W19" i="1"/>
  <c r="AJ19" i="1" s="1"/>
  <c r="W20" i="1"/>
  <c r="AJ20" i="1" s="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O18" i="1"/>
  <c r="AB18" i="1" s="1"/>
  <c r="P18" i="1"/>
  <c r="AC18" i="1" s="1"/>
  <c r="Q18" i="1"/>
  <c r="AD18" i="1" s="1"/>
  <c r="R18" i="1"/>
  <c r="AE18" i="1" s="1"/>
  <c r="S18" i="1"/>
  <c r="AF18" i="1" s="1"/>
  <c r="T18" i="1"/>
  <c r="AG18" i="1" s="1"/>
  <c r="U18" i="1"/>
  <c r="AH18" i="1" s="1"/>
  <c r="V18" i="1"/>
  <c r="AI18" i="1" s="1"/>
  <c r="O19" i="1"/>
  <c r="AB19" i="1" s="1"/>
  <c r="P19" i="1"/>
  <c r="AC19" i="1" s="1"/>
  <c r="Q19" i="1"/>
  <c r="AD19" i="1" s="1"/>
  <c r="R19" i="1"/>
  <c r="AE19" i="1" s="1"/>
  <c r="S19" i="1"/>
  <c r="AF19" i="1" s="1"/>
  <c r="T19" i="1"/>
  <c r="AG19" i="1" s="1"/>
  <c r="U19" i="1"/>
  <c r="AH19" i="1" s="1"/>
  <c r="V19" i="1"/>
  <c r="AI19" i="1" s="1"/>
  <c r="O20" i="1"/>
  <c r="AB20" i="1" s="1"/>
  <c r="P20" i="1"/>
  <c r="AC20" i="1" s="1"/>
  <c r="Q20" i="1"/>
  <c r="AD20" i="1" s="1"/>
  <c r="R20" i="1"/>
  <c r="AE20" i="1" s="1"/>
  <c r="S20" i="1"/>
  <c r="AF20" i="1" s="1"/>
  <c r="T20" i="1"/>
  <c r="AG20" i="1" s="1"/>
  <c r="U20" i="1"/>
  <c r="AH20" i="1" s="1"/>
  <c r="V20" i="1"/>
  <c r="AI20" i="1" s="1"/>
  <c r="O21" i="1"/>
  <c r="P21" i="1"/>
  <c r="Q21" i="1"/>
  <c r="R21" i="1"/>
  <c r="S21" i="1"/>
  <c r="T21" i="1"/>
  <c r="U21" i="1"/>
  <c r="V21" i="1"/>
  <c r="O22" i="1"/>
  <c r="P22" i="1"/>
  <c r="Q22" i="1"/>
  <c r="R22" i="1"/>
  <c r="S22" i="1"/>
  <c r="T22" i="1"/>
  <c r="U22" i="1"/>
  <c r="V22" i="1"/>
  <c r="O23" i="1"/>
  <c r="P23" i="1"/>
  <c r="Q23" i="1"/>
  <c r="R23" i="1"/>
  <c r="S23" i="1"/>
  <c r="T23" i="1"/>
  <c r="U23" i="1"/>
  <c r="V23" i="1"/>
  <c r="O24" i="1"/>
  <c r="P24" i="1"/>
  <c r="Q24" i="1"/>
  <c r="R24" i="1"/>
  <c r="S24" i="1"/>
  <c r="T24" i="1"/>
  <c r="U24" i="1"/>
  <c r="V24" i="1"/>
  <c r="O25" i="1"/>
  <c r="P25" i="1"/>
  <c r="Q25" i="1"/>
  <c r="R25" i="1"/>
  <c r="S25" i="1"/>
  <c r="T25" i="1"/>
  <c r="U25" i="1"/>
  <c r="V25" i="1"/>
  <c r="O26" i="1"/>
  <c r="P26" i="1"/>
  <c r="Q26" i="1"/>
  <c r="R26" i="1"/>
  <c r="S26" i="1"/>
  <c r="T26" i="1"/>
  <c r="U26" i="1"/>
  <c r="V26" i="1"/>
  <c r="O27" i="1"/>
  <c r="P27" i="1"/>
  <c r="Q27" i="1"/>
  <c r="R27" i="1"/>
  <c r="S27" i="1"/>
  <c r="T27" i="1"/>
  <c r="U27" i="1"/>
  <c r="V27" i="1"/>
  <c r="O28" i="1"/>
  <c r="P28" i="1"/>
  <c r="Q28" i="1"/>
  <c r="R28" i="1"/>
  <c r="S28" i="1"/>
  <c r="T28" i="1"/>
  <c r="U28" i="1"/>
  <c r="V28" i="1"/>
  <c r="O29" i="1"/>
  <c r="P29" i="1"/>
  <c r="Q29" i="1"/>
  <c r="R29" i="1"/>
  <c r="S29" i="1"/>
  <c r="T29" i="1"/>
  <c r="U29" i="1"/>
  <c r="V29" i="1"/>
  <c r="O30" i="1"/>
  <c r="P30" i="1"/>
  <c r="Q30" i="1"/>
  <c r="R30" i="1"/>
  <c r="S30" i="1"/>
  <c r="T30" i="1"/>
  <c r="U30" i="1"/>
  <c r="V30" i="1"/>
  <c r="O31" i="1"/>
  <c r="P31" i="1"/>
  <c r="Q31" i="1"/>
  <c r="R31" i="1"/>
  <c r="S31" i="1"/>
  <c r="T31" i="1"/>
  <c r="U31" i="1"/>
  <c r="V31" i="1"/>
  <c r="O32" i="1"/>
  <c r="P32" i="1"/>
  <c r="Q32" i="1"/>
  <c r="R32" i="1"/>
  <c r="S32" i="1"/>
  <c r="T32" i="1"/>
  <c r="U32" i="1"/>
  <c r="V32" i="1"/>
  <c r="O33" i="1"/>
  <c r="P33" i="1"/>
  <c r="Q33" i="1"/>
  <c r="R33" i="1"/>
  <c r="S33" i="1"/>
  <c r="T33" i="1"/>
  <c r="U33" i="1"/>
  <c r="V33" i="1"/>
  <c r="O34" i="1"/>
  <c r="P34" i="1"/>
  <c r="Q34" i="1"/>
  <c r="R34" i="1"/>
  <c r="S34" i="1"/>
  <c r="T34" i="1"/>
  <c r="U34" i="1"/>
  <c r="V34" i="1"/>
  <c r="O35" i="1"/>
  <c r="P35" i="1"/>
  <c r="Q35" i="1"/>
  <c r="R35" i="1"/>
  <c r="S35" i="1"/>
  <c r="T35" i="1"/>
  <c r="U35" i="1"/>
  <c r="V35" i="1"/>
  <c r="O36" i="1"/>
  <c r="P36" i="1"/>
  <c r="Q36" i="1"/>
  <c r="R36" i="1"/>
  <c r="S36" i="1"/>
  <c r="T36" i="1"/>
  <c r="U36" i="1"/>
  <c r="V36" i="1"/>
  <c r="O37" i="1"/>
  <c r="P37" i="1"/>
  <c r="Q37" i="1"/>
  <c r="R37" i="1"/>
  <c r="S37" i="1"/>
  <c r="T37" i="1"/>
  <c r="U37" i="1"/>
  <c r="V37" i="1"/>
  <c r="O38" i="1"/>
  <c r="P38" i="1"/>
  <c r="Q38" i="1"/>
  <c r="R38" i="1"/>
  <c r="S38" i="1"/>
  <c r="T38" i="1"/>
  <c r="U38" i="1"/>
  <c r="V38" i="1"/>
  <c r="O39" i="1"/>
  <c r="P39" i="1"/>
  <c r="Q39" i="1"/>
  <c r="R39" i="1"/>
  <c r="S39" i="1"/>
  <c r="T39" i="1"/>
  <c r="U39" i="1"/>
  <c r="V39" i="1"/>
  <c r="O40" i="1"/>
  <c r="P40" i="1"/>
  <c r="Q40" i="1"/>
  <c r="R40" i="1"/>
  <c r="S40" i="1"/>
  <c r="T40" i="1"/>
  <c r="U40" i="1"/>
  <c r="V40" i="1"/>
  <c r="O41" i="1"/>
  <c r="P41" i="1"/>
  <c r="Q41" i="1"/>
  <c r="R41" i="1"/>
  <c r="S41" i="1"/>
  <c r="T41" i="1"/>
  <c r="U41" i="1"/>
  <c r="V41" i="1"/>
  <c r="O42" i="1"/>
  <c r="P42" i="1"/>
  <c r="Q42" i="1"/>
  <c r="R42" i="1"/>
  <c r="S42" i="1"/>
  <c r="T42" i="1"/>
  <c r="U42" i="1"/>
  <c r="V42" i="1"/>
  <c r="O43" i="1"/>
  <c r="P43" i="1"/>
  <c r="Q43" i="1"/>
  <c r="R43" i="1"/>
  <c r="S43" i="1"/>
  <c r="T43" i="1"/>
  <c r="U43" i="1"/>
  <c r="V43" i="1"/>
  <c r="O44" i="1"/>
  <c r="P44" i="1"/>
  <c r="Q44" i="1"/>
  <c r="R44" i="1"/>
  <c r="S44" i="1"/>
  <c r="T44" i="1"/>
  <c r="U44" i="1"/>
  <c r="V44" i="1"/>
  <c r="O45" i="1"/>
  <c r="P45" i="1"/>
  <c r="Q45" i="1"/>
  <c r="R45" i="1"/>
  <c r="S45" i="1"/>
  <c r="T45" i="1"/>
  <c r="U45" i="1"/>
  <c r="V45" i="1"/>
  <c r="O46" i="1"/>
  <c r="P46" i="1"/>
  <c r="Q46" i="1"/>
  <c r="R46" i="1"/>
  <c r="S46" i="1"/>
  <c r="T46" i="1"/>
  <c r="U46" i="1"/>
  <c r="V46" i="1"/>
  <c r="O47" i="1"/>
  <c r="P47" i="1"/>
  <c r="Q47" i="1"/>
  <c r="R47" i="1"/>
  <c r="S47" i="1"/>
  <c r="T47" i="1"/>
  <c r="U47" i="1"/>
  <c r="V47" i="1"/>
  <c r="O48" i="1"/>
  <c r="P48" i="1"/>
  <c r="Q48" i="1"/>
  <c r="R48" i="1"/>
  <c r="S48" i="1"/>
  <c r="T48" i="1"/>
  <c r="U48" i="1"/>
  <c r="V48" i="1"/>
  <c r="O49" i="1"/>
  <c r="P49" i="1"/>
  <c r="Q49" i="1"/>
  <c r="R49" i="1"/>
  <c r="S49" i="1"/>
  <c r="T49" i="1"/>
  <c r="U49" i="1"/>
  <c r="V49" i="1"/>
  <c r="O50" i="1"/>
  <c r="P50" i="1"/>
  <c r="Q50" i="1"/>
  <c r="R50" i="1"/>
  <c r="S50" i="1"/>
  <c r="T50" i="1"/>
  <c r="U50" i="1"/>
  <c r="V50" i="1"/>
  <c r="O51" i="1"/>
  <c r="P51" i="1"/>
  <c r="Q51" i="1"/>
  <c r="R51" i="1"/>
  <c r="S51" i="1"/>
  <c r="T51" i="1"/>
  <c r="U51" i="1"/>
  <c r="V51" i="1"/>
  <c r="O52" i="1"/>
  <c r="P52" i="1"/>
  <c r="Q52" i="1"/>
  <c r="R52" i="1"/>
  <c r="S52" i="1"/>
  <c r="T52" i="1"/>
  <c r="U52" i="1"/>
  <c r="V52" i="1"/>
  <c r="O53" i="1"/>
  <c r="P53" i="1"/>
  <c r="Q53" i="1"/>
  <c r="R53" i="1"/>
  <c r="S53" i="1"/>
  <c r="T53" i="1"/>
  <c r="U53" i="1"/>
  <c r="V53" i="1"/>
  <c r="O54" i="1"/>
  <c r="P54" i="1"/>
  <c r="Q54" i="1"/>
  <c r="R54" i="1"/>
  <c r="S54" i="1"/>
  <c r="T54" i="1"/>
  <c r="U54" i="1"/>
  <c r="V54" i="1"/>
  <c r="O55" i="1"/>
  <c r="P55" i="1"/>
  <c r="Q55" i="1"/>
  <c r="R55" i="1"/>
  <c r="S55" i="1"/>
  <c r="T55" i="1"/>
  <c r="U55" i="1"/>
  <c r="V55" i="1"/>
  <c r="O56" i="1"/>
  <c r="P56" i="1"/>
  <c r="Q56" i="1"/>
  <c r="R56" i="1"/>
  <c r="S56" i="1"/>
  <c r="T56" i="1"/>
  <c r="U56" i="1"/>
  <c r="V56" i="1"/>
  <c r="O57" i="1"/>
  <c r="P57" i="1"/>
  <c r="Q57" i="1"/>
  <c r="R57" i="1"/>
  <c r="S57" i="1"/>
  <c r="T57" i="1"/>
  <c r="U57" i="1"/>
  <c r="V57" i="1"/>
  <c r="O58" i="1"/>
  <c r="P58" i="1"/>
  <c r="Q58" i="1"/>
  <c r="R58" i="1"/>
  <c r="S58" i="1"/>
  <c r="T58" i="1"/>
  <c r="U58" i="1"/>
  <c r="V58" i="1"/>
  <c r="O59" i="1"/>
  <c r="P59" i="1"/>
  <c r="Q59" i="1"/>
  <c r="R59" i="1"/>
  <c r="S59" i="1"/>
  <c r="T59" i="1"/>
  <c r="U59" i="1"/>
  <c r="V59" i="1"/>
  <c r="O60" i="1"/>
  <c r="P60" i="1"/>
  <c r="Q60" i="1"/>
  <c r="R60" i="1"/>
  <c r="S60" i="1"/>
  <c r="T60" i="1"/>
  <c r="U60" i="1"/>
  <c r="V60" i="1"/>
  <c r="O61" i="1"/>
  <c r="P61" i="1"/>
  <c r="Q61" i="1"/>
  <c r="R61" i="1"/>
  <c r="S61" i="1"/>
  <c r="T61" i="1"/>
  <c r="U61" i="1"/>
  <c r="V61" i="1"/>
  <c r="O62" i="1"/>
  <c r="P62" i="1"/>
  <c r="Q62" i="1"/>
  <c r="R62" i="1"/>
  <c r="S62" i="1"/>
  <c r="T62" i="1"/>
  <c r="U62" i="1"/>
  <c r="V62" i="1"/>
  <c r="O63" i="1"/>
  <c r="P63" i="1"/>
  <c r="Q63" i="1"/>
  <c r="R63" i="1"/>
  <c r="S63" i="1"/>
  <c r="T63" i="1"/>
  <c r="U63" i="1"/>
  <c r="V63" i="1"/>
  <c r="O64" i="1"/>
  <c r="P64" i="1"/>
  <c r="Q64" i="1"/>
  <c r="R64" i="1"/>
  <c r="S64" i="1"/>
  <c r="T64" i="1"/>
  <c r="U64" i="1"/>
  <c r="V64" i="1"/>
  <c r="O65" i="1"/>
  <c r="P65" i="1"/>
  <c r="Q65" i="1"/>
  <c r="R65" i="1"/>
  <c r="S65" i="1"/>
  <c r="T65" i="1"/>
  <c r="U65" i="1"/>
  <c r="V65" i="1"/>
  <c r="O66" i="1"/>
  <c r="P66" i="1"/>
  <c r="Q66" i="1"/>
  <c r="R66" i="1"/>
  <c r="S66" i="1"/>
  <c r="T66" i="1"/>
  <c r="U66" i="1"/>
  <c r="V66" i="1"/>
  <c r="O67" i="1"/>
  <c r="P67" i="1"/>
  <c r="Q67" i="1"/>
  <c r="R67" i="1"/>
  <c r="S67" i="1"/>
  <c r="T67" i="1"/>
  <c r="U67" i="1"/>
  <c r="V67" i="1"/>
  <c r="O68" i="1"/>
  <c r="P68" i="1"/>
  <c r="Q68" i="1"/>
  <c r="R68" i="1"/>
  <c r="S68" i="1"/>
  <c r="T68" i="1"/>
  <c r="U68" i="1"/>
  <c r="V68" i="1"/>
  <c r="O69" i="1"/>
  <c r="P69" i="1"/>
  <c r="Q69" i="1"/>
  <c r="R69" i="1"/>
  <c r="S69" i="1"/>
  <c r="T69" i="1"/>
  <c r="U69" i="1"/>
  <c r="V69" i="1"/>
  <c r="O70" i="1"/>
  <c r="P70" i="1"/>
  <c r="Q70" i="1"/>
  <c r="R70" i="1"/>
  <c r="S70" i="1"/>
  <c r="T70" i="1"/>
  <c r="U70" i="1"/>
  <c r="V70" i="1"/>
  <c r="O71" i="1"/>
  <c r="P71" i="1"/>
  <c r="Q71" i="1"/>
  <c r="R71" i="1"/>
  <c r="S71" i="1"/>
  <c r="T71" i="1"/>
  <c r="U71" i="1"/>
  <c r="V71" i="1"/>
  <c r="O72" i="1"/>
  <c r="P72" i="1"/>
  <c r="Q72" i="1"/>
  <c r="R72" i="1"/>
  <c r="S72" i="1"/>
  <c r="T72" i="1"/>
  <c r="U72" i="1"/>
  <c r="V72" i="1"/>
  <c r="O73" i="1"/>
  <c r="P73" i="1"/>
  <c r="Q73" i="1"/>
  <c r="R73" i="1"/>
  <c r="S73" i="1"/>
  <c r="T73" i="1"/>
  <c r="U73" i="1"/>
  <c r="V73" i="1"/>
  <c r="O74" i="1"/>
  <c r="P74" i="1"/>
  <c r="Q74" i="1"/>
  <c r="R74" i="1"/>
  <c r="S74" i="1"/>
  <c r="T74" i="1"/>
  <c r="U74" i="1"/>
  <c r="V74" i="1"/>
  <c r="O75" i="1"/>
  <c r="P75" i="1"/>
  <c r="Q75" i="1"/>
  <c r="R75" i="1"/>
  <c r="S75" i="1"/>
  <c r="T75" i="1"/>
  <c r="U75" i="1"/>
  <c r="V75" i="1"/>
  <c r="O76" i="1"/>
  <c r="P76" i="1"/>
  <c r="Q76" i="1"/>
  <c r="R76" i="1"/>
  <c r="S76" i="1"/>
  <c r="T76" i="1"/>
  <c r="U76" i="1"/>
  <c r="V76" i="1"/>
  <c r="O77" i="1"/>
  <c r="P77" i="1"/>
  <c r="Q77" i="1"/>
  <c r="R77" i="1"/>
  <c r="S77" i="1"/>
  <c r="T77" i="1"/>
  <c r="U77" i="1"/>
  <c r="V77" i="1"/>
  <c r="O78" i="1"/>
  <c r="P78" i="1"/>
  <c r="Q78" i="1"/>
  <c r="R78" i="1"/>
  <c r="S78" i="1"/>
  <c r="T78" i="1"/>
  <c r="U78" i="1"/>
  <c r="V78" i="1"/>
  <c r="O79" i="1"/>
  <c r="P79" i="1"/>
  <c r="Q79" i="1"/>
  <c r="R79" i="1"/>
  <c r="S79" i="1"/>
  <c r="T79" i="1"/>
  <c r="U79" i="1"/>
  <c r="V79" i="1"/>
  <c r="O80" i="1"/>
  <c r="P80" i="1"/>
  <c r="Q80" i="1"/>
  <c r="R80" i="1"/>
  <c r="S80" i="1"/>
  <c r="T80" i="1"/>
  <c r="U80" i="1"/>
  <c r="V80" i="1"/>
  <c r="O81" i="1"/>
  <c r="P81" i="1"/>
  <c r="Q81" i="1"/>
  <c r="R81" i="1"/>
  <c r="S81" i="1"/>
  <c r="T81" i="1"/>
  <c r="U81" i="1"/>
  <c r="V81" i="1"/>
  <c r="O82" i="1"/>
  <c r="P82" i="1"/>
  <c r="Q82" i="1"/>
  <c r="R82" i="1"/>
  <c r="S82" i="1"/>
  <c r="T82" i="1"/>
  <c r="U82" i="1"/>
  <c r="V82" i="1"/>
  <c r="O83" i="1"/>
  <c r="P83" i="1"/>
  <c r="Q83" i="1"/>
  <c r="R83" i="1"/>
  <c r="S83" i="1"/>
  <c r="T83" i="1"/>
  <c r="U83" i="1"/>
  <c r="V83" i="1"/>
  <c r="O84" i="1"/>
  <c r="P84" i="1"/>
  <c r="Q84" i="1"/>
  <c r="R84" i="1"/>
  <c r="S84" i="1"/>
  <c r="T84" i="1"/>
  <c r="U84" i="1"/>
  <c r="V84" i="1"/>
  <c r="O85" i="1"/>
  <c r="P85" i="1"/>
  <c r="Q85" i="1"/>
  <c r="R85" i="1"/>
  <c r="S85" i="1"/>
  <c r="T85" i="1"/>
  <c r="U85" i="1"/>
  <c r="V85" i="1"/>
  <c r="O86" i="1"/>
  <c r="P86" i="1"/>
  <c r="Q86" i="1"/>
  <c r="R86" i="1"/>
  <c r="S86" i="1"/>
  <c r="T86" i="1"/>
  <c r="U86" i="1"/>
  <c r="V86" i="1"/>
  <c r="O87" i="1"/>
  <c r="P87" i="1"/>
  <c r="Q87" i="1"/>
  <c r="R87" i="1"/>
  <c r="S87" i="1"/>
  <c r="T87" i="1"/>
  <c r="U87" i="1"/>
  <c r="V87" i="1"/>
  <c r="O88" i="1"/>
  <c r="P88" i="1"/>
  <c r="Q88" i="1"/>
  <c r="R88" i="1"/>
  <c r="S88" i="1"/>
  <c r="T88" i="1"/>
  <c r="U88" i="1"/>
  <c r="V88" i="1"/>
  <c r="O89" i="1"/>
  <c r="P89" i="1"/>
  <c r="Q89" i="1"/>
  <c r="R89" i="1"/>
  <c r="S89" i="1"/>
  <c r="T89" i="1"/>
  <c r="U89" i="1"/>
  <c r="V89" i="1"/>
  <c r="O90" i="1"/>
  <c r="P90" i="1"/>
  <c r="Q90" i="1"/>
  <c r="R90" i="1"/>
  <c r="S90" i="1"/>
  <c r="T90" i="1"/>
  <c r="U90" i="1"/>
  <c r="V90" i="1"/>
  <c r="O91" i="1"/>
  <c r="P91" i="1"/>
  <c r="Q91" i="1"/>
  <c r="R91" i="1"/>
  <c r="S91" i="1"/>
  <c r="T91" i="1"/>
  <c r="U91" i="1"/>
  <c r="V91" i="1"/>
  <c r="O92" i="1"/>
  <c r="P92" i="1"/>
  <c r="Q92" i="1"/>
  <c r="R92" i="1"/>
  <c r="S92" i="1"/>
  <c r="T92" i="1"/>
  <c r="U92" i="1"/>
  <c r="V92" i="1"/>
  <c r="O93" i="1"/>
  <c r="P93" i="1"/>
  <c r="Q93" i="1"/>
  <c r="R93" i="1"/>
  <c r="S93" i="1"/>
  <c r="T93" i="1"/>
  <c r="U93" i="1"/>
  <c r="V93" i="1"/>
  <c r="O94" i="1"/>
  <c r="P94" i="1"/>
  <c r="Q94" i="1"/>
  <c r="R94" i="1"/>
  <c r="S94" i="1"/>
  <c r="T94" i="1"/>
  <c r="U94" i="1"/>
  <c r="V94" i="1"/>
  <c r="O95" i="1"/>
  <c r="P95" i="1"/>
  <c r="Q95" i="1"/>
  <c r="R95" i="1"/>
  <c r="S95" i="1"/>
  <c r="T95" i="1"/>
  <c r="U95" i="1"/>
  <c r="V95" i="1"/>
  <c r="O96" i="1"/>
  <c r="P96" i="1"/>
  <c r="Q96" i="1"/>
  <c r="R96" i="1"/>
  <c r="S96" i="1"/>
  <c r="T96" i="1"/>
  <c r="U96" i="1"/>
  <c r="V96" i="1"/>
  <c r="O97" i="1"/>
  <c r="P97" i="1"/>
  <c r="Q97" i="1"/>
  <c r="R97" i="1"/>
  <c r="S97" i="1"/>
  <c r="T97" i="1"/>
  <c r="U97" i="1"/>
  <c r="V97" i="1"/>
  <c r="O98" i="1"/>
  <c r="P98" i="1"/>
  <c r="Q98" i="1"/>
  <c r="R98" i="1"/>
  <c r="S98" i="1"/>
  <c r="T98" i="1"/>
  <c r="U98" i="1"/>
  <c r="V98" i="1"/>
  <c r="O99" i="1"/>
  <c r="P99" i="1"/>
  <c r="Q99" i="1"/>
  <c r="R99" i="1"/>
  <c r="S99" i="1"/>
  <c r="T99" i="1"/>
  <c r="U99" i="1"/>
  <c r="V99" i="1"/>
  <c r="O100" i="1"/>
  <c r="P100" i="1"/>
  <c r="Q100" i="1"/>
  <c r="R100" i="1"/>
  <c r="S100" i="1"/>
  <c r="T100" i="1"/>
  <c r="U100" i="1"/>
  <c r="V100" i="1"/>
  <c r="O101" i="1"/>
  <c r="P101" i="1"/>
  <c r="Q101" i="1"/>
  <c r="R101" i="1"/>
  <c r="S101" i="1"/>
  <c r="T101" i="1"/>
  <c r="U101" i="1"/>
  <c r="V101" i="1"/>
  <c r="O102" i="1"/>
  <c r="P102" i="1"/>
  <c r="Q102" i="1"/>
  <c r="R102" i="1"/>
  <c r="S102" i="1"/>
  <c r="T102" i="1"/>
  <c r="U102" i="1"/>
  <c r="V102" i="1"/>
  <c r="O103" i="1"/>
  <c r="P103" i="1"/>
  <c r="Q103" i="1"/>
  <c r="R103" i="1"/>
  <c r="S103" i="1"/>
  <c r="T103" i="1"/>
  <c r="U103" i="1"/>
  <c r="V103" i="1"/>
  <c r="O104" i="1"/>
  <c r="P104" i="1"/>
  <c r="Q104" i="1"/>
  <c r="R104" i="1"/>
  <c r="S104" i="1"/>
  <c r="T104" i="1"/>
  <c r="U104" i="1"/>
  <c r="V104" i="1"/>
  <c r="O105" i="1"/>
  <c r="P105" i="1"/>
  <c r="Q105" i="1"/>
  <c r="R105" i="1"/>
  <c r="S105" i="1"/>
  <c r="T105" i="1"/>
  <c r="U105" i="1"/>
  <c r="V105" i="1"/>
  <c r="O106" i="1"/>
  <c r="P106" i="1"/>
  <c r="Q106" i="1"/>
  <c r="R106" i="1"/>
  <c r="S106" i="1"/>
  <c r="T106" i="1"/>
  <c r="U106" i="1"/>
  <c r="V106" i="1"/>
  <c r="O107" i="1"/>
  <c r="P107" i="1"/>
  <c r="Q107" i="1"/>
  <c r="R107" i="1"/>
  <c r="S107" i="1"/>
  <c r="T107" i="1"/>
  <c r="U107" i="1"/>
  <c r="V107" i="1"/>
  <c r="O108" i="1"/>
  <c r="P108" i="1"/>
  <c r="Q108" i="1"/>
  <c r="R108" i="1"/>
  <c r="S108" i="1"/>
  <c r="T108" i="1"/>
  <c r="U108" i="1"/>
  <c r="V108" i="1"/>
  <c r="O109" i="1"/>
  <c r="P109" i="1"/>
  <c r="Q109" i="1"/>
  <c r="R109" i="1"/>
  <c r="S109" i="1"/>
  <c r="T109" i="1"/>
  <c r="U109" i="1"/>
  <c r="V109" i="1"/>
  <c r="O110" i="1"/>
  <c r="P110" i="1"/>
  <c r="Q110" i="1"/>
  <c r="R110" i="1"/>
  <c r="S110" i="1"/>
  <c r="T110" i="1"/>
  <c r="U110" i="1"/>
  <c r="V110" i="1"/>
  <c r="O111" i="1"/>
  <c r="P111" i="1"/>
  <c r="Q111" i="1"/>
  <c r="R111" i="1"/>
  <c r="S111" i="1"/>
  <c r="T111" i="1"/>
  <c r="U111" i="1"/>
  <c r="V111" i="1"/>
  <c r="O112" i="1"/>
  <c r="P112" i="1"/>
  <c r="Q112" i="1"/>
  <c r="R112" i="1"/>
  <c r="S112" i="1"/>
  <c r="T112" i="1"/>
  <c r="U112" i="1"/>
  <c r="V112" i="1"/>
  <c r="O113" i="1"/>
  <c r="P113" i="1"/>
  <c r="Q113" i="1"/>
  <c r="R113" i="1"/>
  <c r="S113" i="1"/>
  <c r="T113" i="1"/>
  <c r="U113" i="1"/>
  <c r="V113" i="1"/>
  <c r="O114" i="1"/>
  <c r="P114" i="1"/>
  <c r="Q114" i="1"/>
  <c r="R114" i="1"/>
  <c r="S114" i="1"/>
  <c r="T114" i="1"/>
  <c r="U114" i="1"/>
  <c r="V114" i="1"/>
  <c r="O115" i="1"/>
  <c r="P115" i="1"/>
  <c r="Q115" i="1"/>
  <c r="R115" i="1"/>
  <c r="S115" i="1"/>
  <c r="T115" i="1"/>
  <c r="U115" i="1"/>
  <c r="V115" i="1"/>
  <c r="O116" i="1"/>
  <c r="P116" i="1"/>
  <c r="Q116" i="1"/>
  <c r="R116" i="1"/>
  <c r="S116" i="1"/>
  <c r="T116" i="1"/>
  <c r="U116" i="1"/>
  <c r="V116" i="1"/>
  <c r="O117" i="1"/>
  <c r="P117" i="1"/>
  <c r="Q117" i="1"/>
  <c r="R117" i="1"/>
  <c r="S117" i="1"/>
  <c r="T117" i="1"/>
  <c r="U117" i="1"/>
  <c r="V117" i="1"/>
  <c r="O118" i="1"/>
  <c r="P118" i="1"/>
  <c r="Q118" i="1"/>
  <c r="R118" i="1"/>
  <c r="S118" i="1"/>
  <c r="T118" i="1"/>
  <c r="U118" i="1"/>
  <c r="V118" i="1"/>
  <c r="O119" i="1"/>
  <c r="P119" i="1"/>
  <c r="Q119" i="1"/>
  <c r="R119" i="1"/>
  <c r="S119" i="1"/>
  <c r="T119" i="1"/>
  <c r="U119" i="1"/>
  <c r="V119" i="1"/>
  <c r="O120" i="1"/>
  <c r="P120" i="1"/>
  <c r="Q120" i="1"/>
  <c r="R120" i="1"/>
  <c r="S120" i="1"/>
  <c r="T120" i="1"/>
  <c r="U120" i="1"/>
  <c r="V120" i="1"/>
  <c r="O121" i="1"/>
  <c r="P121" i="1"/>
  <c r="Q121" i="1"/>
  <c r="R121" i="1"/>
  <c r="S121" i="1"/>
  <c r="T121" i="1"/>
  <c r="U121" i="1"/>
  <c r="V121" i="1"/>
  <c r="O122" i="1"/>
  <c r="P122" i="1"/>
  <c r="Q122" i="1"/>
  <c r="R122" i="1"/>
  <c r="S122" i="1"/>
  <c r="T122" i="1"/>
  <c r="U122" i="1"/>
  <c r="V122" i="1"/>
  <c r="O123" i="1"/>
  <c r="P123" i="1"/>
  <c r="Q123" i="1"/>
  <c r="R123" i="1"/>
  <c r="S123" i="1"/>
  <c r="T123" i="1"/>
  <c r="U123" i="1"/>
  <c r="V123" i="1"/>
  <c r="O124" i="1"/>
  <c r="P124" i="1"/>
  <c r="Q124" i="1"/>
  <c r="R124" i="1"/>
  <c r="S124" i="1"/>
  <c r="T124" i="1"/>
  <c r="U124" i="1"/>
  <c r="V124" i="1"/>
  <c r="O125" i="1"/>
  <c r="P125" i="1"/>
  <c r="Q125" i="1"/>
  <c r="R125" i="1"/>
  <c r="S125" i="1"/>
  <c r="T125" i="1"/>
  <c r="U125" i="1"/>
  <c r="V125" i="1"/>
  <c r="O126" i="1"/>
  <c r="P126" i="1"/>
  <c r="Q126" i="1"/>
  <c r="R126" i="1"/>
  <c r="S126" i="1"/>
  <c r="T126" i="1"/>
  <c r="U126" i="1"/>
  <c r="V126" i="1"/>
  <c r="O127" i="1"/>
  <c r="P127" i="1"/>
  <c r="Q127" i="1"/>
  <c r="R127" i="1"/>
  <c r="S127" i="1"/>
  <c r="T127" i="1"/>
  <c r="U127" i="1"/>
  <c r="V127" i="1"/>
  <c r="O128" i="1"/>
  <c r="P128" i="1"/>
  <c r="Q128" i="1"/>
  <c r="R128" i="1"/>
  <c r="S128" i="1"/>
  <c r="T128" i="1"/>
  <c r="U128" i="1"/>
  <c r="V128" i="1"/>
  <c r="O129" i="1"/>
  <c r="P129" i="1"/>
  <c r="Q129" i="1"/>
  <c r="R129" i="1"/>
  <c r="S129" i="1"/>
  <c r="T129" i="1"/>
  <c r="U129" i="1"/>
  <c r="V129" i="1"/>
  <c r="O130" i="1"/>
  <c r="P130" i="1"/>
  <c r="Q130" i="1"/>
  <c r="R130" i="1"/>
  <c r="S130" i="1"/>
  <c r="T130" i="1"/>
  <c r="U130" i="1"/>
  <c r="V130" i="1"/>
  <c r="O131" i="1"/>
  <c r="P131" i="1"/>
  <c r="Q131" i="1"/>
  <c r="R131" i="1"/>
  <c r="S131" i="1"/>
  <c r="T131" i="1"/>
  <c r="U131" i="1"/>
  <c r="V131" i="1"/>
  <c r="O132" i="1"/>
  <c r="P132" i="1"/>
  <c r="Q132" i="1"/>
  <c r="R132" i="1"/>
  <c r="S132" i="1"/>
  <c r="T132" i="1"/>
  <c r="U132" i="1"/>
  <c r="V132" i="1"/>
  <c r="O133" i="1"/>
  <c r="P133" i="1"/>
  <c r="Q133" i="1"/>
  <c r="R133" i="1"/>
  <c r="S133" i="1"/>
  <c r="T133" i="1"/>
  <c r="U133" i="1"/>
  <c r="V133" i="1"/>
  <c r="O134" i="1"/>
  <c r="P134" i="1"/>
  <c r="Q134" i="1"/>
  <c r="R134" i="1"/>
  <c r="S134" i="1"/>
  <c r="T134" i="1"/>
  <c r="U134" i="1"/>
  <c r="V134" i="1"/>
  <c r="O135" i="1"/>
  <c r="P135" i="1"/>
  <c r="Q135" i="1"/>
  <c r="R135" i="1"/>
  <c r="S135" i="1"/>
  <c r="T135" i="1"/>
  <c r="U135" i="1"/>
  <c r="V135" i="1"/>
  <c r="O136" i="1"/>
  <c r="P136" i="1"/>
  <c r="Q136" i="1"/>
  <c r="R136" i="1"/>
  <c r="S136" i="1"/>
  <c r="T136" i="1"/>
  <c r="U136" i="1"/>
  <c r="V136" i="1"/>
  <c r="O137" i="1"/>
  <c r="P137" i="1"/>
  <c r="Q137" i="1"/>
  <c r="R137" i="1"/>
  <c r="S137" i="1"/>
  <c r="T137" i="1"/>
  <c r="U137" i="1"/>
  <c r="V137" i="1"/>
  <c r="O138" i="1"/>
  <c r="P138" i="1"/>
  <c r="Q138" i="1"/>
  <c r="R138" i="1"/>
  <c r="S138" i="1"/>
  <c r="T138" i="1"/>
  <c r="U138" i="1"/>
  <c r="V138" i="1"/>
  <c r="O139" i="1"/>
  <c r="P139" i="1"/>
  <c r="Q139" i="1"/>
  <c r="R139" i="1"/>
  <c r="S139" i="1"/>
  <c r="T139" i="1"/>
  <c r="U139" i="1"/>
  <c r="V139" i="1"/>
  <c r="O140" i="1"/>
  <c r="P140" i="1"/>
  <c r="Q140" i="1"/>
  <c r="R140" i="1"/>
  <c r="S140" i="1"/>
  <c r="T140" i="1"/>
  <c r="U140" i="1"/>
  <c r="V140" i="1"/>
  <c r="O141" i="1"/>
  <c r="P141" i="1"/>
  <c r="Q141" i="1"/>
  <c r="R141" i="1"/>
  <c r="S141" i="1"/>
  <c r="T141" i="1"/>
  <c r="U141" i="1"/>
  <c r="V141" i="1"/>
  <c r="O142" i="1"/>
  <c r="P142" i="1"/>
  <c r="Q142" i="1"/>
  <c r="R142" i="1"/>
  <c r="S142" i="1"/>
  <c r="T142" i="1"/>
  <c r="U142" i="1"/>
  <c r="V142" i="1"/>
  <c r="O143" i="1"/>
  <c r="P143" i="1"/>
  <c r="Q143" i="1"/>
  <c r="R143" i="1"/>
  <c r="S143" i="1"/>
  <c r="T143" i="1"/>
  <c r="U143" i="1"/>
  <c r="V143" i="1"/>
  <c r="O144" i="1"/>
  <c r="P144" i="1"/>
  <c r="Q144" i="1"/>
  <c r="R144" i="1"/>
  <c r="S144" i="1"/>
  <c r="T144" i="1"/>
  <c r="U144" i="1"/>
  <c r="V144" i="1"/>
  <c r="O145" i="1"/>
  <c r="P145" i="1"/>
  <c r="Q145" i="1"/>
  <c r="R145" i="1"/>
  <c r="S145" i="1"/>
  <c r="T145" i="1"/>
  <c r="U145" i="1"/>
  <c r="V145" i="1"/>
  <c r="O146" i="1"/>
  <c r="P146" i="1"/>
  <c r="Q146" i="1"/>
  <c r="R146" i="1"/>
  <c r="S146" i="1"/>
  <c r="T146" i="1"/>
  <c r="U146" i="1"/>
  <c r="V146" i="1"/>
  <c r="O147" i="1"/>
  <c r="P147" i="1"/>
  <c r="Q147" i="1"/>
  <c r="R147" i="1"/>
  <c r="S147" i="1"/>
  <c r="T147" i="1"/>
  <c r="U147" i="1"/>
  <c r="V147" i="1"/>
  <c r="O148" i="1"/>
  <c r="P148" i="1"/>
  <c r="Q148" i="1"/>
  <c r="R148" i="1"/>
  <c r="S148" i="1"/>
  <c r="T148" i="1"/>
  <c r="U148" i="1"/>
  <c r="V148" i="1"/>
  <c r="O149" i="1"/>
  <c r="P149" i="1"/>
  <c r="Q149" i="1"/>
  <c r="R149" i="1"/>
  <c r="S149" i="1"/>
  <c r="T149" i="1"/>
  <c r="U149" i="1"/>
  <c r="V149" i="1"/>
  <c r="O150" i="1"/>
  <c r="P150" i="1"/>
  <c r="Q150" i="1"/>
  <c r="R150" i="1"/>
  <c r="S150" i="1"/>
  <c r="T150" i="1"/>
  <c r="U150" i="1"/>
  <c r="V150" i="1"/>
  <c r="O151" i="1"/>
  <c r="P151" i="1"/>
  <c r="Q151" i="1"/>
  <c r="R151" i="1"/>
  <c r="S151" i="1"/>
  <c r="T151" i="1"/>
  <c r="U151" i="1"/>
  <c r="V151" i="1"/>
  <c r="O152" i="1"/>
  <c r="P152" i="1"/>
  <c r="Q152" i="1"/>
  <c r="R152" i="1"/>
  <c r="S152" i="1"/>
  <c r="T152" i="1"/>
  <c r="U152" i="1"/>
  <c r="V152" i="1"/>
  <c r="O153" i="1"/>
  <c r="P153" i="1"/>
  <c r="Q153" i="1"/>
  <c r="R153" i="1"/>
  <c r="S153" i="1"/>
  <c r="T153" i="1"/>
  <c r="U153" i="1"/>
  <c r="V153" i="1"/>
  <c r="O154" i="1"/>
  <c r="P154" i="1"/>
  <c r="Q154" i="1"/>
  <c r="R154" i="1"/>
  <c r="S154" i="1"/>
  <c r="T154" i="1"/>
  <c r="U154" i="1"/>
  <c r="V154" i="1"/>
  <c r="O155" i="1"/>
  <c r="P155" i="1"/>
  <c r="Q155" i="1"/>
  <c r="R155" i="1"/>
  <c r="S155" i="1"/>
  <c r="T155" i="1"/>
  <c r="U155" i="1"/>
  <c r="V155" i="1"/>
  <c r="O156" i="1"/>
  <c r="P156" i="1"/>
  <c r="Q156" i="1"/>
  <c r="R156" i="1"/>
  <c r="S156" i="1"/>
  <c r="T156" i="1"/>
  <c r="U156" i="1"/>
  <c r="V156" i="1"/>
  <c r="O157" i="1"/>
  <c r="P157" i="1"/>
  <c r="Q157" i="1"/>
  <c r="R157" i="1"/>
  <c r="S157" i="1"/>
  <c r="T157" i="1"/>
  <c r="U157" i="1"/>
  <c r="V157" i="1"/>
  <c r="O158" i="1"/>
  <c r="P158" i="1"/>
  <c r="Q158" i="1"/>
  <c r="R158" i="1"/>
  <c r="S158" i="1"/>
  <c r="T158" i="1"/>
  <c r="U158" i="1"/>
  <c r="V158" i="1"/>
  <c r="O159" i="1"/>
  <c r="P159" i="1"/>
  <c r="Q159" i="1"/>
  <c r="R159" i="1"/>
  <c r="S159" i="1"/>
  <c r="T159" i="1"/>
  <c r="U159" i="1"/>
  <c r="V159" i="1"/>
  <c r="O160" i="1"/>
  <c r="P160" i="1"/>
  <c r="Q160" i="1"/>
  <c r="R160" i="1"/>
  <c r="S160" i="1"/>
  <c r="T160" i="1"/>
  <c r="U160" i="1"/>
  <c r="V160" i="1"/>
  <c r="O161" i="1"/>
  <c r="P161" i="1"/>
  <c r="Q161" i="1"/>
  <c r="R161" i="1"/>
  <c r="S161" i="1"/>
  <c r="T161" i="1"/>
  <c r="U161" i="1"/>
  <c r="V161" i="1"/>
  <c r="O162" i="1"/>
  <c r="P162" i="1"/>
  <c r="Q162" i="1"/>
  <c r="R162" i="1"/>
  <c r="S162" i="1"/>
  <c r="T162" i="1"/>
  <c r="U162" i="1"/>
  <c r="V162" i="1"/>
  <c r="O163" i="1"/>
  <c r="P163" i="1"/>
  <c r="Q163" i="1"/>
  <c r="R163" i="1"/>
  <c r="S163" i="1"/>
  <c r="T163" i="1"/>
  <c r="U163" i="1"/>
  <c r="V163" i="1"/>
  <c r="O164" i="1"/>
  <c r="P164" i="1"/>
  <c r="Q164" i="1"/>
  <c r="R164" i="1"/>
  <c r="S164" i="1"/>
  <c r="T164" i="1"/>
  <c r="U164" i="1"/>
  <c r="V164" i="1"/>
  <c r="O165" i="1"/>
  <c r="P165" i="1"/>
  <c r="Q165" i="1"/>
  <c r="R165" i="1"/>
  <c r="S165" i="1"/>
  <c r="T165" i="1"/>
  <c r="U165" i="1"/>
  <c r="V165" i="1"/>
  <c r="O166" i="1"/>
  <c r="P166" i="1"/>
  <c r="Q166" i="1"/>
  <c r="R166" i="1"/>
  <c r="S166" i="1"/>
  <c r="T166" i="1"/>
  <c r="U166" i="1"/>
  <c r="V166" i="1"/>
  <c r="O167" i="1"/>
  <c r="P167" i="1"/>
  <c r="Q167" i="1"/>
  <c r="R167" i="1"/>
  <c r="S167" i="1"/>
  <c r="T167" i="1"/>
  <c r="U167" i="1"/>
  <c r="V167" i="1"/>
  <c r="O168" i="1"/>
  <c r="P168" i="1"/>
  <c r="Q168" i="1"/>
  <c r="R168" i="1"/>
  <c r="S168" i="1"/>
  <c r="T168" i="1"/>
  <c r="U168" i="1"/>
  <c r="V168" i="1"/>
  <c r="O169" i="1"/>
  <c r="P169" i="1"/>
  <c r="Q169" i="1"/>
  <c r="R169" i="1"/>
  <c r="S169" i="1"/>
  <c r="T169" i="1"/>
  <c r="U169" i="1"/>
  <c r="V169" i="1"/>
  <c r="O170" i="1"/>
  <c r="P170" i="1"/>
  <c r="Q170" i="1"/>
  <c r="R170" i="1"/>
  <c r="S170" i="1"/>
  <c r="T170" i="1"/>
  <c r="U170" i="1"/>
  <c r="V170" i="1"/>
  <c r="O171" i="1"/>
  <c r="P171" i="1"/>
  <c r="Q171" i="1"/>
  <c r="R171" i="1"/>
  <c r="S171" i="1"/>
  <c r="T171" i="1"/>
  <c r="U171" i="1"/>
  <c r="V171" i="1"/>
  <c r="O172" i="1"/>
  <c r="P172" i="1"/>
  <c r="Q172" i="1"/>
  <c r="R172" i="1"/>
  <c r="S172" i="1"/>
  <c r="T172" i="1"/>
  <c r="U172" i="1"/>
  <c r="V172" i="1"/>
  <c r="O173" i="1"/>
  <c r="P173" i="1"/>
  <c r="Q173" i="1"/>
  <c r="R173" i="1"/>
  <c r="S173" i="1"/>
  <c r="T173" i="1"/>
  <c r="U173" i="1"/>
  <c r="V173" i="1"/>
  <c r="O174" i="1"/>
  <c r="P174" i="1"/>
  <c r="Q174" i="1"/>
  <c r="R174" i="1"/>
  <c r="S174" i="1"/>
  <c r="T174" i="1"/>
  <c r="U174" i="1"/>
  <c r="V174" i="1"/>
  <c r="O175" i="1"/>
  <c r="P175" i="1"/>
  <c r="Q175" i="1"/>
  <c r="R175" i="1"/>
  <c r="S175" i="1"/>
  <c r="T175" i="1"/>
  <c r="U175" i="1"/>
  <c r="V175" i="1"/>
  <c r="O176" i="1"/>
  <c r="P176" i="1"/>
  <c r="Q176" i="1"/>
  <c r="R176" i="1"/>
  <c r="S176" i="1"/>
  <c r="T176" i="1"/>
  <c r="U176" i="1"/>
  <c r="V176" i="1"/>
  <c r="O177" i="1"/>
  <c r="P177" i="1"/>
  <c r="Q177" i="1"/>
  <c r="R177" i="1"/>
  <c r="S177" i="1"/>
  <c r="T177" i="1"/>
  <c r="U177" i="1"/>
  <c r="V177" i="1"/>
  <c r="O178" i="1"/>
  <c r="P178" i="1"/>
  <c r="Q178" i="1"/>
  <c r="R178" i="1"/>
  <c r="S178" i="1"/>
  <c r="T178" i="1"/>
  <c r="U178" i="1"/>
  <c r="V178" i="1"/>
  <c r="O179" i="1"/>
  <c r="P179" i="1"/>
  <c r="Q179" i="1"/>
  <c r="R179" i="1"/>
  <c r="S179" i="1"/>
  <c r="T179" i="1"/>
  <c r="U179" i="1"/>
  <c r="V179" i="1"/>
  <c r="O180" i="1"/>
  <c r="P180" i="1"/>
  <c r="Q180" i="1"/>
  <c r="R180" i="1"/>
  <c r="S180" i="1"/>
  <c r="T180" i="1"/>
  <c r="U180" i="1"/>
  <c r="V180" i="1"/>
  <c r="O181" i="1"/>
  <c r="P181" i="1"/>
  <c r="Q181" i="1"/>
  <c r="R181" i="1"/>
  <c r="S181" i="1"/>
  <c r="T181" i="1"/>
  <c r="U181" i="1"/>
  <c r="V181" i="1"/>
  <c r="O182" i="1"/>
  <c r="P182" i="1"/>
  <c r="Q182" i="1"/>
  <c r="R182" i="1"/>
  <c r="S182" i="1"/>
  <c r="T182" i="1"/>
  <c r="U182" i="1"/>
  <c r="V182" i="1"/>
  <c r="O183" i="1"/>
  <c r="P183" i="1"/>
  <c r="Q183" i="1"/>
  <c r="R183" i="1"/>
  <c r="S183" i="1"/>
  <c r="T183" i="1"/>
  <c r="U183" i="1"/>
  <c r="V183" i="1"/>
  <c r="O184" i="1"/>
  <c r="P184" i="1"/>
  <c r="Q184" i="1"/>
  <c r="R184" i="1"/>
  <c r="S184" i="1"/>
  <c r="T184" i="1"/>
  <c r="U184" i="1"/>
  <c r="V184" i="1"/>
  <c r="O185" i="1"/>
  <c r="P185" i="1"/>
  <c r="Q185" i="1"/>
  <c r="R185" i="1"/>
  <c r="S185" i="1"/>
  <c r="T185" i="1"/>
  <c r="U185" i="1"/>
  <c r="V185" i="1"/>
  <c r="O186" i="1"/>
  <c r="P186" i="1"/>
  <c r="Q186" i="1"/>
  <c r="R186" i="1"/>
  <c r="S186" i="1"/>
  <c r="T186" i="1"/>
  <c r="U186" i="1"/>
  <c r="V186" i="1"/>
  <c r="O187" i="1"/>
  <c r="P187" i="1"/>
  <c r="Q187" i="1"/>
  <c r="R187" i="1"/>
  <c r="S187" i="1"/>
  <c r="T187" i="1"/>
  <c r="U187" i="1"/>
  <c r="V187" i="1"/>
  <c r="O188" i="1"/>
  <c r="P188" i="1"/>
  <c r="Q188" i="1"/>
  <c r="R188" i="1"/>
  <c r="S188" i="1"/>
  <c r="T188" i="1"/>
  <c r="U188" i="1"/>
  <c r="V188" i="1"/>
  <c r="O189" i="1"/>
  <c r="P189" i="1"/>
  <c r="Q189" i="1"/>
  <c r="R189" i="1"/>
  <c r="S189" i="1"/>
  <c r="T189" i="1"/>
  <c r="U189" i="1"/>
  <c r="V189" i="1"/>
  <c r="O190" i="1"/>
  <c r="P190" i="1"/>
  <c r="Q190" i="1"/>
  <c r="R190" i="1"/>
  <c r="S190" i="1"/>
  <c r="T190" i="1"/>
  <c r="U190" i="1"/>
  <c r="V190" i="1"/>
  <c r="O191" i="1"/>
  <c r="P191" i="1"/>
  <c r="Q191" i="1"/>
  <c r="R191" i="1"/>
  <c r="S191" i="1"/>
  <c r="T191" i="1"/>
  <c r="U191" i="1"/>
  <c r="V191" i="1"/>
  <c r="O192" i="1"/>
  <c r="P192" i="1"/>
  <c r="Q192" i="1"/>
  <c r="R192" i="1"/>
  <c r="S192" i="1"/>
  <c r="T192" i="1"/>
  <c r="U192" i="1"/>
  <c r="V192" i="1"/>
  <c r="O193" i="1"/>
  <c r="P193" i="1"/>
  <c r="Q193" i="1"/>
  <c r="R193" i="1"/>
  <c r="S193" i="1"/>
  <c r="T193" i="1"/>
  <c r="U193" i="1"/>
  <c r="V193" i="1"/>
  <c r="O194" i="1"/>
  <c r="P194" i="1"/>
  <c r="Q194" i="1"/>
  <c r="R194" i="1"/>
  <c r="S194" i="1"/>
  <c r="T194" i="1"/>
  <c r="U194" i="1"/>
  <c r="V194" i="1"/>
  <c r="O195" i="1"/>
  <c r="P195" i="1"/>
  <c r="Q195" i="1"/>
  <c r="R195" i="1"/>
  <c r="S195" i="1"/>
  <c r="T195" i="1"/>
  <c r="U195" i="1"/>
  <c r="V195" i="1"/>
  <c r="O196" i="1"/>
  <c r="P196" i="1"/>
  <c r="Q196" i="1"/>
  <c r="R196" i="1"/>
  <c r="S196" i="1"/>
  <c r="T196" i="1"/>
  <c r="U196" i="1"/>
  <c r="V196" i="1"/>
  <c r="O197" i="1"/>
  <c r="P197" i="1"/>
  <c r="Q197" i="1"/>
  <c r="R197" i="1"/>
  <c r="S197" i="1"/>
  <c r="T197" i="1"/>
  <c r="U197" i="1"/>
  <c r="V197" i="1"/>
  <c r="O198" i="1"/>
  <c r="P198" i="1"/>
  <c r="Q198" i="1"/>
  <c r="R198" i="1"/>
  <c r="S198" i="1"/>
  <c r="T198" i="1"/>
  <c r="U198" i="1"/>
  <c r="V198" i="1"/>
  <c r="O199" i="1"/>
  <c r="P199" i="1"/>
  <c r="Q199" i="1"/>
  <c r="R199" i="1"/>
  <c r="S199" i="1"/>
  <c r="T199" i="1"/>
  <c r="U199" i="1"/>
  <c r="V199" i="1"/>
  <c r="O200" i="1"/>
  <c r="P200" i="1"/>
  <c r="Q200" i="1"/>
  <c r="R200" i="1"/>
  <c r="S200" i="1"/>
  <c r="T200" i="1"/>
  <c r="U200" i="1"/>
  <c r="V200" i="1"/>
  <c r="O201" i="1"/>
  <c r="P201" i="1"/>
  <c r="Q201" i="1"/>
  <c r="R201" i="1"/>
  <c r="S201" i="1"/>
  <c r="T201" i="1"/>
  <c r="U201" i="1"/>
  <c r="V201" i="1"/>
  <c r="O202" i="1"/>
  <c r="P202" i="1"/>
  <c r="Q202" i="1"/>
  <c r="R202" i="1"/>
  <c r="S202" i="1"/>
  <c r="T202" i="1"/>
  <c r="U202" i="1"/>
  <c r="V202" i="1"/>
  <c r="O203" i="1"/>
  <c r="P203" i="1"/>
  <c r="Q203" i="1"/>
  <c r="R203" i="1"/>
  <c r="S203" i="1"/>
  <c r="T203" i="1"/>
  <c r="U203" i="1"/>
  <c r="V203" i="1"/>
  <c r="O204" i="1"/>
  <c r="P204" i="1"/>
  <c r="Q204" i="1"/>
  <c r="R204" i="1"/>
  <c r="S204" i="1"/>
  <c r="T204" i="1"/>
  <c r="U204" i="1"/>
  <c r="V204" i="1"/>
  <c r="O205" i="1"/>
  <c r="P205" i="1"/>
  <c r="Q205" i="1"/>
  <c r="R205" i="1"/>
  <c r="S205" i="1"/>
  <c r="T205" i="1"/>
  <c r="U205" i="1"/>
  <c r="V205" i="1"/>
  <c r="O206" i="1"/>
  <c r="P206" i="1"/>
  <c r="Q206" i="1"/>
  <c r="R206" i="1"/>
  <c r="S206" i="1"/>
  <c r="T206" i="1"/>
  <c r="U206" i="1"/>
  <c r="V206" i="1"/>
  <c r="O207" i="1"/>
  <c r="P207" i="1"/>
  <c r="Q207" i="1"/>
  <c r="R207" i="1"/>
  <c r="S207" i="1"/>
  <c r="T207" i="1"/>
  <c r="U207" i="1"/>
  <c r="V207" i="1"/>
  <c r="O208" i="1"/>
  <c r="P208" i="1"/>
  <c r="Q208" i="1"/>
  <c r="R208" i="1"/>
  <c r="S208" i="1"/>
  <c r="T208" i="1"/>
  <c r="U208" i="1"/>
  <c r="V208" i="1"/>
  <c r="O209" i="1"/>
  <c r="P209" i="1"/>
  <c r="Q209" i="1"/>
  <c r="R209" i="1"/>
  <c r="S209" i="1"/>
  <c r="T209" i="1"/>
  <c r="U209" i="1"/>
  <c r="V209" i="1"/>
  <c r="O210" i="1"/>
  <c r="P210" i="1"/>
  <c r="Q210" i="1"/>
  <c r="R210" i="1"/>
  <c r="S210" i="1"/>
  <c r="T210" i="1"/>
  <c r="U210" i="1"/>
  <c r="V210" i="1"/>
  <c r="O211" i="1"/>
  <c r="P211" i="1"/>
  <c r="Q211" i="1"/>
  <c r="R211" i="1"/>
  <c r="S211" i="1"/>
  <c r="T211" i="1"/>
  <c r="U211" i="1"/>
  <c r="V211" i="1"/>
  <c r="O212" i="1"/>
  <c r="P212" i="1"/>
  <c r="Q212" i="1"/>
  <c r="R212" i="1"/>
  <c r="S212" i="1"/>
  <c r="T212" i="1"/>
  <c r="U212" i="1"/>
  <c r="V212" i="1"/>
  <c r="O213" i="1"/>
  <c r="P213" i="1"/>
  <c r="Q213" i="1"/>
  <c r="R213" i="1"/>
  <c r="S213" i="1"/>
  <c r="T213" i="1"/>
  <c r="U213" i="1"/>
  <c r="V213" i="1"/>
  <c r="O214" i="1"/>
  <c r="P214" i="1"/>
  <c r="Q214" i="1"/>
  <c r="R214" i="1"/>
  <c r="S214" i="1"/>
  <c r="T214" i="1"/>
  <c r="U214" i="1"/>
  <c r="V214" i="1"/>
  <c r="O215" i="1"/>
  <c r="P215" i="1"/>
  <c r="Q215" i="1"/>
  <c r="R215" i="1"/>
  <c r="S215" i="1"/>
  <c r="T215" i="1"/>
  <c r="U215" i="1"/>
  <c r="V215" i="1"/>
  <c r="O216" i="1"/>
  <c r="P216" i="1"/>
  <c r="Q216" i="1"/>
  <c r="R216" i="1"/>
  <c r="S216" i="1"/>
  <c r="T216" i="1"/>
  <c r="U216" i="1"/>
  <c r="V216" i="1"/>
  <c r="O217" i="1"/>
  <c r="P217" i="1"/>
  <c r="Q217" i="1"/>
  <c r="R217" i="1"/>
  <c r="S217" i="1"/>
  <c r="T217" i="1"/>
  <c r="U217" i="1"/>
  <c r="V217" i="1"/>
  <c r="O218" i="1"/>
  <c r="P218" i="1"/>
  <c r="Q218" i="1"/>
  <c r="R218" i="1"/>
  <c r="S218" i="1"/>
  <c r="T218" i="1"/>
  <c r="U218" i="1"/>
  <c r="V218" i="1"/>
  <c r="O219" i="1"/>
  <c r="P219" i="1"/>
  <c r="Q219" i="1"/>
  <c r="R219" i="1"/>
  <c r="S219" i="1"/>
  <c r="T219" i="1"/>
  <c r="U219" i="1"/>
  <c r="V219" i="1"/>
  <c r="O220" i="1"/>
  <c r="P220" i="1"/>
  <c r="Q220" i="1"/>
  <c r="R220" i="1"/>
  <c r="S220" i="1"/>
  <c r="T220" i="1"/>
  <c r="U220" i="1"/>
  <c r="V220" i="1"/>
  <c r="O221" i="1"/>
  <c r="P221" i="1"/>
  <c r="Q221" i="1"/>
  <c r="R221" i="1"/>
  <c r="S221" i="1"/>
  <c r="T221" i="1"/>
  <c r="U221" i="1"/>
  <c r="V221" i="1"/>
  <c r="O222" i="1"/>
  <c r="P222" i="1"/>
  <c r="Q222" i="1"/>
  <c r="R222" i="1"/>
  <c r="S222" i="1"/>
  <c r="T222" i="1"/>
  <c r="U222" i="1"/>
  <c r="V222" i="1"/>
  <c r="O223" i="1"/>
  <c r="P223" i="1"/>
  <c r="Q223" i="1"/>
  <c r="R223" i="1"/>
  <c r="S223" i="1"/>
  <c r="T223" i="1"/>
  <c r="U223" i="1"/>
  <c r="V223" i="1"/>
  <c r="O224" i="1"/>
  <c r="P224" i="1"/>
  <c r="Q224" i="1"/>
  <c r="R224" i="1"/>
  <c r="S224" i="1"/>
  <c r="T224" i="1"/>
  <c r="U224" i="1"/>
  <c r="V224" i="1"/>
  <c r="O225" i="1"/>
  <c r="P225" i="1"/>
  <c r="Q225" i="1"/>
  <c r="R225" i="1"/>
  <c r="S225" i="1"/>
  <c r="T225" i="1"/>
  <c r="U225" i="1"/>
  <c r="V225" i="1"/>
  <c r="O226" i="1"/>
  <c r="P226" i="1"/>
  <c r="Q226" i="1"/>
  <c r="R226" i="1"/>
  <c r="S226" i="1"/>
  <c r="T226" i="1"/>
  <c r="U226" i="1"/>
  <c r="V226" i="1"/>
  <c r="O227" i="1"/>
  <c r="P227" i="1"/>
  <c r="Q227" i="1"/>
  <c r="R227" i="1"/>
  <c r="S227" i="1"/>
  <c r="T227" i="1"/>
  <c r="U227" i="1"/>
  <c r="V227" i="1"/>
  <c r="O228" i="1"/>
  <c r="P228" i="1"/>
  <c r="Q228" i="1"/>
  <c r="R228" i="1"/>
  <c r="S228" i="1"/>
  <c r="T228" i="1"/>
  <c r="U228" i="1"/>
  <c r="V228" i="1"/>
  <c r="O229" i="1"/>
  <c r="P229" i="1"/>
  <c r="Q229" i="1"/>
  <c r="R229" i="1"/>
  <c r="S229" i="1"/>
  <c r="T229" i="1"/>
  <c r="U229" i="1"/>
  <c r="V229" i="1"/>
  <c r="O230" i="1"/>
  <c r="P230" i="1"/>
  <c r="Q230" i="1"/>
  <c r="R230" i="1"/>
  <c r="S230" i="1"/>
  <c r="T230" i="1"/>
  <c r="U230" i="1"/>
  <c r="V230" i="1"/>
  <c r="O231" i="1"/>
  <c r="P231" i="1"/>
  <c r="Q231" i="1"/>
  <c r="R231" i="1"/>
  <c r="S231" i="1"/>
  <c r="T231" i="1"/>
  <c r="U231" i="1"/>
  <c r="V231" i="1"/>
  <c r="O232" i="1"/>
  <c r="P232" i="1"/>
  <c r="Q232" i="1"/>
  <c r="R232" i="1"/>
  <c r="S232" i="1"/>
  <c r="T232" i="1"/>
  <c r="U232" i="1"/>
  <c r="V232" i="1"/>
  <c r="O233" i="1"/>
  <c r="P233" i="1"/>
  <c r="Q233" i="1"/>
  <c r="R233" i="1"/>
  <c r="S233" i="1"/>
  <c r="T233" i="1"/>
  <c r="U233" i="1"/>
  <c r="V233" i="1"/>
  <c r="O234" i="1"/>
  <c r="P234" i="1"/>
  <c r="Q234" i="1"/>
  <c r="R234" i="1"/>
  <c r="S234" i="1"/>
  <c r="T234" i="1"/>
  <c r="U234" i="1"/>
  <c r="V234" i="1"/>
  <c r="O235" i="1"/>
  <c r="P235" i="1"/>
  <c r="Q235" i="1"/>
  <c r="R235" i="1"/>
  <c r="S235" i="1"/>
  <c r="T235" i="1"/>
  <c r="U235" i="1"/>
  <c r="V235" i="1"/>
  <c r="O236" i="1"/>
  <c r="P236" i="1"/>
  <c r="Q236" i="1"/>
  <c r="R236" i="1"/>
  <c r="S236" i="1"/>
  <c r="T236" i="1"/>
  <c r="U236" i="1"/>
  <c r="V236" i="1"/>
  <c r="O237" i="1"/>
  <c r="P237" i="1"/>
  <c r="Q237" i="1"/>
  <c r="R237" i="1"/>
  <c r="S237" i="1"/>
  <c r="T237" i="1"/>
  <c r="U237" i="1"/>
  <c r="V237" i="1"/>
  <c r="O238" i="1"/>
  <c r="P238" i="1"/>
  <c r="Q238" i="1"/>
  <c r="R238" i="1"/>
  <c r="S238" i="1"/>
  <c r="T238" i="1"/>
  <c r="U238" i="1"/>
  <c r="V238" i="1"/>
  <c r="O239" i="1"/>
  <c r="P239" i="1"/>
  <c r="Q239" i="1"/>
  <c r="R239" i="1"/>
  <c r="S239" i="1"/>
  <c r="T239" i="1"/>
  <c r="U239" i="1"/>
  <c r="V239" i="1"/>
  <c r="O240" i="1"/>
  <c r="P240" i="1"/>
  <c r="Q240" i="1"/>
  <c r="R240" i="1"/>
  <c r="S240" i="1"/>
  <c r="T240" i="1"/>
  <c r="U240" i="1"/>
  <c r="V240" i="1"/>
  <c r="O241" i="1"/>
  <c r="P241" i="1"/>
  <c r="Q241" i="1"/>
  <c r="R241" i="1"/>
  <c r="S241" i="1"/>
  <c r="T241" i="1"/>
  <c r="U241" i="1"/>
  <c r="V241" i="1"/>
  <c r="O242" i="1"/>
  <c r="P242" i="1"/>
  <c r="Q242" i="1"/>
  <c r="R242" i="1"/>
  <c r="S242" i="1"/>
  <c r="T242" i="1"/>
  <c r="U242" i="1"/>
  <c r="V242" i="1"/>
  <c r="O243" i="1"/>
  <c r="P243" i="1"/>
  <c r="Q243" i="1"/>
  <c r="R243" i="1"/>
  <c r="S243" i="1"/>
  <c r="T243" i="1"/>
  <c r="U243" i="1"/>
  <c r="V243" i="1"/>
  <c r="O244" i="1"/>
  <c r="P244" i="1"/>
  <c r="Q244" i="1"/>
  <c r="R244" i="1"/>
  <c r="S244" i="1"/>
  <c r="T244" i="1"/>
  <c r="U244" i="1"/>
  <c r="V244" i="1"/>
  <c r="O245" i="1"/>
  <c r="P245" i="1"/>
  <c r="Q245" i="1"/>
  <c r="R245" i="1"/>
  <c r="S245" i="1"/>
  <c r="T245" i="1"/>
  <c r="U245" i="1"/>
  <c r="V245" i="1"/>
  <c r="O246" i="1"/>
  <c r="P246" i="1"/>
  <c r="Q246" i="1"/>
  <c r="R246" i="1"/>
  <c r="S246" i="1"/>
  <c r="T246" i="1"/>
  <c r="U246" i="1"/>
  <c r="V246" i="1"/>
  <c r="O247" i="1"/>
  <c r="P247" i="1"/>
  <c r="Q247" i="1"/>
  <c r="R247" i="1"/>
  <c r="S247" i="1"/>
  <c r="T247" i="1"/>
  <c r="U247" i="1"/>
  <c r="V247" i="1"/>
  <c r="O248" i="1"/>
  <c r="P248" i="1"/>
  <c r="Q248" i="1"/>
  <c r="R248" i="1"/>
  <c r="S248" i="1"/>
  <c r="T248" i="1"/>
  <c r="U248" i="1"/>
  <c r="V248" i="1"/>
  <c r="O249" i="1"/>
  <c r="P249" i="1"/>
  <c r="Q249" i="1"/>
  <c r="R249" i="1"/>
  <c r="S249" i="1"/>
  <c r="T249" i="1"/>
  <c r="U249" i="1"/>
  <c r="V249" i="1"/>
  <c r="O250" i="1"/>
  <c r="P250" i="1"/>
  <c r="Q250" i="1"/>
  <c r="R250" i="1"/>
  <c r="S250" i="1"/>
  <c r="T250" i="1"/>
  <c r="U250" i="1"/>
  <c r="V250" i="1"/>
  <c r="O251" i="1"/>
  <c r="P251" i="1"/>
  <c r="Q251" i="1"/>
  <c r="R251" i="1"/>
  <c r="S251" i="1"/>
  <c r="T251" i="1"/>
  <c r="U251" i="1"/>
  <c r="V251" i="1"/>
  <c r="O252" i="1"/>
  <c r="P252" i="1"/>
  <c r="Q252" i="1"/>
  <c r="R252" i="1"/>
  <c r="S252" i="1"/>
  <c r="T252" i="1"/>
  <c r="U252" i="1"/>
  <c r="V252" i="1"/>
  <c r="O253" i="1"/>
  <c r="P253" i="1"/>
  <c r="Q253" i="1"/>
  <c r="R253" i="1"/>
  <c r="S253" i="1"/>
  <c r="T253" i="1"/>
  <c r="U253" i="1"/>
  <c r="V253" i="1"/>
  <c r="O254" i="1"/>
  <c r="P254" i="1"/>
  <c r="Q254" i="1"/>
  <c r="R254" i="1"/>
  <c r="S254" i="1"/>
  <c r="T254" i="1"/>
  <c r="U254" i="1"/>
  <c r="V254" i="1"/>
  <c r="O255" i="1"/>
  <c r="P255" i="1"/>
  <c r="Q255" i="1"/>
  <c r="R255" i="1"/>
  <c r="S255" i="1"/>
  <c r="T255" i="1"/>
  <c r="U255" i="1"/>
  <c r="V255" i="1"/>
  <c r="O256" i="1"/>
  <c r="P256" i="1"/>
  <c r="Q256" i="1"/>
  <c r="R256" i="1"/>
  <c r="S256" i="1"/>
  <c r="T256" i="1"/>
  <c r="U256" i="1"/>
  <c r="V256" i="1"/>
  <c r="O257" i="1"/>
  <c r="P257" i="1"/>
  <c r="Q257" i="1"/>
  <c r="R257" i="1"/>
  <c r="S257" i="1"/>
  <c r="T257" i="1"/>
  <c r="U257" i="1"/>
  <c r="V257" i="1"/>
  <c r="O258" i="1"/>
  <c r="P258" i="1"/>
  <c r="Q258" i="1"/>
  <c r="R258" i="1"/>
  <c r="S258" i="1"/>
  <c r="T258" i="1"/>
  <c r="U258" i="1"/>
  <c r="V258" i="1"/>
  <c r="O259" i="1"/>
  <c r="P259" i="1"/>
  <c r="Q259" i="1"/>
  <c r="R259" i="1"/>
  <c r="S259" i="1"/>
  <c r="T259" i="1"/>
  <c r="U259" i="1"/>
  <c r="V259" i="1"/>
  <c r="O260" i="1"/>
  <c r="P260" i="1"/>
  <c r="Q260" i="1"/>
  <c r="R260" i="1"/>
  <c r="S260" i="1"/>
  <c r="T260" i="1"/>
  <c r="U260" i="1"/>
  <c r="V260" i="1"/>
  <c r="O261" i="1"/>
  <c r="P261" i="1"/>
  <c r="Q261" i="1"/>
  <c r="R261" i="1"/>
  <c r="S261" i="1"/>
  <c r="T261" i="1"/>
  <c r="U261" i="1"/>
  <c r="V261" i="1"/>
  <c r="O262" i="1"/>
  <c r="P262" i="1"/>
  <c r="Q262" i="1"/>
  <c r="R262" i="1"/>
  <c r="S262" i="1"/>
  <c r="T262" i="1"/>
  <c r="U262" i="1"/>
  <c r="V262" i="1"/>
  <c r="O263" i="1"/>
  <c r="P263" i="1"/>
  <c r="Q263" i="1"/>
  <c r="R263" i="1"/>
  <c r="S263" i="1"/>
  <c r="T263" i="1"/>
  <c r="U263" i="1"/>
  <c r="V263" i="1"/>
  <c r="O264" i="1"/>
  <c r="P264" i="1"/>
  <c r="Q264" i="1"/>
  <c r="R264" i="1"/>
  <c r="S264" i="1"/>
  <c r="T264" i="1"/>
  <c r="U264" i="1"/>
  <c r="V264" i="1"/>
  <c r="O265" i="1"/>
  <c r="P265" i="1"/>
  <c r="Q265" i="1"/>
  <c r="R265" i="1"/>
  <c r="S265" i="1"/>
  <c r="T265" i="1"/>
  <c r="U265" i="1"/>
  <c r="V265" i="1"/>
  <c r="O266" i="1"/>
  <c r="P266" i="1"/>
  <c r="Q266" i="1"/>
  <c r="R266" i="1"/>
  <c r="S266" i="1"/>
  <c r="T266" i="1"/>
  <c r="U266" i="1"/>
  <c r="V266" i="1"/>
  <c r="O267" i="1"/>
  <c r="P267" i="1"/>
  <c r="Q267" i="1"/>
  <c r="R267" i="1"/>
  <c r="S267" i="1"/>
  <c r="T267" i="1"/>
  <c r="U267" i="1"/>
  <c r="V267" i="1"/>
  <c r="O268" i="1"/>
  <c r="P268" i="1"/>
  <c r="Q268" i="1"/>
  <c r="R268" i="1"/>
  <c r="S268" i="1"/>
  <c r="T268" i="1"/>
  <c r="U268" i="1"/>
  <c r="V268" i="1"/>
  <c r="O269" i="1"/>
  <c r="P269" i="1"/>
  <c r="Q269" i="1"/>
  <c r="R269" i="1"/>
  <c r="S269" i="1"/>
  <c r="T269" i="1"/>
  <c r="U269" i="1"/>
  <c r="V269" i="1"/>
  <c r="O270" i="1"/>
  <c r="P270" i="1"/>
  <c r="Q270" i="1"/>
  <c r="R270" i="1"/>
  <c r="S270" i="1"/>
  <c r="T270" i="1"/>
  <c r="U270" i="1"/>
  <c r="V270" i="1"/>
  <c r="O271" i="1"/>
  <c r="P271" i="1"/>
  <c r="Q271" i="1"/>
  <c r="R271" i="1"/>
  <c r="S271" i="1"/>
  <c r="T271" i="1"/>
  <c r="U271" i="1"/>
  <c r="V271" i="1"/>
  <c r="O272" i="1"/>
  <c r="P272" i="1"/>
  <c r="Q272" i="1"/>
  <c r="R272" i="1"/>
  <c r="S272" i="1"/>
  <c r="T272" i="1"/>
  <c r="U272" i="1"/>
  <c r="V272" i="1"/>
  <c r="O273" i="1"/>
  <c r="P273" i="1"/>
  <c r="Q273" i="1"/>
  <c r="R273" i="1"/>
  <c r="S273" i="1"/>
  <c r="T273" i="1"/>
  <c r="U273" i="1"/>
  <c r="V273" i="1"/>
  <c r="O274" i="1"/>
  <c r="P274" i="1"/>
  <c r="Q274" i="1"/>
  <c r="R274" i="1"/>
  <c r="S274" i="1"/>
  <c r="T274" i="1"/>
  <c r="U274" i="1"/>
  <c r="V274" i="1"/>
  <c r="O275" i="1"/>
  <c r="P275" i="1"/>
  <c r="Q275" i="1"/>
  <c r="R275" i="1"/>
  <c r="S275" i="1"/>
  <c r="T275" i="1"/>
  <c r="U275" i="1"/>
  <c r="V275" i="1"/>
  <c r="O276" i="1"/>
  <c r="P276" i="1"/>
  <c r="Q276" i="1"/>
  <c r="R276" i="1"/>
  <c r="S276" i="1"/>
  <c r="T276" i="1"/>
  <c r="U276" i="1"/>
  <c r="V276" i="1"/>
  <c r="O277" i="1"/>
  <c r="P277" i="1"/>
  <c r="Q277" i="1"/>
  <c r="R277" i="1"/>
  <c r="S277" i="1"/>
  <c r="T277" i="1"/>
  <c r="U277" i="1"/>
  <c r="V277" i="1"/>
  <c r="O278" i="1"/>
  <c r="P278" i="1"/>
  <c r="Q278" i="1"/>
  <c r="R278" i="1"/>
  <c r="S278" i="1"/>
  <c r="T278" i="1"/>
  <c r="U278" i="1"/>
  <c r="V278" i="1"/>
  <c r="O279" i="1"/>
  <c r="P279" i="1"/>
  <c r="Q279" i="1"/>
  <c r="R279" i="1"/>
  <c r="S279" i="1"/>
  <c r="T279" i="1"/>
  <c r="U279" i="1"/>
  <c r="V279" i="1"/>
  <c r="O280" i="1"/>
  <c r="P280" i="1"/>
  <c r="Q280" i="1"/>
  <c r="R280" i="1"/>
  <c r="S280" i="1"/>
  <c r="T280" i="1"/>
  <c r="U280" i="1"/>
  <c r="V280" i="1"/>
  <c r="O281" i="1"/>
  <c r="P281" i="1"/>
  <c r="Q281" i="1"/>
  <c r="R281" i="1"/>
  <c r="S281" i="1"/>
  <c r="T281" i="1"/>
  <c r="U281" i="1"/>
  <c r="V281" i="1"/>
  <c r="O282" i="1"/>
  <c r="P282" i="1"/>
  <c r="Q282" i="1"/>
  <c r="R282" i="1"/>
  <c r="S282" i="1"/>
  <c r="T282" i="1"/>
  <c r="U282" i="1"/>
  <c r="V282" i="1"/>
  <c r="O283" i="1"/>
  <c r="P283" i="1"/>
  <c r="Q283" i="1"/>
  <c r="R283" i="1"/>
  <c r="S283" i="1"/>
  <c r="T283" i="1"/>
  <c r="U283" i="1"/>
  <c r="V283" i="1"/>
  <c r="O284" i="1"/>
  <c r="P284" i="1"/>
  <c r="Q284" i="1"/>
  <c r="R284" i="1"/>
  <c r="S284" i="1"/>
  <c r="T284" i="1"/>
  <c r="U284" i="1"/>
  <c r="V284" i="1"/>
  <c r="O285" i="1"/>
  <c r="P285" i="1"/>
  <c r="Q285" i="1"/>
  <c r="R285" i="1"/>
  <c r="S285" i="1"/>
  <c r="T285" i="1"/>
  <c r="U285" i="1"/>
  <c r="V285" i="1"/>
  <c r="O286" i="1"/>
  <c r="P286" i="1"/>
  <c r="Q286" i="1"/>
  <c r="R286" i="1"/>
  <c r="S286" i="1"/>
  <c r="T286" i="1"/>
  <c r="U286" i="1"/>
  <c r="V286" i="1"/>
  <c r="O287" i="1"/>
  <c r="P287" i="1"/>
  <c r="Q287" i="1"/>
  <c r="R287" i="1"/>
  <c r="S287" i="1"/>
  <c r="T287" i="1"/>
  <c r="U287" i="1"/>
  <c r="V287" i="1"/>
  <c r="O288" i="1"/>
  <c r="P288" i="1"/>
  <c r="Q288" i="1"/>
  <c r="R288" i="1"/>
  <c r="S288" i="1"/>
  <c r="T288" i="1"/>
  <c r="U288" i="1"/>
  <c r="V288" i="1"/>
  <c r="O289" i="1"/>
  <c r="P289" i="1"/>
  <c r="Q289" i="1"/>
  <c r="R289" i="1"/>
  <c r="S289" i="1"/>
  <c r="T289" i="1"/>
  <c r="U289" i="1"/>
  <c r="V289" i="1"/>
  <c r="O290" i="1"/>
  <c r="P290" i="1"/>
  <c r="Q290" i="1"/>
  <c r="R290" i="1"/>
  <c r="S290" i="1"/>
  <c r="T290" i="1"/>
  <c r="U290" i="1"/>
  <c r="V290" i="1"/>
  <c r="O291" i="1"/>
  <c r="P291" i="1"/>
  <c r="Q291" i="1"/>
  <c r="R291" i="1"/>
  <c r="S291" i="1"/>
  <c r="T291" i="1"/>
  <c r="U291" i="1"/>
  <c r="V291" i="1"/>
  <c r="O292" i="1"/>
  <c r="P292" i="1"/>
  <c r="Q292" i="1"/>
  <c r="R292" i="1"/>
  <c r="S292" i="1"/>
  <c r="T292" i="1"/>
  <c r="U292" i="1"/>
  <c r="V292" i="1"/>
  <c r="O293" i="1"/>
  <c r="P293" i="1"/>
  <c r="Q293" i="1"/>
  <c r="R293" i="1"/>
  <c r="S293" i="1"/>
  <c r="T293" i="1"/>
  <c r="U293" i="1"/>
  <c r="V293" i="1"/>
  <c r="O294" i="1"/>
  <c r="P294" i="1"/>
  <c r="Q294" i="1"/>
  <c r="R294" i="1"/>
  <c r="S294" i="1"/>
  <c r="T294" i="1"/>
  <c r="U294" i="1"/>
  <c r="V294" i="1"/>
  <c r="O295" i="1"/>
  <c r="P295" i="1"/>
  <c r="Q295" i="1"/>
  <c r="R295" i="1"/>
  <c r="S295" i="1"/>
  <c r="T295" i="1"/>
  <c r="U295" i="1"/>
  <c r="V295" i="1"/>
  <c r="O296" i="1"/>
  <c r="P296" i="1"/>
  <c r="Q296" i="1"/>
  <c r="R296" i="1"/>
  <c r="S296" i="1"/>
  <c r="T296" i="1"/>
  <c r="U296" i="1"/>
  <c r="V296" i="1"/>
  <c r="O297" i="1"/>
  <c r="P297" i="1"/>
  <c r="Q297" i="1"/>
  <c r="R297" i="1"/>
  <c r="S297" i="1"/>
  <c r="T297" i="1"/>
  <c r="U297" i="1"/>
  <c r="V297" i="1"/>
  <c r="O298" i="1"/>
  <c r="P298" i="1"/>
  <c r="Q298" i="1"/>
  <c r="R298" i="1"/>
  <c r="S298" i="1"/>
  <c r="T298" i="1"/>
  <c r="U298" i="1"/>
  <c r="V298" i="1"/>
  <c r="O299" i="1"/>
  <c r="P299" i="1"/>
  <c r="Q299" i="1"/>
  <c r="R299" i="1"/>
  <c r="S299" i="1"/>
  <c r="T299" i="1"/>
  <c r="U299" i="1"/>
  <c r="V299" i="1"/>
  <c r="O300" i="1"/>
  <c r="P300" i="1"/>
  <c r="Q300" i="1"/>
  <c r="R300" i="1"/>
  <c r="S300" i="1"/>
  <c r="T300" i="1"/>
  <c r="U300" i="1"/>
  <c r="V300" i="1"/>
  <c r="O301" i="1"/>
  <c r="P301" i="1"/>
  <c r="Q301" i="1"/>
  <c r="R301" i="1"/>
  <c r="S301" i="1"/>
  <c r="T301" i="1"/>
  <c r="U301" i="1"/>
  <c r="V301" i="1"/>
  <c r="O302" i="1"/>
  <c r="P302" i="1"/>
  <c r="Q302" i="1"/>
  <c r="R302" i="1"/>
  <c r="S302" i="1"/>
  <c r="T302" i="1"/>
  <c r="U302" i="1"/>
  <c r="V302" i="1"/>
  <c r="O303" i="1"/>
  <c r="P303" i="1"/>
  <c r="Q303" i="1"/>
  <c r="R303" i="1"/>
  <c r="S303" i="1"/>
  <c r="T303" i="1"/>
  <c r="U303" i="1"/>
  <c r="V303" i="1"/>
  <c r="O304" i="1"/>
  <c r="P304" i="1"/>
  <c r="Q304" i="1"/>
  <c r="R304" i="1"/>
  <c r="S304" i="1"/>
  <c r="T304" i="1"/>
  <c r="U304" i="1"/>
  <c r="V304" i="1"/>
  <c r="O305" i="1"/>
  <c r="P305" i="1"/>
  <c r="Q305" i="1"/>
  <c r="R305" i="1"/>
  <c r="S305" i="1"/>
  <c r="T305" i="1"/>
  <c r="U305" i="1"/>
  <c r="V305" i="1"/>
  <c r="O306" i="1"/>
  <c r="P306" i="1"/>
  <c r="Q306" i="1"/>
  <c r="R306" i="1"/>
  <c r="S306" i="1"/>
  <c r="T306" i="1"/>
  <c r="U306" i="1"/>
  <c r="V306" i="1"/>
  <c r="O307" i="1"/>
  <c r="P307" i="1"/>
  <c r="Q307" i="1"/>
  <c r="R307" i="1"/>
  <c r="S307" i="1"/>
  <c r="T307" i="1"/>
  <c r="U307" i="1"/>
  <c r="V307" i="1"/>
  <c r="O308" i="1"/>
  <c r="P308" i="1"/>
  <c r="Q308" i="1"/>
  <c r="R308" i="1"/>
  <c r="S308" i="1"/>
  <c r="T308" i="1"/>
  <c r="U308" i="1"/>
  <c r="V308" i="1"/>
  <c r="O309" i="1"/>
  <c r="P309" i="1"/>
  <c r="Q309" i="1"/>
  <c r="R309" i="1"/>
  <c r="S309" i="1"/>
  <c r="T309" i="1"/>
  <c r="U309" i="1"/>
  <c r="V309" i="1"/>
  <c r="O310" i="1"/>
  <c r="P310" i="1"/>
  <c r="Q310" i="1"/>
  <c r="R310" i="1"/>
  <c r="S310" i="1"/>
  <c r="T310" i="1"/>
  <c r="U310" i="1"/>
  <c r="V310" i="1"/>
  <c r="O311" i="1"/>
  <c r="P311" i="1"/>
  <c r="Q311" i="1"/>
  <c r="R311" i="1"/>
  <c r="S311" i="1"/>
  <c r="T311" i="1"/>
  <c r="U311" i="1"/>
  <c r="V311" i="1"/>
  <c r="O312" i="1"/>
  <c r="P312" i="1"/>
  <c r="Q312" i="1"/>
  <c r="R312" i="1"/>
  <c r="S312" i="1"/>
  <c r="T312" i="1"/>
  <c r="U312" i="1"/>
  <c r="V312" i="1"/>
  <c r="O313" i="1"/>
  <c r="P313" i="1"/>
  <c r="Q313" i="1"/>
  <c r="R313" i="1"/>
  <c r="S313" i="1"/>
  <c r="T313" i="1"/>
  <c r="U313" i="1"/>
  <c r="V313" i="1"/>
  <c r="O314" i="1"/>
  <c r="P314" i="1"/>
  <c r="Q314" i="1"/>
  <c r="R314" i="1"/>
  <c r="S314" i="1"/>
  <c r="T314" i="1"/>
  <c r="U314" i="1"/>
  <c r="V314" i="1"/>
  <c r="O315" i="1"/>
  <c r="P315" i="1"/>
  <c r="Q315" i="1"/>
  <c r="R315" i="1"/>
  <c r="S315" i="1"/>
  <c r="T315" i="1"/>
  <c r="U315" i="1"/>
  <c r="V315" i="1"/>
  <c r="O316" i="1"/>
  <c r="P316" i="1"/>
  <c r="Q316" i="1"/>
  <c r="R316" i="1"/>
  <c r="S316" i="1"/>
  <c r="T316" i="1"/>
  <c r="U316" i="1"/>
  <c r="V316" i="1"/>
  <c r="O317" i="1"/>
  <c r="P317" i="1"/>
  <c r="Q317" i="1"/>
  <c r="R317" i="1"/>
  <c r="S317" i="1"/>
  <c r="T317" i="1"/>
  <c r="U317" i="1"/>
  <c r="V317" i="1"/>
  <c r="O318" i="1"/>
  <c r="P318" i="1"/>
  <c r="Q318" i="1"/>
  <c r="R318" i="1"/>
  <c r="S318" i="1"/>
  <c r="T318" i="1"/>
  <c r="U318" i="1"/>
  <c r="V318" i="1"/>
  <c r="O319" i="1"/>
  <c r="P319" i="1"/>
  <c r="Q319" i="1"/>
  <c r="R319" i="1"/>
  <c r="S319" i="1"/>
  <c r="T319" i="1"/>
  <c r="U319" i="1"/>
  <c r="V319" i="1"/>
  <c r="O320" i="1"/>
  <c r="P320" i="1"/>
  <c r="Q320" i="1"/>
  <c r="R320" i="1"/>
  <c r="S320" i="1"/>
  <c r="T320" i="1"/>
  <c r="U320" i="1"/>
  <c r="V320" i="1"/>
  <c r="O321" i="1"/>
  <c r="P321" i="1"/>
  <c r="Q321" i="1"/>
  <c r="R321" i="1"/>
  <c r="S321" i="1"/>
  <c r="T321" i="1"/>
  <c r="U321" i="1"/>
  <c r="V321" i="1"/>
  <c r="O322" i="1"/>
  <c r="P322" i="1"/>
  <c r="Q322" i="1"/>
  <c r="R322" i="1"/>
  <c r="S322" i="1"/>
  <c r="T322" i="1"/>
  <c r="U322" i="1"/>
  <c r="V322" i="1"/>
  <c r="O323" i="1"/>
  <c r="P323" i="1"/>
  <c r="Q323" i="1"/>
  <c r="R323" i="1"/>
  <c r="S323" i="1"/>
  <c r="T323" i="1"/>
  <c r="U323" i="1"/>
  <c r="V323" i="1"/>
  <c r="O324" i="1"/>
  <c r="P324" i="1"/>
  <c r="Q324" i="1"/>
  <c r="R324" i="1"/>
  <c r="S324" i="1"/>
  <c r="T324" i="1"/>
  <c r="U324" i="1"/>
  <c r="V324" i="1"/>
  <c r="O325" i="1"/>
  <c r="P325" i="1"/>
  <c r="Q325" i="1"/>
  <c r="R325" i="1"/>
  <c r="S325" i="1"/>
  <c r="T325" i="1"/>
  <c r="U325" i="1"/>
  <c r="V325" i="1"/>
  <c r="O326" i="1"/>
  <c r="P326" i="1"/>
  <c r="Q326" i="1"/>
  <c r="R326" i="1"/>
  <c r="S326" i="1"/>
  <c r="T326" i="1"/>
  <c r="U326" i="1"/>
  <c r="V326" i="1"/>
  <c r="O327" i="1"/>
  <c r="P327" i="1"/>
  <c r="Q327" i="1"/>
  <c r="R327" i="1"/>
  <c r="S327" i="1"/>
  <c r="T327" i="1"/>
  <c r="U327" i="1"/>
  <c r="V327" i="1"/>
  <c r="O328" i="1"/>
  <c r="P328" i="1"/>
  <c r="Q328" i="1"/>
  <c r="R328" i="1"/>
  <c r="S328" i="1"/>
  <c r="T328" i="1"/>
  <c r="U328" i="1"/>
  <c r="V328" i="1"/>
  <c r="O329" i="1"/>
  <c r="P329" i="1"/>
  <c r="Q329" i="1"/>
  <c r="R329" i="1"/>
  <c r="S329" i="1"/>
  <c r="T329" i="1"/>
  <c r="U329" i="1"/>
  <c r="V329" i="1"/>
  <c r="O330" i="1"/>
  <c r="P330" i="1"/>
  <c r="Q330" i="1"/>
  <c r="R330" i="1"/>
  <c r="S330" i="1"/>
  <c r="T330" i="1"/>
  <c r="U330" i="1"/>
  <c r="V330" i="1"/>
  <c r="O331" i="1"/>
  <c r="P331" i="1"/>
  <c r="Q331" i="1"/>
  <c r="R331" i="1"/>
  <c r="S331" i="1"/>
  <c r="T331" i="1"/>
  <c r="U331" i="1"/>
  <c r="V331" i="1"/>
  <c r="O332" i="1"/>
  <c r="P332" i="1"/>
  <c r="Q332" i="1"/>
  <c r="R332" i="1"/>
  <c r="S332" i="1"/>
  <c r="T332" i="1"/>
  <c r="U332" i="1"/>
  <c r="V332" i="1"/>
  <c r="O333" i="1"/>
  <c r="P333" i="1"/>
  <c r="Q333" i="1"/>
  <c r="R333" i="1"/>
  <c r="S333" i="1"/>
  <c r="T333" i="1"/>
  <c r="U333" i="1"/>
  <c r="V333" i="1"/>
  <c r="O334" i="1"/>
  <c r="P334" i="1"/>
  <c r="Q334" i="1"/>
  <c r="R334" i="1"/>
  <c r="S334" i="1"/>
  <c r="T334" i="1"/>
  <c r="U334" i="1"/>
  <c r="V334" i="1"/>
  <c r="O335" i="1"/>
  <c r="P335" i="1"/>
  <c r="Q335" i="1"/>
  <c r="R335" i="1"/>
  <c r="S335" i="1"/>
  <c r="T335" i="1"/>
  <c r="U335" i="1"/>
  <c r="V335" i="1"/>
  <c r="O336" i="1"/>
  <c r="P336" i="1"/>
  <c r="Q336" i="1"/>
  <c r="R336" i="1"/>
  <c r="S336" i="1"/>
  <c r="T336" i="1"/>
  <c r="U336" i="1"/>
  <c r="V336" i="1"/>
  <c r="O337" i="1"/>
  <c r="P337" i="1"/>
  <c r="Q337" i="1"/>
  <c r="R337" i="1"/>
  <c r="S337" i="1"/>
  <c r="T337" i="1"/>
  <c r="U337" i="1"/>
  <c r="V337" i="1"/>
  <c r="O338" i="1"/>
  <c r="P338" i="1"/>
  <c r="Q338" i="1"/>
  <c r="R338" i="1"/>
  <c r="S338" i="1"/>
  <c r="T338" i="1"/>
  <c r="U338" i="1"/>
  <c r="V338" i="1"/>
  <c r="O339" i="1"/>
  <c r="P339" i="1"/>
  <c r="Q339" i="1"/>
  <c r="R339" i="1"/>
  <c r="S339" i="1"/>
  <c r="T339" i="1"/>
  <c r="U339" i="1"/>
  <c r="V339" i="1"/>
  <c r="O340" i="1"/>
  <c r="P340" i="1"/>
  <c r="Q340" i="1"/>
  <c r="R340" i="1"/>
  <c r="S340" i="1"/>
  <c r="T340" i="1"/>
  <c r="U340" i="1"/>
  <c r="V340" i="1"/>
  <c r="O341" i="1"/>
  <c r="P341" i="1"/>
  <c r="Q341" i="1"/>
  <c r="R341" i="1"/>
  <c r="S341" i="1"/>
  <c r="T341" i="1"/>
  <c r="U341" i="1"/>
  <c r="V341" i="1"/>
  <c r="O342" i="1"/>
  <c r="P342" i="1"/>
  <c r="Q342" i="1"/>
  <c r="R342" i="1"/>
  <c r="S342" i="1"/>
  <c r="T342" i="1"/>
  <c r="U342" i="1"/>
  <c r="V342" i="1"/>
  <c r="O343" i="1"/>
  <c r="P343" i="1"/>
  <c r="Q343" i="1"/>
  <c r="R343" i="1"/>
  <c r="S343" i="1"/>
  <c r="T343" i="1"/>
  <c r="U343" i="1"/>
  <c r="V343" i="1"/>
  <c r="O344" i="1"/>
  <c r="P344" i="1"/>
  <c r="Q344" i="1"/>
  <c r="R344" i="1"/>
  <c r="S344" i="1"/>
  <c r="T344" i="1"/>
  <c r="U344" i="1"/>
  <c r="V344" i="1"/>
  <c r="O345" i="1"/>
  <c r="P345" i="1"/>
  <c r="Q345" i="1"/>
  <c r="R345" i="1"/>
  <c r="S345" i="1"/>
  <c r="T345" i="1"/>
  <c r="U345" i="1"/>
  <c r="V345" i="1"/>
  <c r="O346" i="1"/>
  <c r="P346" i="1"/>
  <c r="Q346" i="1"/>
  <c r="R346" i="1"/>
  <c r="S346" i="1"/>
  <c r="T346" i="1"/>
  <c r="U346" i="1"/>
  <c r="V346" i="1"/>
  <c r="O347" i="1"/>
  <c r="P347" i="1"/>
  <c r="Q347" i="1"/>
  <c r="R347" i="1"/>
  <c r="S347" i="1"/>
  <c r="T347" i="1"/>
  <c r="U347" i="1"/>
  <c r="V347" i="1"/>
  <c r="O348" i="1"/>
  <c r="P348" i="1"/>
  <c r="Q348" i="1"/>
  <c r="R348" i="1"/>
  <c r="S348" i="1"/>
  <c r="T348" i="1"/>
  <c r="U348" i="1"/>
  <c r="V348" i="1"/>
  <c r="O349" i="1"/>
  <c r="P349" i="1"/>
  <c r="Q349" i="1"/>
  <c r="R349" i="1"/>
  <c r="S349" i="1"/>
  <c r="T349" i="1"/>
  <c r="U349" i="1"/>
  <c r="V349" i="1"/>
  <c r="O350" i="1"/>
  <c r="P350" i="1"/>
  <c r="Q350" i="1"/>
  <c r="R350" i="1"/>
  <c r="S350" i="1"/>
  <c r="T350" i="1"/>
  <c r="U350" i="1"/>
  <c r="V350" i="1"/>
  <c r="O351" i="1"/>
  <c r="P351" i="1"/>
  <c r="Q351" i="1"/>
  <c r="R351" i="1"/>
  <c r="S351" i="1"/>
  <c r="T351" i="1"/>
  <c r="U351" i="1"/>
  <c r="V351" i="1"/>
  <c r="O352" i="1"/>
  <c r="P352" i="1"/>
  <c r="Q352" i="1"/>
  <c r="R352" i="1"/>
  <c r="S352" i="1"/>
  <c r="T352" i="1"/>
  <c r="U352" i="1"/>
  <c r="V352" i="1"/>
  <c r="O353" i="1"/>
  <c r="P353" i="1"/>
  <c r="Q353" i="1"/>
  <c r="R353" i="1"/>
  <c r="S353" i="1"/>
  <c r="T353" i="1"/>
  <c r="U353" i="1"/>
  <c r="V353" i="1"/>
  <c r="O354" i="1"/>
  <c r="P354" i="1"/>
  <c r="Q354" i="1"/>
  <c r="R354" i="1"/>
  <c r="S354" i="1"/>
  <c r="T354" i="1"/>
  <c r="U354" i="1"/>
  <c r="V354" i="1"/>
  <c r="O355" i="1"/>
  <c r="P355" i="1"/>
  <c r="Q355" i="1"/>
  <c r="R355" i="1"/>
  <c r="S355" i="1"/>
  <c r="T355" i="1"/>
  <c r="U355" i="1"/>
  <c r="V355" i="1"/>
  <c r="O356" i="1"/>
  <c r="P356" i="1"/>
  <c r="Q356" i="1"/>
  <c r="R356" i="1"/>
  <c r="S356" i="1"/>
  <c r="T356" i="1"/>
  <c r="U356" i="1"/>
  <c r="V356" i="1"/>
  <c r="O357" i="1"/>
  <c r="P357" i="1"/>
  <c r="Q357" i="1"/>
  <c r="R357" i="1"/>
  <c r="S357" i="1"/>
  <c r="T357" i="1"/>
  <c r="U357" i="1"/>
  <c r="V357" i="1"/>
  <c r="O358" i="1"/>
  <c r="P358" i="1"/>
  <c r="Q358" i="1"/>
  <c r="R358" i="1"/>
  <c r="S358" i="1"/>
  <c r="T358" i="1"/>
  <c r="U358" i="1"/>
  <c r="V358" i="1"/>
  <c r="O359" i="1"/>
  <c r="P359" i="1"/>
  <c r="Q359" i="1"/>
  <c r="R359" i="1"/>
  <c r="S359" i="1"/>
  <c r="T359" i="1"/>
  <c r="U359" i="1"/>
  <c r="V359" i="1"/>
  <c r="O360" i="1"/>
  <c r="P360" i="1"/>
  <c r="Q360" i="1"/>
  <c r="R360" i="1"/>
  <c r="S360" i="1"/>
  <c r="T360" i="1"/>
  <c r="U360" i="1"/>
  <c r="V360" i="1"/>
  <c r="O361" i="1"/>
  <c r="P361" i="1"/>
  <c r="Q361" i="1"/>
  <c r="R361" i="1"/>
  <c r="S361" i="1"/>
  <c r="T361" i="1"/>
  <c r="U361" i="1"/>
  <c r="V361" i="1"/>
  <c r="O362" i="1"/>
  <c r="P362" i="1"/>
  <c r="Q362" i="1"/>
  <c r="R362" i="1"/>
  <c r="S362" i="1"/>
  <c r="T362" i="1"/>
  <c r="U362" i="1"/>
  <c r="V362" i="1"/>
  <c r="O363" i="1"/>
  <c r="P363" i="1"/>
  <c r="Q363" i="1"/>
  <c r="R363" i="1"/>
  <c r="S363" i="1"/>
  <c r="T363" i="1"/>
  <c r="U363" i="1"/>
  <c r="V363" i="1"/>
  <c r="O364" i="1"/>
  <c r="P364" i="1"/>
  <c r="Q364" i="1"/>
  <c r="R364" i="1"/>
  <c r="S364" i="1"/>
  <c r="T364" i="1"/>
  <c r="U364" i="1"/>
  <c r="V364" i="1"/>
  <c r="O365" i="1"/>
  <c r="P365" i="1"/>
  <c r="Q365" i="1"/>
  <c r="R365" i="1"/>
  <c r="S365" i="1"/>
  <c r="T365" i="1"/>
  <c r="U365" i="1"/>
  <c r="V365" i="1"/>
  <c r="O366" i="1"/>
  <c r="P366" i="1"/>
  <c r="Q366" i="1"/>
  <c r="R366" i="1"/>
  <c r="S366" i="1"/>
  <c r="T366" i="1"/>
  <c r="U366" i="1"/>
  <c r="V366" i="1"/>
  <c r="O367" i="1"/>
  <c r="P367" i="1"/>
  <c r="Q367" i="1"/>
  <c r="R367" i="1"/>
  <c r="S367" i="1"/>
  <c r="T367" i="1"/>
  <c r="U367" i="1"/>
  <c r="V367" i="1"/>
  <c r="O368" i="1"/>
  <c r="P368" i="1"/>
  <c r="Q368" i="1"/>
  <c r="R368" i="1"/>
  <c r="S368" i="1"/>
  <c r="T368" i="1"/>
  <c r="U368" i="1"/>
  <c r="V368" i="1"/>
  <c r="O369" i="1"/>
  <c r="P369" i="1"/>
  <c r="Q369" i="1"/>
  <c r="R369" i="1"/>
  <c r="S369" i="1"/>
  <c r="T369" i="1"/>
  <c r="U369" i="1"/>
  <c r="V369" i="1"/>
  <c r="O370" i="1"/>
  <c r="P370" i="1"/>
  <c r="Q370" i="1"/>
  <c r="R370" i="1"/>
  <c r="S370" i="1"/>
  <c r="T370" i="1"/>
  <c r="U370" i="1"/>
  <c r="V370" i="1"/>
  <c r="O371" i="1"/>
  <c r="P371" i="1"/>
  <c r="Q371" i="1"/>
  <c r="R371" i="1"/>
  <c r="S371" i="1"/>
  <c r="T371" i="1"/>
  <c r="U371" i="1"/>
  <c r="V371" i="1"/>
  <c r="O372" i="1"/>
  <c r="P372" i="1"/>
  <c r="Q372" i="1"/>
  <c r="R372" i="1"/>
  <c r="S372" i="1"/>
  <c r="T372" i="1"/>
  <c r="U372" i="1"/>
  <c r="V372" i="1"/>
  <c r="O373" i="1"/>
  <c r="P373" i="1"/>
  <c r="Q373" i="1"/>
  <c r="R373" i="1"/>
  <c r="S373" i="1"/>
  <c r="T373" i="1"/>
  <c r="U373" i="1"/>
  <c r="V373" i="1"/>
  <c r="O374" i="1"/>
  <c r="P374" i="1"/>
  <c r="Q374" i="1"/>
  <c r="R374" i="1"/>
  <c r="S374" i="1"/>
  <c r="T374" i="1"/>
  <c r="U374" i="1"/>
  <c r="V374" i="1"/>
  <c r="O375" i="1"/>
  <c r="P375" i="1"/>
  <c r="Q375" i="1"/>
  <c r="R375" i="1"/>
  <c r="S375" i="1"/>
  <c r="T375" i="1"/>
  <c r="U375" i="1"/>
  <c r="V375" i="1"/>
  <c r="O376" i="1"/>
  <c r="P376" i="1"/>
  <c r="Q376" i="1"/>
  <c r="R376" i="1"/>
  <c r="S376" i="1"/>
  <c r="T376" i="1"/>
  <c r="U376" i="1"/>
  <c r="V376" i="1"/>
  <c r="O377" i="1"/>
  <c r="P377" i="1"/>
  <c r="Q377" i="1"/>
  <c r="R377" i="1"/>
  <c r="S377" i="1"/>
  <c r="T377" i="1"/>
  <c r="U377" i="1"/>
  <c r="V377" i="1"/>
  <c r="O378" i="1"/>
  <c r="P378" i="1"/>
  <c r="Q378" i="1"/>
  <c r="R378" i="1"/>
  <c r="S378" i="1"/>
  <c r="T378" i="1"/>
  <c r="U378" i="1"/>
  <c r="V378" i="1"/>
  <c r="O379" i="1"/>
  <c r="P379" i="1"/>
  <c r="Q379" i="1"/>
  <c r="R379" i="1"/>
  <c r="S379" i="1"/>
  <c r="T379" i="1"/>
  <c r="U379" i="1"/>
  <c r="V379" i="1"/>
  <c r="O380" i="1"/>
  <c r="P380" i="1"/>
  <c r="Q380" i="1"/>
  <c r="R380" i="1"/>
  <c r="S380" i="1"/>
  <c r="T380" i="1"/>
  <c r="U380" i="1"/>
  <c r="V380" i="1"/>
  <c r="O381" i="1"/>
  <c r="P381" i="1"/>
  <c r="Q381" i="1"/>
  <c r="R381" i="1"/>
  <c r="S381" i="1"/>
  <c r="T381" i="1"/>
  <c r="U381" i="1"/>
  <c r="V381" i="1"/>
  <c r="O382" i="1"/>
  <c r="P382" i="1"/>
  <c r="Q382" i="1"/>
  <c r="R382" i="1"/>
  <c r="S382" i="1"/>
  <c r="T382" i="1"/>
  <c r="U382" i="1"/>
  <c r="V382" i="1"/>
  <c r="O383" i="1"/>
  <c r="P383" i="1"/>
  <c r="Q383" i="1"/>
  <c r="R383" i="1"/>
  <c r="S383" i="1"/>
  <c r="T383" i="1"/>
  <c r="U383" i="1"/>
  <c r="V383" i="1"/>
  <c r="O384" i="1"/>
  <c r="P384" i="1"/>
  <c r="Q384" i="1"/>
  <c r="R384" i="1"/>
  <c r="S384" i="1"/>
  <c r="T384" i="1"/>
  <c r="U384" i="1"/>
  <c r="V384" i="1"/>
  <c r="O385" i="1"/>
  <c r="P385" i="1"/>
  <c r="Q385" i="1"/>
  <c r="R385" i="1"/>
  <c r="S385" i="1"/>
  <c r="T385" i="1"/>
  <c r="U385" i="1"/>
  <c r="V385" i="1"/>
  <c r="O386" i="1"/>
  <c r="P386" i="1"/>
  <c r="Q386" i="1"/>
  <c r="R386" i="1"/>
  <c r="S386" i="1"/>
  <c r="T386" i="1"/>
  <c r="U386" i="1"/>
  <c r="V386" i="1"/>
  <c r="O387" i="1"/>
  <c r="P387" i="1"/>
  <c r="Q387" i="1"/>
  <c r="R387" i="1"/>
  <c r="S387" i="1"/>
  <c r="T387" i="1"/>
  <c r="U387" i="1"/>
  <c r="V387" i="1"/>
  <c r="O388" i="1"/>
  <c r="P388" i="1"/>
  <c r="Q388" i="1"/>
  <c r="R388" i="1"/>
  <c r="S388" i="1"/>
  <c r="T388" i="1"/>
  <c r="U388" i="1"/>
  <c r="V388" i="1"/>
  <c r="O389" i="1"/>
  <c r="P389" i="1"/>
  <c r="Q389" i="1"/>
  <c r="R389" i="1"/>
  <c r="S389" i="1"/>
  <c r="T389" i="1"/>
  <c r="U389" i="1"/>
  <c r="V389" i="1"/>
  <c r="O390" i="1"/>
  <c r="P390" i="1"/>
  <c r="Q390" i="1"/>
  <c r="R390" i="1"/>
  <c r="S390" i="1"/>
  <c r="T390" i="1"/>
  <c r="U390" i="1"/>
  <c r="V390" i="1"/>
  <c r="O391" i="1"/>
  <c r="P391" i="1"/>
  <c r="Q391" i="1"/>
  <c r="R391" i="1"/>
  <c r="S391" i="1"/>
  <c r="T391" i="1"/>
  <c r="U391" i="1"/>
  <c r="V391" i="1"/>
  <c r="O392" i="1"/>
  <c r="P392" i="1"/>
  <c r="Q392" i="1"/>
  <c r="R392" i="1"/>
  <c r="S392" i="1"/>
  <c r="T392" i="1"/>
  <c r="U392" i="1"/>
  <c r="V392" i="1"/>
  <c r="O393" i="1"/>
  <c r="P393" i="1"/>
  <c r="Q393" i="1"/>
  <c r="R393" i="1"/>
  <c r="S393" i="1"/>
  <c r="T393" i="1"/>
  <c r="U393" i="1"/>
  <c r="V393" i="1"/>
  <c r="O394" i="1"/>
  <c r="P394" i="1"/>
  <c r="Q394" i="1"/>
  <c r="R394" i="1"/>
  <c r="S394" i="1"/>
  <c r="T394" i="1"/>
  <c r="U394" i="1"/>
  <c r="V394" i="1"/>
  <c r="O395" i="1"/>
  <c r="P395" i="1"/>
  <c r="Q395" i="1"/>
  <c r="R395" i="1"/>
  <c r="S395" i="1"/>
  <c r="T395" i="1"/>
  <c r="U395" i="1"/>
  <c r="V395" i="1"/>
  <c r="O396" i="1"/>
  <c r="P396" i="1"/>
  <c r="Q396" i="1"/>
  <c r="R396" i="1"/>
  <c r="S396" i="1"/>
  <c r="T396" i="1"/>
  <c r="U396" i="1"/>
  <c r="V396" i="1"/>
  <c r="O397" i="1"/>
  <c r="P397" i="1"/>
  <c r="Q397" i="1"/>
  <c r="R397" i="1"/>
  <c r="S397" i="1"/>
  <c r="T397" i="1"/>
  <c r="U397" i="1"/>
  <c r="V397" i="1"/>
  <c r="O398" i="1"/>
  <c r="P398" i="1"/>
  <c r="Q398" i="1"/>
  <c r="R398" i="1"/>
  <c r="S398" i="1"/>
  <c r="T398" i="1"/>
  <c r="U398" i="1"/>
  <c r="V398" i="1"/>
  <c r="O399" i="1"/>
  <c r="P399" i="1"/>
  <c r="Q399" i="1"/>
  <c r="R399" i="1"/>
  <c r="S399" i="1"/>
  <c r="T399" i="1"/>
  <c r="U399" i="1"/>
  <c r="V399" i="1"/>
  <c r="O400" i="1"/>
  <c r="P400" i="1"/>
  <c r="Q400" i="1"/>
  <c r="R400" i="1"/>
  <c r="S400" i="1"/>
  <c r="T400" i="1"/>
  <c r="U400" i="1"/>
  <c r="V400" i="1"/>
  <c r="O401" i="1"/>
  <c r="P401" i="1"/>
  <c r="Q401" i="1"/>
  <c r="R401" i="1"/>
  <c r="S401" i="1"/>
  <c r="T401" i="1"/>
  <c r="U401" i="1"/>
  <c r="V401" i="1"/>
  <c r="O402" i="1"/>
  <c r="P402" i="1"/>
  <c r="Q402" i="1"/>
  <c r="R402" i="1"/>
  <c r="S402" i="1"/>
  <c r="T402" i="1"/>
  <c r="U402" i="1"/>
  <c r="V402" i="1"/>
  <c r="O403" i="1"/>
  <c r="P403" i="1"/>
  <c r="Q403" i="1"/>
  <c r="R403" i="1"/>
  <c r="S403" i="1"/>
  <c r="T403" i="1"/>
  <c r="U403" i="1"/>
  <c r="V403" i="1"/>
  <c r="O404" i="1"/>
  <c r="P404" i="1"/>
  <c r="Q404" i="1"/>
  <c r="R404" i="1"/>
  <c r="S404" i="1"/>
  <c r="T404" i="1"/>
  <c r="U404" i="1"/>
  <c r="V404" i="1"/>
  <c r="O405" i="1"/>
  <c r="P405" i="1"/>
  <c r="Q405" i="1"/>
  <c r="R405" i="1"/>
  <c r="S405" i="1"/>
  <c r="T405" i="1"/>
  <c r="U405" i="1"/>
  <c r="V405" i="1"/>
  <c r="O406" i="1"/>
  <c r="P406" i="1"/>
  <c r="Q406" i="1"/>
  <c r="R406" i="1"/>
  <c r="S406" i="1"/>
  <c r="T406" i="1"/>
  <c r="U406" i="1"/>
  <c r="V406" i="1"/>
  <c r="O407" i="1"/>
  <c r="P407" i="1"/>
  <c r="Q407" i="1"/>
  <c r="R407" i="1"/>
  <c r="S407" i="1"/>
  <c r="T407" i="1"/>
  <c r="U407" i="1"/>
  <c r="V407" i="1"/>
  <c r="O408" i="1"/>
  <c r="P408" i="1"/>
  <c r="Q408" i="1"/>
  <c r="R408" i="1"/>
  <c r="S408" i="1"/>
  <c r="T408" i="1"/>
  <c r="U408" i="1"/>
  <c r="V408" i="1"/>
  <c r="O409" i="1"/>
  <c r="P409" i="1"/>
  <c r="Q409" i="1"/>
  <c r="R409" i="1"/>
  <c r="S409" i="1"/>
  <c r="T409" i="1"/>
  <c r="U409" i="1"/>
  <c r="V409" i="1"/>
  <c r="O410" i="1"/>
  <c r="P410" i="1"/>
  <c r="Q410" i="1"/>
  <c r="R410" i="1"/>
  <c r="S410" i="1"/>
  <c r="T410" i="1"/>
  <c r="U410" i="1"/>
  <c r="V410" i="1"/>
  <c r="O411" i="1"/>
  <c r="P411" i="1"/>
  <c r="Q411" i="1"/>
  <c r="R411" i="1"/>
  <c r="S411" i="1"/>
  <c r="T411" i="1"/>
  <c r="U411" i="1"/>
  <c r="V411" i="1"/>
  <c r="O412" i="1"/>
  <c r="P412" i="1"/>
  <c r="Q412" i="1"/>
  <c r="R412" i="1"/>
  <c r="S412" i="1"/>
  <c r="T412" i="1"/>
  <c r="U412" i="1"/>
  <c r="V412" i="1"/>
  <c r="O413" i="1"/>
  <c r="P413" i="1"/>
  <c r="Q413" i="1"/>
  <c r="R413" i="1"/>
  <c r="S413" i="1"/>
  <c r="T413" i="1"/>
  <c r="U413" i="1"/>
  <c r="V413" i="1"/>
  <c r="O414" i="1"/>
  <c r="P414" i="1"/>
  <c r="Q414" i="1"/>
  <c r="R414" i="1"/>
  <c r="S414" i="1"/>
  <c r="T414" i="1"/>
  <c r="U414" i="1"/>
  <c r="V414" i="1"/>
  <c r="O415" i="1"/>
  <c r="P415" i="1"/>
  <c r="Q415" i="1"/>
  <c r="R415" i="1"/>
  <c r="S415" i="1"/>
  <c r="T415" i="1"/>
  <c r="U415" i="1"/>
  <c r="V415" i="1"/>
  <c r="O416" i="1"/>
  <c r="P416" i="1"/>
  <c r="Q416" i="1"/>
  <c r="R416" i="1"/>
  <c r="S416" i="1"/>
  <c r="T416" i="1"/>
  <c r="U416" i="1"/>
  <c r="V416" i="1"/>
  <c r="O417" i="1"/>
  <c r="P417" i="1"/>
  <c r="Q417" i="1"/>
  <c r="R417" i="1"/>
  <c r="S417" i="1"/>
  <c r="T417" i="1"/>
  <c r="U417" i="1"/>
  <c r="V417" i="1"/>
  <c r="O418" i="1"/>
  <c r="P418" i="1"/>
  <c r="Q418" i="1"/>
  <c r="R418" i="1"/>
  <c r="S418" i="1"/>
  <c r="T418" i="1"/>
  <c r="U418" i="1"/>
  <c r="V418" i="1"/>
  <c r="O419" i="1"/>
  <c r="P419" i="1"/>
  <c r="Q419" i="1"/>
  <c r="R419" i="1"/>
  <c r="S419" i="1"/>
  <c r="T419" i="1"/>
  <c r="U419" i="1"/>
  <c r="V419" i="1"/>
  <c r="O420" i="1"/>
  <c r="P420" i="1"/>
  <c r="Q420" i="1"/>
  <c r="R420" i="1"/>
  <c r="S420" i="1"/>
  <c r="T420" i="1"/>
  <c r="U420" i="1"/>
  <c r="V420" i="1"/>
  <c r="O421" i="1"/>
  <c r="P421" i="1"/>
  <c r="Q421" i="1"/>
  <c r="R421" i="1"/>
  <c r="S421" i="1"/>
  <c r="T421" i="1"/>
  <c r="U421" i="1"/>
  <c r="V421" i="1"/>
  <c r="O422" i="1"/>
  <c r="P422" i="1"/>
  <c r="Q422" i="1"/>
  <c r="R422" i="1"/>
  <c r="S422" i="1"/>
  <c r="T422" i="1"/>
  <c r="U422" i="1"/>
  <c r="V422" i="1"/>
  <c r="O423" i="1"/>
  <c r="P423" i="1"/>
  <c r="Q423" i="1"/>
  <c r="R423" i="1"/>
  <c r="S423" i="1"/>
  <c r="T423" i="1"/>
  <c r="U423" i="1"/>
  <c r="V423" i="1"/>
  <c r="O424" i="1"/>
  <c r="P424" i="1"/>
  <c r="Q424" i="1"/>
  <c r="R424" i="1"/>
  <c r="S424" i="1"/>
  <c r="T424" i="1"/>
  <c r="U424" i="1"/>
  <c r="V424" i="1"/>
  <c r="O425" i="1"/>
  <c r="P425" i="1"/>
  <c r="Q425" i="1"/>
  <c r="R425" i="1"/>
  <c r="S425" i="1"/>
  <c r="T425" i="1"/>
  <c r="U425" i="1"/>
  <c r="V425" i="1"/>
  <c r="O426" i="1"/>
  <c r="P426" i="1"/>
  <c r="Q426" i="1"/>
  <c r="R426" i="1"/>
  <c r="S426" i="1"/>
  <c r="T426" i="1"/>
  <c r="U426" i="1"/>
  <c r="V426" i="1"/>
  <c r="O427" i="1"/>
  <c r="P427" i="1"/>
  <c r="Q427" i="1"/>
  <c r="R427" i="1"/>
  <c r="S427" i="1"/>
  <c r="T427" i="1"/>
  <c r="U427" i="1"/>
  <c r="V427" i="1"/>
  <c r="O428" i="1"/>
  <c r="P428" i="1"/>
  <c r="Q428" i="1"/>
  <c r="R428" i="1"/>
  <c r="S428" i="1"/>
  <c r="T428" i="1"/>
  <c r="U428" i="1"/>
  <c r="V428" i="1"/>
  <c r="O429" i="1"/>
  <c r="P429" i="1"/>
  <c r="Q429" i="1"/>
  <c r="R429" i="1"/>
  <c r="S429" i="1"/>
  <c r="T429" i="1"/>
  <c r="U429" i="1"/>
  <c r="V429" i="1"/>
  <c r="O430" i="1"/>
  <c r="P430" i="1"/>
  <c r="Q430" i="1"/>
  <c r="R430" i="1"/>
  <c r="S430" i="1"/>
  <c r="T430" i="1"/>
  <c r="U430" i="1"/>
  <c r="V430" i="1"/>
  <c r="O431" i="1"/>
  <c r="P431" i="1"/>
  <c r="Q431" i="1"/>
  <c r="R431" i="1"/>
  <c r="S431" i="1"/>
  <c r="T431" i="1"/>
  <c r="U431" i="1"/>
  <c r="V431" i="1"/>
  <c r="O432" i="1"/>
  <c r="P432" i="1"/>
  <c r="Q432" i="1"/>
  <c r="R432" i="1"/>
  <c r="S432" i="1"/>
  <c r="T432" i="1"/>
  <c r="U432" i="1"/>
  <c r="V432" i="1"/>
  <c r="O433" i="1"/>
  <c r="P433" i="1"/>
  <c r="Q433" i="1"/>
  <c r="R433" i="1"/>
  <c r="S433" i="1"/>
  <c r="T433" i="1"/>
  <c r="U433" i="1"/>
  <c r="V433" i="1"/>
  <c r="O434" i="1"/>
  <c r="P434" i="1"/>
  <c r="Q434" i="1"/>
  <c r="R434" i="1"/>
  <c r="S434" i="1"/>
  <c r="T434" i="1"/>
  <c r="U434" i="1"/>
  <c r="V434" i="1"/>
  <c r="O435" i="1"/>
  <c r="P435" i="1"/>
  <c r="Q435" i="1"/>
  <c r="R435" i="1"/>
  <c r="S435" i="1"/>
  <c r="T435" i="1"/>
  <c r="U435" i="1"/>
  <c r="V435" i="1"/>
  <c r="O436" i="1"/>
  <c r="P436" i="1"/>
  <c r="Q436" i="1"/>
  <c r="R436" i="1"/>
  <c r="S436" i="1"/>
  <c r="T436" i="1"/>
  <c r="U436" i="1"/>
  <c r="V436" i="1"/>
  <c r="O437" i="1"/>
  <c r="P437" i="1"/>
  <c r="Q437" i="1"/>
  <c r="R437" i="1"/>
  <c r="S437" i="1"/>
  <c r="T437" i="1"/>
  <c r="U437" i="1"/>
  <c r="V437" i="1"/>
  <c r="O438" i="1"/>
  <c r="P438" i="1"/>
  <c r="Q438" i="1"/>
  <c r="R438" i="1"/>
  <c r="S438" i="1"/>
  <c r="T438" i="1"/>
  <c r="U438" i="1"/>
  <c r="V438" i="1"/>
  <c r="O439" i="1"/>
  <c r="P439" i="1"/>
  <c r="Q439" i="1"/>
  <c r="R439" i="1"/>
  <c r="S439" i="1"/>
  <c r="T439" i="1"/>
  <c r="U439" i="1"/>
  <c r="V439" i="1"/>
  <c r="O440" i="1"/>
  <c r="P440" i="1"/>
  <c r="Q440" i="1"/>
  <c r="R440" i="1"/>
  <c r="S440" i="1"/>
  <c r="T440" i="1"/>
  <c r="U440" i="1"/>
  <c r="V440" i="1"/>
  <c r="O441" i="1"/>
  <c r="P441" i="1"/>
  <c r="Q441" i="1"/>
  <c r="R441" i="1"/>
  <c r="S441" i="1"/>
  <c r="T441" i="1"/>
  <c r="U441" i="1"/>
  <c r="V441" i="1"/>
  <c r="O442" i="1"/>
  <c r="P442" i="1"/>
  <c r="Q442" i="1"/>
  <c r="R442" i="1"/>
  <c r="S442" i="1"/>
  <c r="T442" i="1"/>
  <c r="U442" i="1"/>
  <c r="V442" i="1"/>
  <c r="O443" i="1"/>
  <c r="P443" i="1"/>
  <c r="Q443" i="1"/>
  <c r="R443" i="1"/>
  <c r="S443" i="1"/>
  <c r="T443" i="1"/>
  <c r="U443" i="1"/>
  <c r="V443" i="1"/>
  <c r="O444" i="1"/>
  <c r="P444" i="1"/>
  <c r="Q444" i="1"/>
  <c r="R444" i="1"/>
  <c r="S444" i="1"/>
  <c r="T444" i="1"/>
  <c r="U444" i="1"/>
  <c r="V444" i="1"/>
  <c r="O445" i="1"/>
  <c r="P445" i="1"/>
  <c r="Q445" i="1"/>
  <c r="R445" i="1"/>
  <c r="S445" i="1"/>
  <c r="T445" i="1"/>
  <c r="U445" i="1"/>
  <c r="V445" i="1"/>
  <c r="O446" i="1"/>
  <c r="P446" i="1"/>
  <c r="Q446" i="1"/>
  <c r="R446" i="1"/>
  <c r="S446" i="1"/>
  <c r="T446" i="1"/>
  <c r="U446" i="1"/>
  <c r="V446" i="1"/>
  <c r="O447" i="1"/>
  <c r="P447" i="1"/>
  <c r="Q447" i="1"/>
  <c r="R447" i="1"/>
  <c r="S447" i="1"/>
  <c r="T447" i="1"/>
  <c r="U447" i="1"/>
  <c r="V447" i="1"/>
  <c r="O448" i="1"/>
  <c r="P448" i="1"/>
  <c r="Q448" i="1"/>
  <c r="R448" i="1"/>
  <c r="S448" i="1"/>
  <c r="T448" i="1"/>
  <c r="U448" i="1"/>
  <c r="V448" i="1"/>
  <c r="O449" i="1"/>
  <c r="P449" i="1"/>
  <c r="Q449" i="1"/>
  <c r="R449" i="1"/>
  <c r="S449" i="1"/>
  <c r="T449" i="1"/>
  <c r="U449" i="1"/>
  <c r="V449" i="1"/>
  <c r="O450" i="1"/>
  <c r="P450" i="1"/>
  <c r="Q450" i="1"/>
  <c r="R450" i="1"/>
  <c r="S450" i="1"/>
  <c r="T450" i="1"/>
  <c r="U450" i="1"/>
  <c r="V450" i="1"/>
  <c r="O451" i="1"/>
  <c r="P451" i="1"/>
  <c r="Q451" i="1"/>
  <c r="R451" i="1"/>
  <c r="S451" i="1"/>
  <c r="T451" i="1"/>
  <c r="U451" i="1"/>
  <c r="V451" i="1"/>
  <c r="O452" i="1"/>
  <c r="P452" i="1"/>
  <c r="Q452" i="1"/>
  <c r="R452" i="1"/>
  <c r="S452" i="1"/>
  <c r="T452" i="1"/>
  <c r="U452" i="1"/>
  <c r="V452" i="1"/>
  <c r="O453" i="1"/>
  <c r="P453" i="1"/>
  <c r="Q453" i="1"/>
  <c r="R453" i="1"/>
  <c r="S453" i="1"/>
  <c r="T453" i="1"/>
  <c r="U453" i="1"/>
  <c r="V453" i="1"/>
  <c r="O454" i="1"/>
  <c r="P454" i="1"/>
  <c r="Q454" i="1"/>
  <c r="R454" i="1"/>
  <c r="S454" i="1"/>
  <c r="T454" i="1"/>
  <c r="U454" i="1"/>
  <c r="V454" i="1"/>
  <c r="O455" i="1"/>
  <c r="P455" i="1"/>
  <c r="Q455" i="1"/>
  <c r="R455" i="1"/>
  <c r="S455" i="1"/>
  <c r="T455" i="1"/>
  <c r="U455" i="1"/>
  <c r="V455" i="1"/>
  <c r="O456" i="1"/>
  <c r="P456" i="1"/>
  <c r="Q456" i="1"/>
  <c r="R456" i="1"/>
  <c r="S456" i="1"/>
  <c r="T456" i="1"/>
  <c r="U456" i="1"/>
  <c r="V456" i="1"/>
  <c r="O457" i="1"/>
  <c r="P457" i="1"/>
  <c r="Q457" i="1"/>
  <c r="R457" i="1"/>
  <c r="S457" i="1"/>
  <c r="T457" i="1"/>
  <c r="U457" i="1"/>
  <c r="V457" i="1"/>
  <c r="O458" i="1"/>
  <c r="P458" i="1"/>
  <c r="Q458" i="1"/>
  <c r="R458" i="1"/>
  <c r="S458" i="1"/>
  <c r="T458" i="1"/>
  <c r="U458" i="1"/>
  <c r="V458" i="1"/>
  <c r="O459" i="1"/>
  <c r="P459" i="1"/>
  <c r="Q459" i="1"/>
  <c r="R459" i="1"/>
  <c r="S459" i="1"/>
  <c r="T459" i="1"/>
  <c r="U459" i="1"/>
  <c r="V459" i="1"/>
  <c r="O460" i="1"/>
  <c r="P460" i="1"/>
  <c r="Q460" i="1"/>
  <c r="R460" i="1"/>
  <c r="S460" i="1"/>
  <c r="T460" i="1"/>
  <c r="U460" i="1"/>
  <c r="V460" i="1"/>
  <c r="O461" i="1"/>
  <c r="P461" i="1"/>
  <c r="Q461" i="1"/>
  <c r="R461" i="1"/>
  <c r="S461" i="1"/>
  <c r="T461" i="1"/>
  <c r="U461" i="1"/>
  <c r="V461" i="1"/>
  <c r="O462" i="1"/>
  <c r="P462" i="1"/>
  <c r="Q462" i="1"/>
  <c r="R462" i="1"/>
  <c r="S462" i="1"/>
  <c r="T462" i="1"/>
  <c r="U462" i="1"/>
  <c r="V462" i="1"/>
  <c r="O463" i="1"/>
  <c r="P463" i="1"/>
  <c r="Q463" i="1"/>
  <c r="R463" i="1"/>
  <c r="S463" i="1"/>
  <c r="T463" i="1"/>
  <c r="U463" i="1"/>
  <c r="V463" i="1"/>
  <c r="O464" i="1"/>
  <c r="P464" i="1"/>
  <c r="Q464" i="1"/>
  <c r="R464" i="1"/>
  <c r="S464" i="1"/>
  <c r="T464" i="1"/>
  <c r="U464" i="1"/>
  <c r="V464" i="1"/>
  <c r="O465" i="1"/>
  <c r="P465" i="1"/>
  <c r="Q465" i="1"/>
  <c r="R465" i="1"/>
  <c r="S465" i="1"/>
  <c r="T465" i="1"/>
  <c r="U465" i="1"/>
  <c r="V465" i="1"/>
  <c r="O466" i="1"/>
  <c r="P466" i="1"/>
  <c r="Q466" i="1"/>
  <c r="R466" i="1"/>
  <c r="S466" i="1"/>
  <c r="T466" i="1"/>
  <c r="U466" i="1"/>
  <c r="V466" i="1"/>
  <c r="O467" i="1"/>
  <c r="P467" i="1"/>
  <c r="Q467" i="1"/>
  <c r="R467" i="1"/>
  <c r="S467" i="1"/>
  <c r="T467" i="1"/>
  <c r="U467" i="1"/>
  <c r="V467" i="1"/>
  <c r="O468" i="1"/>
  <c r="P468" i="1"/>
  <c r="Q468" i="1"/>
  <c r="R468" i="1"/>
  <c r="S468" i="1"/>
  <c r="T468" i="1"/>
  <c r="U468" i="1"/>
  <c r="V468" i="1"/>
  <c r="O469" i="1"/>
  <c r="P469" i="1"/>
  <c r="Q469" i="1"/>
  <c r="R469" i="1"/>
  <c r="S469" i="1"/>
  <c r="T469" i="1"/>
  <c r="U469" i="1"/>
  <c r="V469" i="1"/>
  <c r="O470" i="1"/>
  <c r="P470" i="1"/>
  <c r="Q470" i="1"/>
  <c r="R470" i="1"/>
  <c r="S470" i="1"/>
  <c r="T470" i="1"/>
  <c r="U470" i="1"/>
  <c r="V470" i="1"/>
  <c r="O471" i="1"/>
  <c r="P471" i="1"/>
  <c r="Q471" i="1"/>
  <c r="R471" i="1"/>
  <c r="S471" i="1"/>
  <c r="T471" i="1"/>
  <c r="U471" i="1"/>
  <c r="V471" i="1"/>
  <c r="O472" i="1"/>
  <c r="P472" i="1"/>
  <c r="Q472" i="1"/>
  <c r="R472" i="1"/>
  <c r="S472" i="1"/>
  <c r="T472" i="1"/>
  <c r="U472" i="1"/>
  <c r="V472" i="1"/>
  <c r="O473" i="1"/>
  <c r="P473" i="1"/>
  <c r="Q473" i="1"/>
  <c r="R473" i="1"/>
  <c r="S473" i="1"/>
  <c r="T473" i="1"/>
  <c r="U473" i="1"/>
  <c r="V473" i="1"/>
  <c r="O474" i="1"/>
  <c r="P474" i="1"/>
  <c r="Q474" i="1"/>
  <c r="R474" i="1"/>
  <c r="S474" i="1"/>
  <c r="T474" i="1"/>
  <c r="U474" i="1"/>
  <c r="V474" i="1"/>
  <c r="O475" i="1"/>
  <c r="P475" i="1"/>
  <c r="Q475" i="1"/>
  <c r="R475" i="1"/>
  <c r="S475" i="1"/>
  <c r="T475" i="1"/>
  <c r="U475" i="1"/>
  <c r="V475" i="1"/>
  <c r="O476" i="1"/>
  <c r="P476" i="1"/>
  <c r="Q476" i="1"/>
  <c r="R476" i="1"/>
  <c r="S476" i="1"/>
  <c r="T476" i="1"/>
  <c r="U476" i="1"/>
  <c r="V476" i="1"/>
  <c r="O477" i="1"/>
  <c r="P477" i="1"/>
  <c r="Q477" i="1"/>
  <c r="R477" i="1"/>
  <c r="S477" i="1"/>
  <c r="T477" i="1"/>
  <c r="U477" i="1"/>
  <c r="V477" i="1"/>
  <c r="O478" i="1"/>
  <c r="P478" i="1"/>
  <c r="Q478" i="1"/>
  <c r="R478" i="1"/>
  <c r="S478" i="1"/>
  <c r="T478" i="1"/>
  <c r="U478" i="1"/>
  <c r="V478" i="1"/>
  <c r="O479" i="1"/>
  <c r="P479" i="1"/>
  <c r="Q479" i="1"/>
  <c r="R479" i="1"/>
  <c r="S479" i="1"/>
  <c r="T479" i="1"/>
  <c r="U479" i="1"/>
  <c r="V479" i="1"/>
  <c r="O480" i="1"/>
  <c r="P480" i="1"/>
  <c r="Q480" i="1"/>
  <c r="R480" i="1"/>
  <c r="S480" i="1"/>
  <c r="T480" i="1"/>
  <c r="U480" i="1"/>
  <c r="V480" i="1"/>
  <c r="O481" i="1"/>
  <c r="P481" i="1"/>
  <c r="Q481" i="1"/>
  <c r="R481" i="1"/>
  <c r="S481" i="1"/>
  <c r="T481" i="1"/>
  <c r="U481" i="1"/>
  <c r="V481" i="1"/>
  <c r="O482" i="1"/>
  <c r="P482" i="1"/>
  <c r="Q482" i="1"/>
  <c r="R482" i="1"/>
  <c r="S482" i="1"/>
  <c r="T482" i="1"/>
  <c r="U482" i="1"/>
  <c r="V482" i="1"/>
  <c r="O483" i="1"/>
  <c r="P483" i="1"/>
  <c r="Q483" i="1"/>
  <c r="R483" i="1"/>
  <c r="S483" i="1"/>
  <c r="T483" i="1"/>
  <c r="U483" i="1"/>
  <c r="V483" i="1"/>
  <c r="O484" i="1"/>
  <c r="P484" i="1"/>
  <c r="Q484" i="1"/>
  <c r="R484" i="1"/>
  <c r="S484" i="1"/>
  <c r="T484" i="1"/>
  <c r="U484" i="1"/>
  <c r="V484" i="1"/>
  <c r="O485" i="1"/>
  <c r="P485" i="1"/>
  <c r="Q485" i="1"/>
  <c r="R485" i="1"/>
  <c r="S485" i="1"/>
  <c r="T485" i="1"/>
  <c r="U485" i="1"/>
  <c r="V485" i="1"/>
  <c r="O486" i="1"/>
  <c r="P486" i="1"/>
  <c r="Q486" i="1"/>
  <c r="R486" i="1"/>
  <c r="S486" i="1"/>
  <c r="T486" i="1"/>
  <c r="U486" i="1"/>
  <c r="V486" i="1"/>
  <c r="O487" i="1"/>
  <c r="P487" i="1"/>
  <c r="Q487" i="1"/>
  <c r="R487" i="1"/>
  <c r="S487" i="1"/>
  <c r="T487" i="1"/>
  <c r="U487" i="1"/>
  <c r="V487" i="1"/>
  <c r="O488" i="1"/>
  <c r="P488" i="1"/>
  <c r="Q488" i="1"/>
  <c r="R488" i="1"/>
  <c r="S488" i="1"/>
  <c r="T488" i="1"/>
  <c r="U488" i="1"/>
  <c r="V488" i="1"/>
  <c r="O489" i="1"/>
  <c r="P489" i="1"/>
  <c r="Q489" i="1"/>
  <c r="R489" i="1"/>
  <c r="S489" i="1"/>
  <c r="T489" i="1"/>
  <c r="U489" i="1"/>
  <c r="V489" i="1"/>
  <c r="O490" i="1"/>
  <c r="P490" i="1"/>
  <c r="Q490" i="1"/>
  <c r="R490" i="1"/>
  <c r="S490" i="1"/>
  <c r="T490" i="1"/>
  <c r="U490" i="1"/>
  <c r="V490" i="1"/>
  <c r="O491" i="1"/>
  <c r="P491" i="1"/>
  <c r="Q491" i="1"/>
  <c r="R491" i="1"/>
  <c r="S491" i="1"/>
  <c r="T491" i="1"/>
  <c r="U491" i="1"/>
  <c r="V491" i="1"/>
  <c r="O492" i="1"/>
  <c r="P492" i="1"/>
  <c r="Q492" i="1"/>
  <c r="R492" i="1"/>
  <c r="S492" i="1"/>
  <c r="T492" i="1"/>
  <c r="U492" i="1"/>
  <c r="V492" i="1"/>
  <c r="O493" i="1"/>
  <c r="P493" i="1"/>
  <c r="Q493" i="1"/>
  <c r="R493" i="1"/>
  <c r="S493" i="1"/>
  <c r="T493" i="1"/>
  <c r="U493" i="1"/>
  <c r="V493" i="1"/>
  <c r="O494" i="1"/>
  <c r="P494" i="1"/>
  <c r="Q494" i="1"/>
  <c r="R494" i="1"/>
  <c r="S494" i="1"/>
  <c r="T494" i="1"/>
  <c r="U494" i="1"/>
  <c r="V494" i="1"/>
  <c r="O495" i="1"/>
  <c r="P495" i="1"/>
  <c r="Q495" i="1"/>
  <c r="R495" i="1"/>
  <c r="S495" i="1"/>
  <c r="T495" i="1"/>
  <c r="U495" i="1"/>
  <c r="V495" i="1"/>
  <c r="O496" i="1"/>
  <c r="P496" i="1"/>
  <c r="Q496" i="1"/>
  <c r="R496" i="1"/>
  <c r="S496" i="1"/>
  <c r="T496" i="1"/>
  <c r="U496" i="1"/>
  <c r="V496" i="1"/>
  <c r="O497" i="1"/>
  <c r="P497" i="1"/>
  <c r="Q497" i="1"/>
  <c r="R497" i="1"/>
  <c r="S497" i="1"/>
  <c r="T497" i="1"/>
  <c r="U497" i="1"/>
  <c r="V497" i="1"/>
  <c r="O498" i="1"/>
  <c r="P498" i="1"/>
  <c r="Q498" i="1"/>
  <c r="R498" i="1"/>
  <c r="S498" i="1"/>
  <c r="T498" i="1"/>
  <c r="U498" i="1"/>
  <c r="V498" i="1"/>
  <c r="O499" i="1"/>
  <c r="P499" i="1"/>
  <c r="Q499" i="1"/>
  <c r="R499" i="1"/>
  <c r="S499" i="1"/>
  <c r="T499" i="1"/>
  <c r="U499" i="1"/>
  <c r="V499" i="1"/>
  <c r="O500" i="1"/>
  <c r="P500" i="1"/>
  <c r="Q500" i="1"/>
  <c r="R500" i="1"/>
  <c r="S500" i="1"/>
  <c r="T500" i="1"/>
  <c r="U500" i="1"/>
  <c r="V500" i="1"/>
  <c r="O501" i="1"/>
  <c r="P501" i="1"/>
  <c r="Q501" i="1"/>
  <c r="R501" i="1"/>
  <c r="S501" i="1"/>
  <c r="T501" i="1"/>
  <c r="U501" i="1"/>
  <c r="V501" i="1"/>
  <c r="O502" i="1"/>
  <c r="P502" i="1"/>
  <c r="Q502" i="1"/>
  <c r="R502" i="1"/>
  <c r="S502" i="1"/>
  <c r="T502" i="1"/>
  <c r="U502" i="1"/>
  <c r="V502" i="1"/>
  <c r="O503" i="1"/>
  <c r="P503" i="1"/>
  <c r="Q503" i="1"/>
  <c r="R503" i="1"/>
  <c r="S503" i="1"/>
  <c r="T503" i="1"/>
  <c r="U503" i="1"/>
  <c r="V503" i="1"/>
  <c r="O504" i="1"/>
  <c r="P504" i="1"/>
  <c r="Q504" i="1"/>
  <c r="R504" i="1"/>
  <c r="S504" i="1"/>
  <c r="T504" i="1"/>
  <c r="U504" i="1"/>
  <c r="V504" i="1"/>
  <c r="O505" i="1"/>
  <c r="P505" i="1"/>
  <c r="Q505" i="1"/>
  <c r="R505" i="1"/>
  <c r="S505" i="1"/>
  <c r="T505" i="1"/>
  <c r="U505" i="1"/>
  <c r="V505" i="1"/>
  <c r="O506" i="1"/>
  <c r="P506" i="1"/>
  <c r="Q506" i="1"/>
  <c r="R506" i="1"/>
  <c r="S506" i="1"/>
  <c r="T506" i="1"/>
  <c r="U506" i="1"/>
  <c r="V506" i="1"/>
  <c r="O507" i="1"/>
  <c r="P507" i="1"/>
  <c r="Q507" i="1"/>
  <c r="R507" i="1"/>
  <c r="S507" i="1"/>
  <c r="T507" i="1"/>
  <c r="U507" i="1"/>
  <c r="V507" i="1"/>
  <c r="O508" i="1"/>
  <c r="P508" i="1"/>
  <c r="Q508" i="1"/>
  <c r="R508" i="1"/>
  <c r="S508" i="1"/>
  <c r="T508" i="1"/>
  <c r="U508" i="1"/>
  <c r="V508" i="1"/>
  <c r="O509" i="1"/>
  <c r="P509" i="1"/>
  <c r="Q509" i="1"/>
  <c r="R509" i="1"/>
  <c r="S509" i="1"/>
  <c r="T509" i="1"/>
  <c r="U509" i="1"/>
  <c r="V509" i="1"/>
  <c r="O510" i="1"/>
  <c r="P510" i="1"/>
  <c r="Q510" i="1"/>
  <c r="R510" i="1"/>
  <c r="S510" i="1"/>
  <c r="T510" i="1"/>
  <c r="U510" i="1"/>
  <c r="V510" i="1"/>
  <c r="O511" i="1"/>
  <c r="P511" i="1"/>
  <c r="Q511" i="1"/>
  <c r="R511" i="1"/>
  <c r="S511" i="1"/>
  <c r="T511" i="1"/>
  <c r="U511" i="1"/>
  <c r="V511" i="1"/>
  <c r="O512" i="1"/>
  <c r="P512" i="1"/>
  <c r="Q512" i="1"/>
  <c r="R512" i="1"/>
  <c r="S512" i="1"/>
  <c r="T512" i="1"/>
  <c r="U512" i="1"/>
  <c r="V512" i="1"/>
  <c r="O513" i="1"/>
  <c r="P513" i="1"/>
  <c r="Q513" i="1"/>
  <c r="R513" i="1"/>
  <c r="S513" i="1"/>
  <c r="T513" i="1"/>
  <c r="U513" i="1"/>
  <c r="V513" i="1"/>
  <c r="O514" i="1"/>
  <c r="P514" i="1"/>
  <c r="Q514" i="1"/>
  <c r="R514" i="1"/>
  <c r="S514" i="1"/>
  <c r="T514" i="1"/>
  <c r="U514" i="1"/>
  <c r="V514" i="1"/>
  <c r="O515" i="1"/>
  <c r="P515" i="1"/>
  <c r="Q515" i="1"/>
  <c r="R515" i="1"/>
  <c r="S515" i="1"/>
  <c r="T515" i="1"/>
  <c r="U515" i="1"/>
  <c r="V515" i="1"/>
  <c r="O516" i="1"/>
  <c r="P516" i="1"/>
  <c r="Q516" i="1"/>
  <c r="R516" i="1"/>
  <c r="S516" i="1"/>
  <c r="T516" i="1"/>
  <c r="U516" i="1"/>
  <c r="V516" i="1"/>
  <c r="O517" i="1"/>
  <c r="P517" i="1"/>
  <c r="Q517" i="1"/>
  <c r="R517" i="1"/>
  <c r="S517" i="1"/>
  <c r="T517" i="1"/>
  <c r="U517" i="1"/>
  <c r="V517" i="1"/>
  <c r="O518" i="1"/>
  <c r="P518" i="1"/>
  <c r="Q518" i="1"/>
  <c r="R518" i="1"/>
  <c r="S518" i="1"/>
  <c r="T518" i="1"/>
  <c r="U518" i="1"/>
  <c r="V518" i="1"/>
  <c r="O519" i="1"/>
  <c r="P519" i="1"/>
  <c r="Q519" i="1"/>
  <c r="R519" i="1"/>
  <c r="S519" i="1"/>
  <c r="T519" i="1"/>
  <c r="U519" i="1"/>
  <c r="V519" i="1"/>
  <c r="O520" i="1"/>
  <c r="P520" i="1"/>
  <c r="Q520" i="1"/>
  <c r="R520" i="1"/>
  <c r="S520" i="1"/>
  <c r="T520" i="1"/>
  <c r="U520" i="1"/>
  <c r="V520" i="1"/>
  <c r="O521" i="1"/>
  <c r="P521" i="1"/>
  <c r="Q521" i="1"/>
  <c r="R521" i="1"/>
  <c r="S521" i="1"/>
  <c r="T521" i="1"/>
  <c r="U521" i="1"/>
  <c r="V521" i="1"/>
  <c r="O522" i="1"/>
  <c r="P522" i="1"/>
  <c r="Q522" i="1"/>
  <c r="R522" i="1"/>
  <c r="S522" i="1"/>
  <c r="T522" i="1"/>
  <c r="U522" i="1"/>
  <c r="V522" i="1"/>
  <c r="O523" i="1"/>
  <c r="P523" i="1"/>
  <c r="Q523" i="1"/>
  <c r="R523" i="1"/>
  <c r="S523" i="1"/>
  <c r="T523" i="1"/>
  <c r="U523" i="1"/>
  <c r="V523" i="1"/>
  <c r="O524" i="1"/>
  <c r="P524" i="1"/>
  <c r="Q524" i="1"/>
  <c r="R524" i="1"/>
  <c r="S524" i="1"/>
  <c r="T524" i="1"/>
  <c r="U524" i="1"/>
  <c r="V524" i="1"/>
  <c r="O525" i="1"/>
  <c r="P525" i="1"/>
  <c r="Q525" i="1"/>
  <c r="R525" i="1"/>
  <c r="S525" i="1"/>
  <c r="T525" i="1"/>
  <c r="U525" i="1"/>
  <c r="V525" i="1"/>
  <c r="O526" i="1"/>
  <c r="P526" i="1"/>
  <c r="Q526" i="1"/>
  <c r="R526" i="1"/>
  <c r="S526" i="1"/>
  <c r="T526" i="1"/>
  <c r="U526" i="1"/>
  <c r="V526" i="1"/>
  <c r="O527" i="1"/>
  <c r="P527" i="1"/>
  <c r="Q527" i="1"/>
  <c r="R527" i="1"/>
  <c r="S527" i="1"/>
  <c r="T527" i="1"/>
  <c r="U527" i="1"/>
  <c r="V527" i="1"/>
  <c r="O528" i="1"/>
  <c r="P528" i="1"/>
  <c r="Q528" i="1"/>
  <c r="R528" i="1"/>
  <c r="S528" i="1"/>
  <c r="T528" i="1"/>
  <c r="U528" i="1"/>
  <c r="V528" i="1"/>
  <c r="O529" i="1"/>
  <c r="P529" i="1"/>
  <c r="Q529" i="1"/>
  <c r="R529" i="1"/>
  <c r="S529" i="1"/>
  <c r="T529" i="1"/>
  <c r="U529" i="1"/>
  <c r="V529" i="1"/>
  <c r="O530" i="1"/>
  <c r="P530" i="1"/>
  <c r="Q530" i="1"/>
  <c r="R530" i="1"/>
  <c r="S530" i="1"/>
  <c r="T530" i="1"/>
  <c r="U530" i="1"/>
  <c r="V530" i="1"/>
  <c r="O531" i="1"/>
  <c r="P531" i="1"/>
  <c r="Q531" i="1"/>
  <c r="R531" i="1"/>
  <c r="S531" i="1"/>
  <c r="T531" i="1"/>
  <c r="U531" i="1"/>
  <c r="V531" i="1"/>
  <c r="O532" i="1"/>
  <c r="P532" i="1"/>
  <c r="Q532" i="1"/>
  <c r="R532" i="1"/>
  <c r="S532" i="1"/>
  <c r="T532" i="1"/>
  <c r="U532" i="1"/>
  <c r="V532" i="1"/>
  <c r="O533" i="1"/>
  <c r="P533" i="1"/>
  <c r="Q533" i="1"/>
  <c r="R533" i="1"/>
  <c r="S533" i="1"/>
  <c r="T533" i="1"/>
  <c r="U533" i="1"/>
  <c r="V533" i="1"/>
  <c r="O534" i="1"/>
  <c r="P534" i="1"/>
  <c r="Q534" i="1"/>
  <c r="R534" i="1"/>
  <c r="S534" i="1"/>
  <c r="T534" i="1"/>
  <c r="U534" i="1"/>
  <c r="V534" i="1"/>
  <c r="O535" i="1"/>
  <c r="P535" i="1"/>
  <c r="Q535" i="1"/>
  <c r="R535" i="1"/>
  <c r="S535" i="1"/>
  <c r="T535" i="1"/>
  <c r="U535" i="1"/>
  <c r="V535" i="1"/>
  <c r="O536" i="1"/>
  <c r="P536" i="1"/>
  <c r="Q536" i="1"/>
  <c r="R536" i="1"/>
  <c r="S536" i="1"/>
  <c r="T536" i="1"/>
  <c r="U536" i="1"/>
  <c r="V536" i="1"/>
  <c r="O537" i="1"/>
  <c r="P537" i="1"/>
  <c r="Q537" i="1"/>
  <c r="R537" i="1"/>
  <c r="S537" i="1"/>
  <c r="T537" i="1"/>
  <c r="U537" i="1"/>
  <c r="V537" i="1"/>
  <c r="O538" i="1"/>
  <c r="P538" i="1"/>
  <c r="Q538" i="1"/>
  <c r="R538" i="1"/>
  <c r="S538" i="1"/>
  <c r="T538" i="1"/>
  <c r="U538" i="1"/>
  <c r="V538" i="1"/>
  <c r="O539" i="1"/>
  <c r="P539" i="1"/>
  <c r="Q539" i="1"/>
  <c r="R539" i="1"/>
  <c r="S539" i="1"/>
  <c r="T539" i="1"/>
  <c r="U539" i="1"/>
  <c r="V539" i="1"/>
  <c r="O540" i="1"/>
  <c r="P540" i="1"/>
  <c r="Q540" i="1"/>
  <c r="R540" i="1"/>
  <c r="S540" i="1"/>
  <c r="T540" i="1"/>
  <c r="U540" i="1"/>
  <c r="V540" i="1"/>
  <c r="O541" i="1"/>
  <c r="P541" i="1"/>
  <c r="Q541" i="1"/>
  <c r="R541" i="1"/>
  <c r="S541" i="1"/>
  <c r="T541" i="1"/>
  <c r="U541" i="1"/>
  <c r="V541" i="1"/>
  <c r="O542" i="1"/>
  <c r="P542" i="1"/>
  <c r="Q542" i="1"/>
  <c r="R542" i="1"/>
  <c r="S542" i="1"/>
  <c r="T542" i="1"/>
  <c r="U542" i="1"/>
  <c r="V542" i="1"/>
  <c r="O543" i="1"/>
  <c r="P543" i="1"/>
  <c r="Q543" i="1"/>
  <c r="R543" i="1"/>
  <c r="S543" i="1"/>
  <c r="T543" i="1"/>
  <c r="U543" i="1"/>
  <c r="V543" i="1"/>
  <c r="O544" i="1"/>
  <c r="P544" i="1"/>
  <c r="Q544" i="1"/>
  <c r="R544" i="1"/>
  <c r="S544" i="1"/>
  <c r="T544" i="1"/>
  <c r="U544" i="1"/>
  <c r="V544" i="1"/>
  <c r="O545" i="1"/>
  <c r="P545" i="1"/>
  <c r="Q545" i="1"/>
  <c r="R545" i="1"/>
  <c r="S545" i="1"/>
  <c r="T545" i="1"/>
  <c r="U545" i="1"/>
  <c r="V545" i="1"/>
  <c r="O546" i="1"/>
  <c r="P546" i="1"/>
  <c r="Q546" i="1"/>
  <c r="R546" i="1"/>
  <c r="S546" i="1"/>
  <c r="T546" i="1"/>
  <c r="U546" i="1"/>
  <c r="V546" i="1"/>
  <c r="O547" i="1"/>
  <c r="P547" i="1"/>
  <c r="Q547" i="1"/>
  <c r="R547" i="1"/>
  <c r="S547" i="1"/>
  <c r="T547" i="1"/>
  <c r="U547" i="1"/>
  <c r="V547" i="1"/>
  <c r="O548" i="1"/>
  <c r="P548" i="1"/>
  <c r="Q548" i="1"/>
  <c r="R548" i="1"/>
  <c r="S548" i="1"/>
  <c r="T548" i="1"/>
  <c r="U548" i="1"/>
  <c r="V548" i="1"/>
  <c r="O549" i="1"/>
  <c r="P549" i="1"/>
  <c r="Q549" i="1"/>
  <c r="R549" i="1"/>
  <c r="S549" i="1"/>
  <c r="T549" i="1"/>
  <c r="U549" i="1"/>
  <c r="V549" i="1"/>
  <c r="O550" i="1"/>
  <c r="P550" i="1"/>
  <c r="Q550" i="1"/>
  <c r="R550" i="1"/>
  <c r="S550" i="1"/>
  <c r="T550" i="1"/>
  <c r="U550" i="1"/>
  <c r="V550" i="1"/>
  <c r="O551" i="1"/>
  <c r="P551" i="1"/>
  <c r="Q551" i="1"/>
  <c r="R551" i="1"/>
  <c r="S551" i="1"/>
  <c r="T551" i="1"/>
  <c r="U551" i="1"/>
  <c r="V551" i="1"/>
  <c r="O552" i="1"/>
  <c r="P552" i="1"/>
  <c r="Q552" i="1"/>
  <c r="R552" i="1"/>
  <c r="S552" i="1"/>
  <c r="T552" i="1"/>
  <c r="U552" i="1"/>
  <c r="V552" i="1"/>
  <c r="O553" i="1"/>
  <c r="P553" i="1"/>
  <c r="Q553" i="1"/>
  <c r="R553" i="1"/>
  <c r="S553" i="1"/>
  <c r="T553" i="1"/>
  <c r="U553" i="1"/>
  <c r="V553" i="1"/>
  <c r="O554" i="1"/>
  <c r="P554" i="1"/>
  <c r="Q554" i="1"/>
  <c r="R554" i="1"/>
  <c r="S554" i="1"/>
  <c r="T554" i="1"/>
  <c r="U554" i="1"/>
  <c r="V554" i="1"/>
  <c r="O555" i="1"/>
  <c r="P555" i="1"/>
  <c r="Q555" i="1"/>
  <c r="R555" i="1"/>
  <c r="S555" i="1"/>
  <c r="T555" i="1"/>
  <c r="U555" i="1"/>
  <c r="V555" i="1"/>
  <c r="O556" i="1"/>
  <c r="P556" i="1"/>
  <c r="Q556" i="1"/>
  <c r="R556" i="1"/>
  <c r="S556" i="1"/>
  <c r="T556" i="1"/>
  <c r="U556" i="1"/>
  <c r="V556" i="1"/>
  <c r="O557" i="1"/>
  <c r="P557" i="1"/>
  <c r="Q557" i="1"/>
  <c r="R557" i="1"/>
  <c r="S557" i="1"/>
  <c r="T557" i="1"/>
  <c r="U557" i="1"/>
  <c r="V557" i="1"/>
  <c r="O558" i="1"/>
  <c r="P558" i="1"/>
  <c r="Q558" i="1"/>
  <c r="R558" i="1"/>
  <c r="S558" i="1"/>
  <c r="T558" i="1"/>
  <c r="U558" i="1"/>
  <c r="V558" i="1"/>
  <c r="O559" i="1"/>
  <c r="P559" i="1"/>
  <c r="Q559" i="1"/>
  <c r="R559" i="1"/>
  <c r="S559" i="1"/>
  <c r="T559" i="1"/>
  <c r="U559" i="1"/>
  <c r="V559" i="1"/>
  <c r="O560" i="1"/>
  <c r="P560" i="1"/>
  <c r="Q560" i="1"/>
  <c r="R560" i="1"/>
  <c r="S560" i="1"/>
  <c r="T560" i="1"/>
  <c r="U560" i="1"/>
  <c r="V560" i="1"/>
  <c r="O561" i="1"/>
  <c r="P561" i="1"/>
  <c r="Q561" i="1"/>
  <c r="R561" i="1"/>
  <c r="S561" i="1"/>
  <c r="T561" i="1"/>
  <c r="U561" i="1"/>
  <c r="V561" i="1"/>
  <c r="O562" i="1"/>
  <c r="P562" i="1"/>
  <c r="Q562" i="1"/>
  <c r="R562" i="1"/>
  <c r="S562" i="1"/>
  <c r="T562" i="1"/>
  <c r="U562" i="1"/>
  <c r="V562" i="1"/>
  <c r="O563" i="1"/>
  <c r="P563" i="1"/>
  <c r="Q563" i="1"/>
  <c r="R563" i="1"/>
  <c r="S563" i="1"/>
  <c r="T563" i="1"/>
  <c r="U563" i="1"/>
  <c r="V563" i="1"/>
  <c r="O564" i="1"/>
  <c r="P564" i="1"/>
  <c r="Q564" i="1"/>
  <c r="R564" i="1"/>
  <c r="S564" i="1"/>
  <c r="T564" i="1"/>
  <c r="U564" i="1"/>
  <c r="V564" i="1"/>
  <c r="O565" i="1"/>
  <c r="P565" i="1"/>
  <c r="Q565" i="1"/>
  <c r="R565" i="1"/>
  <c r="S565" i="1"/>
  <c r="T565" i="1"/>
  <c r="U565" i="1"/>
  <c r="V565" i="1"/>
  <c r="O566" i="1"/>
  <c r="P566" i="1"/>
  <c r="Q566" i="1"/>
  <c r="R566" i="1"/>
  <c r="S566" i="1"/>
  <c r="T566" i="1"/>
  <c r="U566" i="1"/>
  <c r="V566" i="1"/>
  <c r="O567" i="1"/>
  <c r="P567" i="1"/>
  <c r="Q567" i="1"/>
  <c r="R567" i="1"/>
  <c r="S567" i="1"/>
  <c r="T567" i="1"/>
  <c r="U567" i="1"/>
  <c r="V567" i="1"/>
  <c r="O568" i="1"/>
  <c r="P568" i="1"/>
  <c r="Q568" i="1"/>
  <c r="R568" i="1"/>
  <c r="S568" i="1"/>
  <c r="T568" i="1"/>
  <c r="U568" i="1"/>
  <c r="V568" i="1"/>
  <c r="O569" i="1"/>
  <c r="P569" i="1"/>
  <c r="Q569" i="1"/>
  <c r="R569" i="1"/>
  <c r="S569" i="1"/>
  <c r="T569" i="1"/>
  <c r="U569" i="1"/>
  <c r="V569" i="1"/>
  <c r="O570" i="1"/>
  <c r="P570" i="1"/>
  <c r="Q570" i="1"/>
  <c r="R570" i="1"/>
  <c r="S570" i="1"/>
  <c r="T570" i="1"/>
  <c r="U570" i="1"/>
  <c r="V570" i="1"/>
  <c r="O571" i="1"/>
  <c r="P571" i="1"/>
  <c r="Q571" i="1"/>
  <c r="R571" i="1"/>
  <c r="S571" i="1"/>
  <c r="T571" i="1"/>
  <c r="U571" i="1"/>
  <c r="V571" i="1"/>
  <c r="O572" i="1"/>
  <c r="P572" i="1"/>
  <c r="Q572" i="1"/>
  <c r="R572" i="1"/>
  <c r="S572" i="1"/>
  <c r="T572" i="1"/>
  <c r="U572" i="1"/>
  <c r="V572" i="1"/>
  <c r="O573" i="1"/>
  <c r="P573" i="1"/>
  <c r="Q573" i="1"/>
  <c r="R573" i="1"/>
  <c r="S573" i="1"/>
  <c r="T573" i="1"/>
  <c r="U573" i="1"/>
  <c r="V573" i="1"/>
  <c r="O574" i="1"/>
  <c r="P574" i="1"/>
  <c r="Q574" i="1"/>
  <c r="R574" i="1"/>
  <c r="S574" i="1"/>
  <c r="T574" i="1"/>
  <c r="U574" i="1"/>
  <c r="V574" i="1"/>
  <c r="O575" i="1"/>
  <c r="P575" i="1"/>
  <c r="Q575" i="1"/>
  <c r="R575" i="1"/>
  <c r="S575" i="1"/>
  <c r="T575" i="1"/>
  <c r="U575" i="1"/>
  <c r="V575" i="1"/>
  <c r="O576" i="1"/>
  <c r="P576" i="1"/>
  <c r="Q576" i="1"/>
  <c r="R576" i="1"/>
  <c r="S576" i="1"/>
  <c r="T576" i="1"/>
  <c r="U576" i="1"/>
  <c r="V576" i="1"/>
  <c r="O577" i="1"/>
  <c r="P577" i="1"/>
  <c r="Q577" i="1"/>
  <c r="R577" i="1"/>
  <c r="S577" i="1"/>
  <c r="T577" i="1"/>
  <c r="U577" i="1"/>
  <c r="V577" i="1"/>
  <c r="O578" i="1"/>
  <c r="P578" i="1"/>
  <c r="Q578" i="1"/>
  <c r="R578" i="1"/>
  <c r="S578" i="1"/>
  <c r="T578" i="1"/>
  <c r="U578" i="1"/>
  <c r="V578" i="1"/>
  <c r="O579" i="1"/>
  <c r="P579" i="1"/>
  <c r="Q579" i="1"/>
  <c r="R579" i="1"/>
  <c r="S579" i="1"/>
  <c r="T579" i="1"/>
  <c r="U579" i="1"/>
  <c r="V579" i="1"/>
  <c r="O580" i="1"/>
  <c r="P580" i="1"/>
  <c r="Q580" i="1"/>
  <c r="R580" i="1"/>
  <c r="S580" i="1"/>
  <c r="T580" i="1"/>
  <c r="U580" i="1"/>
  <c r="V580" i="1"/>
  <c r="O581" i="1"/>
  <c r="P581" i="1"/>
  <c r="Q581" i="1"/>
  <c r="R581" i="1"/>
  <c r="S581" i="1"/>
  <c r="T581" i="1"/>
  <c r="U581" i="1"/>
  <c r="V581" i="1"/>
  <c r="O582" i="1"/>
  <c r="P582" i="1"/>
  <c r="Q582" i="1"/>
  <c r="R582" i="1"/>
  <c r="S582" i="1"/>
  <c r="T582" i="1"/>
  <c r="U582" i="1"/>
  <c r="V582" i="1"/>
  <c r="O583" i="1"/>
  <c r="P583" i="1"/>
  <c r="Q583" i="1"/>
  <c r="R583" i="1"/>
  <c r="S583" i="1"/>
  <c r="T583" i="1"/>
  <c r="U583" i="1"/>
  <c r="V583" i="1"/>
  <c r="O584" i="1"/>
  <c r="P584" i="1"/>
  <c r="Q584" i="1"/>
  <c r="R584" i="1"/>
  <c r="S584" i="1"/>
  <c r="T584" i="1"/>
  <c r="U584" i="1"/>
  <c r="V584" i="1"/>
  <c r="O585" i="1"/>
  <c r="P585" i="1"/>
  <c r="Q585" i="1"/>
  <c r="R585" i="1"/>
  <c r="S585" i="1"/>
  <c r="T585" i="1"/>
  <c r="U585" i="1"/>
  <c r="V585" i="1"/>
  <c r="O586" i="1"/>
  <c r="P586" i="1"/>
  <c r="Q586" i="1"/>
  <c r="R586" i="1"/>
  <c r="S586" i="1"/>
  <c r="T586" i="1"/>
  <c r="U586" i="1"/>
  <c r="V586" i="1"/>
  <c r="O587" i="1"/>
  <c r="P587" i="1"/>
  <c r="Q587" i="1"/>
  <c r="R587" i="1"/>
  <c r="S587" i="1"/>
  <c r="T587" i="1"/>
  <c r="U587" i="1"/>
  <c r="V587" i="1"/>
  <c r="O588" i="1"/>
  <c r="P588" i="1"/>
  <c r="Q588" i="1"/>
  <c r="R588" i="1"/>
  <c r="S588" i="1"/>
  <c r="T588" i="1"/>
  <c r="U588" i="1"/>
  <c r="V588" i="1"/>
  <c r="O589" i="1"/>
  <c r="P589" i="1"/>
  <c r="Q589" i="1"/>
  <c r="R589" i="1"/>
  <c r="S589" i="1"/>
  <c r="T589" i="1"/>
  <c r="U589" i="1"/>
  <c r="V589" i="1"/>
  <c r="O590" i="1"/>
  <c r="P590" i="1"/>
  <c r="Q590" i="1"/>
  <c r="R590" i="1"/>
  <c r="S590" i="1"/>
  <c r="T590" i="1"/>
  <c r="U590" i="1"/>
  <c r="V590" i="1"/>
  <c r="O591" i="1"/>
  <c r="P591" i="1"/>
  <c r="Q591" i="1"/>
  <c r="R591" i="1"/>
  <c r="S591" i="1"/>
  <c r="T591" i="1"/>
  <c r="U591" i="1"/>
  <c r="V591" i="1"/>
  <c r="O592" i="1"/>
  <c r="P592" i="1"/>
  <c r="Q592" i="1"/>
  <c r="R592" i="1"/>
  <c r="S592" i="1"/>
  <c r="T592" i="1"/>
  <c r="U592" i="1"/>
  <c r="V592" i="1"/>
  <c r="O593" i="1"/>
  <c r="P593" i="1"/>
  <c r="Q593" i="1"/>
  <c r="R593" i="1"/>
  <c r="S593" i="1"/>
  <c r="T593" i="1"/>
  <c r="U593" i="1"/>
  <c r="V593" i="1"/>
  <c r="O594" i="1"/>
  <c r="P594" i="1"/>
  <c r="Q594" i="1"/>
  <c r="R594" i="1"/>
  <c r="S594" i="1"/>
  <c r="T594" i="1"/>
  <c r="U594" i="1"/>
  <c r="V594" i="1"/>
  <c r="O595" i="1"/>
  <c r="P595" i="1"/>
  <c r="Q595" i="1"/>
  <c r="R595" i="1"/>
  <c r="S595" i="1"/>
  <c r="T595" i="1"/>
  <c r="U595" i="1"/>
  <c r="V595" i="1"/>
  <c r="O596" i="1"/>
  <c r="P596" i="1"/>
  <c r="Q596" i="1"/>
  <c r="R596" i="1"/>
  <c r="S596" i="1"/>
  <c r="T596" i="1"/>
  <c r="U596" i="1"/>
  <c r="V596" i="1"/>
  <c r="O597" i="1"/>
  <c r="P597" i="1"/>
  <c r="Q597" i="1"/>
  <c r="R597" i="1"/>
  <c r="S597" i="1"/>
  <c r="T597" i="1"/>
  <c r="U597" i="1"/>
  <c r="V597" i="1"/>
  <c r="O598" i="1"/>
  <c r="P598" i="1"/>
  <c r="Q598" i="1"/>
  <c r="R598" i="1"/>
  <c r="S598" i="1"/>
  <c r="T598" i="1"/>
  <c r="U598" i="1"/>
  <c r="V598" i="1"/>
  <c r="O599" i="1"/>
  <c r="P599" i="1"/>
  <c r="Q599" i="1"/>
  <c r="R599" i="1"/>
  <c r="S599" i="1"/>
  <c r="T599" i="1"/>
  <c r="U599" i="1"/>
  <c r="V599" i="1"/>
  <c r="O600" i="1"/>
  <c r="P600" i="1"/>
  <c r="Q600" i="1"/>
  <c r="R600" i="1"/>
  <c r="S600" i="1"/>
  <c r="T600" i="1"/>
  <c r="U600" i="1"/>
  <c r="V600" i="1"/>
  <c r="O601" i="1"/>
  <c r="P601" i="1"/>
  <c r="Q601" i="1"/>
  <c r="R601" i="1"/>
  <c r="S601" i="1"/>
  <c r="T601" i="1"/>
  <c r="U601" i="1"/>
  <c r="V601" i="1"/>
  <c r="O602" i="1"/>
  <c r="P602" i="1"/>
  <c r="Q602" i="1"/>
  <c r="R602" i="1"/>
  <c r="S602" i="1"/>
  <c r="T602" i="1"/>
  <c r="U602" i="1"/>
  <c r="V602" i="1"/>
  <c r="O603" i="1"/>
  <c r="P603" i="1"/>
  <c r="Q603" i="1"/>
  <c r="R603" i="1"/>
  <c r="S603" i="1"/>
  <c r="T603" i="1"/>
  <c r="U603" i="1"/>
  <c r="V603" i="1"/>
  <c r="O604" i="1"/>
  <c r="P604" i="1"/>
  <c r="Q604" i="1"/>
  <c r="R604" i="1"/>
  <c r="S604" i="1"/>
  <c r="T604" i="1"/>
  <c r="U604" i="1"/>
  <c r="V604" i="1"/>
  <c r="O605" i="1"/>
  <c r="P605" i="1"/>
  <c r="Q605" i="1"/>
  <c r="R605" i="1"/>
  <c r="S605" i="1"/>
  <c r="T605" i="1"/>
  <c r="U605" i="1"/>
  <c r="V605" i="1"/>
  <c r="O606" i="1"/>
  <c r="P606" i="1"/>
  <c r="Q606" i="1"/>
  <c r="R606" i="1"/>
  <c r="S606" i="1"/>
  <c r="T606" i="1"/>
  <c r="U606" i="1"/>
  <c r="V606" i="1"/>
  <c r="O607" i="1"/>
  <c r="P607" i="1"/>
  <c r="Q607" i="1"/>
  <c r="R607" i="1"/>
  <c r="S607" i="1"/>
  <c r="T607" i="1"/>
  <c r="U607" i="1"/>
  <c r="V607" i="1"/>
  <c r="O608" i="1"/>
  <c r="P608" i="1"/>
  <c r="Q608" i="1"/>
  <c r="R608" i="1"/>
  <c r="S608" i="1"/>
  <c r="T608" i="1"/>
  <c r="U608" i="1"/>
  <c r="V608" i="1"/>
  <c r="O609" i="1"/>
  <c r="P609" i="1"/>
  <c r="Q609" i="1"/>
  <c r="R609" i="1"/>
  <c r="S609" i="1"/>
  <c r="T609" i="1"/>
  <c r="U609" i="1"/>
  <c r="V609" i="1"/>
  <c r="O610" i="1"/>
  <c r="P610" i="1"/>
  <c r="Q610" i="1"/>
  <c r="R610" i="1"/>
  <c r="S610" i="1"/>
  <c r="T610" i="1"/>
  <c r="U610" i="1"/>
  <c r="V610" i="1"/>
  <c r="O611" i="1"/>
  <c r="P611" i="1"/>
  <c r="Q611" i="1"/>
  <c r="R611" i="1"/>
  <c r="S611" i="1"/>
  <c r="T611" i="1"/>
  <c r="U611" i="1"/>
  <c r="V611" i="1"/>
  <c r="O612" i="1"/>
  <c r="P612" i="1"/>
  <c r="Q612" i="1"/>
  <c r="R612" i="1"/>
  <c r="S612" i="1"/>
  <c r="T612" i="1"/>
  <c r="U612" i="1"/>
  <c r="V612" i="1"/>
  <c r="O613" i="1"/>
  <c r="P613" i="1"/>
  <c r="Q613" i="1"/>
  <c r="R613" i="1"/>
  <c r="S613" i="1"/>
  <c r="T613" i="1"/>
  <c r="U613" i="1"/>
  <c r="V613" i="1"/>
  <c r="O614" i="1"/>
  <c r="P614" i="1"/>
  <c r="Q614" i="1"/>
  <c r="R614" i="1"/>
  <c r="S614" i="1"/>
  <c r="T614" i="1"/>
  <c r="U614" i="1"/>
  <c r="V614" i="1"/>
  <c r="O615" i="1"/>
  <c r="P615" i="1"/>
  <c r="Q615" i="1"/>
  <c r="R615" i="1"/>
  <c r="S615" i="1"/>
  <c r="T615" i="1"/>
  <c r="U615" i="1"/>
  <c r="V615" i="1"/>
  <c r="O616" i="1"/>
  <c r="P616" i="1"/>
  <c r="Q616" i="1"/>
  <c r="R616" i="1"/>
  <c r="S616" i="1"/>
  <c r="T616" i="1"/>
  <c r="U616" i="1"/>
  <c r="V616" i="1"/>
  <c r="O617" i="1"/>
  <c r="P617" i="1"/>
  <c r="Q617" i="1"/>
  <c r="R617" i="1"/>
  <c r="S617" i="1"/>
  <c r="T617" i="1"/>
  <c r="U617" i="1"/>
  <c r="V617" i="1"/>
  <c r="O618" i="1"/>
  <c r="P618" i="1"/>
  <c r="Q618" i="1"/>
  <c r="R618" i="1"/>
  <c r="S618" i="1"/>
  <c r="T618" i="1"/>
  <c r="U618" i="1"/>
  <c r="V618" i="1"/>
  <c r="O619" i="1"/>
  <c r="P619" i="1"/>
  <c r="Q619" i="1"/>
  <c r="R619" i="1"/>
  <c r="S619" i="1"/>
  <c r="T619" i="1"/>
  <c r="U619" i="1"/>
  <c r="V619" i="1"/>
  <c r="O620" i="1"/>
  <c r="P620" i="1"/>
  <c r="Q620" i="1"/>
  <c r="R620" i="1"/>
  <c r="S620" i="1"/>
  <c r="T620" i="1"/>
  <c r="U620" i="1"/>
  <c r="V620" i="1"/>
  <c r="O621" i="1"/>
  <c r="P621" i="1"/>
  <c r="Q621" i="1"/>
  <c r="R621" i="1"/>
  <c r="S621" i="1"/>
  <c r="T621" i="1"/>
  <c r="U621" i="1"/>
  <c r="V621" i="1"/>
  <c r="O622" i="1"/>
  <c r="P622" i="1"/>
  <c r="Q622" i="1"/>
  <c r="R622" i="1"/>
  <c r="S622" i="1"/>
  <c r="T622" i="1"/>
  <c r="U622" i="1"/>
  <c r="V622" i="1"/>
  <c r="O623" i="1"/>
  <c r="P623" i="1"/>
  <c r="Q623" i="1"/>
  <c r="R623" i="1"/>
  <c r="S623" i="1"/>
  <c r="T623" i="1"/>
  <c r="U623" i="1"/>
  <c r="V623" i="1"/>
  <c r="O624" i="1"/>
  <c r="P624" i="1"/>
  <c r="Q624" i="1"/>
  <c r="R624" i="1"/>
  <c r="S624" i="1"/>
  <c r="T624" i="1"/>
  <c r="U624" i="1"/>
  <c r="V624" i="1"/>
  <c r="O625" i="1"/>
  <c r="P625" i="1"/>
  <c r="Q625" i="1"/>
  <c r="R625" i="1"/>
  <c r="S625" i="1"/>
  <c r="T625" i="1"/>
  <c r="U625" i="1"/>
  <c r="V625" i="1"/>
  <c r="O626" i="1"/>
  <c r="P626" i="1"/>
  <c r="Q626" i="1"/>
  <c r="R626" i="1"/>
  <c r="S626" i="1"/>
  <c r="T626" i="1"/>
  <c r="U626" i="1"/>
  <c r="V626" i="1"/>
  <c r="O627" i="1"/>
  <c r="P627" i="1"/>
  <c r="Q627" i="1"/>
  <c r="R627" i="1"/>
  <c r="S627" i="1"/>
  <c r="T627" i="1"/>
  <c r="U627" i="1"/>
  <c r="V627" i="1"/>
  <c r="O628" i="1"/>
  <c r="P628" i="1"/>
  <c r="Q628" i="1"/>
  <c r="R628" i="1"/>
  <c r="S628" i="1"/>
  <c r="T628" i="1"/>
  <c r="U628" i="1"/>
  <c r="V628" i="1"/>
  <c r="O629" i="1"/>
  <c r="P629" i="1"/>
  <c r="Q629" i="1"/>
  <c r="R629" i="1"/>
  <c r="S629" i="1"/>
  <c r="T629" i="1"/>
  <c r="U629" i="1"/>
  <c r="V629" i="1"/>
  <c r="O630" i="1"/>
  <c r="P630" i="1"/>
  <c r="Q630" i="1"/>
  <c r="R630" i="1"/>
  <c r="S630" i="1"/>
  <c r="T630" i="1"/>
  <c r="U630" i="1"/>
  <c r="V630" i="1"/>
  <c r="O631" i="1"/>
  <c r="P631" i="1"/>
  <c r="Q631" i="1"/>
  <c r="R631" i="1"/>
  <c r="S631" i="1"/>
  <c r="T631" i="1"/>
  <c r="U631" i="1"/>
  <c r="V631" i="1"/>
  <c r="O632" i="1"/>
  <c r="P632" i="1"/>
  <c r="Q632" i="1"/>
  <c r="R632" i="1"/>
  <c r="S632" i="1"/>
  <c r="T632" i="1"/>
  <c r="U632" i="1"/>
  <c r="V632" i="1"/>
  <c r="O633" i="1"/>
  <c r="P633" i="1"/>
  <c r="Q633" i="1"/>
  <c r="R633" i="1"/>
  <c r="S633" i="1"/>
  <c r="T633" i="1"/>
  <c r="U633" i="1"/>
  <c r="V633" i="1"/>
  <c r="O634" i="1"/>
  <c r="P634" i="1"/>
  <c r="Q634" i="1"/>
  <c r="R634" i="1"/>
  <c r="S634" i="1"/>
  <c r="T634" i="1"/>
  <c r="U634" i="1"/>
  <c r="V634" i="1"/>
  <c r="O635" i="1"/>
  <c r="P635" i="1"/>
  <c r="Q635" i="1"/>
  <c r="R635" i="1"/>
  <c r="S635" i="1"/>
  <c r="T635" i="1"/>
  <c r="U635" i="1"/>
  <c r="V635" i="1"/>
  <c r="O636" i="1"/>
  <c r="P636" i="1"/>
  <c r="Q636" i="1"/>
  <c r="R636" i="1"/>
  <c r="S636" i="1"/>
  <c r="T636" i="1"/>
  <c r="U636" i="1"/>
  <c r="V636" i="1"/>
  <c r="O637" i="1"/>
  <c r="P637" i="1"/>
  <c r="Q637" i="1"/>
  <c r="R637" i="1"/>
  <c r="S637" i="1"/>
  <c r="T637" i="1"/>
  <c r="U637" i="1"/>
  <c r="V637" i="1"/>
  <c r="O638" i="1"/>
  <c r="P638" i="1"/>
  <c r="Q638" i="1"/>
  <c r="R638" i="1"/>
  <c r="S638" i="1"/>
  <c r="T638" i="1"/>
  <c r="U638" i="1"/>
  <c r="V638" i="1"/>
  <c r="O639" i="1"/>
  <c r="P639" i="1"/>
  <c r="Q639" i="1"/>
  <c r="R639" i="1"/>
  <c r="S639" i="1"/>
  <c r="T639" i="1"/>
  <c r="U639" i="1"/>
  <c r="V639" i="1"/>
  <c r="O640" i="1"/>
  <c r="P640" i="1"/>
  <c r="Q640" i="1"/>
  <c r="R640" i="1"/>
  <c r="S640" i="1"/>
  <c r="T640" i="1"/>
  <c r="U640" i="1"/>
  <c r="V640" i="1"/>
  <c r="O641" i="1"/>
  <c r="P641" i="1"/>
  <c r="Q641" i="1"/>
  <c r="R641" i="1"/>
  <c r="S641" i="1"/>
  <c r="T641" i="1"/>
  <c r="U641" i="1"/>
  <c r="V641" i="1"/>
  <c r="O642" i="1"/>
  <c r="P642" i="1"/>
  <c r="Q642" i="1"/>
  <c r="R642" i="1"/>
  <c r="S642" i="1"/>
  <c r="T642" i="1"/>
  <c r="U642" i="1"/>
  <c r="V642" i="1"/>
  <c r="O643" i="1"/>
  <c r="P643" i="1"/>
  <c r="Q643" i="1"/>
  <c r="R643" i="1"/>
  <c r="S643" i="1"/>
  <c r="T643" i="1"/>
  <c r="U643" i="1"/>
  <c r="V643" i="1"/>
  <c r="O644" i="1"/>
  <c r="P644" i="1"/>
  <c r="Q644" i="1"/>
  <c r="R644" i="1"/>
  <c r="S644" i="1"/>
  <c r="T644" i="1"/>
  <c r="U644" i="1"/>
  <c r="V644" i="1"/>
  <c r="O645" i="1"/>
  <c r="P645" i="1"/>
  <c r="Q645" i="1"/>
  <c r="R645" i="1"/>
  <c r="S645" i="1"/>
  <c r="T645" i="1"/>
  <c r="U645" i="1"/>
  <c r="V645" i="1"/>
  <c r="O646" i="1"/>
  <c r="P646" i="1"/>
  <c r="Q646" i="1"/>
  <c r="R646" i="1"/>
  <c r="S646" i="1"/>
  <c r="T646" i="1"/>
  <c r="U646" i="1"/>
  <c r="V646" i="1"/>
  <c r="O647" i="1"/>
  <c r="P647" i="1"/>
  <c r="Q647" i="1"/>
  <c r="R647" i="1"/>
  <c r="S647" i="1"/>
  <c r="T647" i="1"/>
  <c r="U647" i="1"/>
  <c r="V647" i="1"/>
  <c r="O648" i="1"/>
  <c r="P648" i="1"/>
  <c r="Q648" i="1"/>
  <c r="R648" i="1"/>
  <c r="S648" i="1"/>
  <c r="T648" i="1"/>
  <c r="U648" i="1"/>
  <c r="V648" i="1"/>
  <c r="O649" i="1"/>
  <c r="P649" i="1"/>
  <c r="Q649" i="1"/>
  <c r="R649" i="1"/>
  <c r="S649" i="1"/>
  <c r="T649" i="1"/>
  <c r="U649" i="1"/>
  <c r="V649" i="1"/>
  <c r="O650" i="1"/>
  <c r="P650" i="1"/>
  <c r="Q650" i="1"/>
  <c r="R650" i="1"/>
  <c r="S650" i="1"/>
  <c r="T650" i="1"/>
  <c r="U650" i="1"/>
  <c r="V650" i="1"/>
  <c r="O651" i="1"/>
  <c r="P651" i="1"/>
  <c r="Q651" i="1"/>
  <c r="R651" i="1"/>
  <c r="S651" i="1"/>
  <c r="T651" i="1"/>
  <c r="U651" i="1"/>
  <c r="V651" i="1"/>
  <c r="O652" i="1"/>
  <c r="P652" i="1"/>
  <c r="Q652" i="1"/>
  <c r="R652" i="1"/>
  <c r="S652" i="1"/>
  <c r="T652" i="1"/>
  <c r="U652" i="1"/>
  <c r="V652" i="1"/>
  <c r="O653" i="1"/>
  <c r="P653" i="1"/>
  <c r="Q653" i="1"/>
  <c r="R653" i="1"/>
  <c r="S653" i="1"/>
  <c r="T653" i="1"/>
  <c r="U653" i="1"/>
  <c r="V653" i="1"/>
  <c r="O654" i="1"/>
  <c r="P654" i="1"/>
  <c r="Q654" i="1"/>
  <c r="R654" i="1"/>
  <c r="S654" i="1"/>
  <c r="T654" i="1"/>
  <c r="U654" i="1"/>
  <c r="V654" i="1"/>
  <c r="AP8" i="2" l="1"/>
  <c r="O653" i="2"/>
  <c r="P653" i="2" s="1"/>
  <c r="O664" i="2"/>
  <c r="P664" i="2" s="1"/>
  <c r="O660" i="2"/>
  <c r="P660" i="2" s="1"/>
  <c r="O655" i="2"/>
  <c r="P655" i="2" s="1"/>
  <c r="O669" i="2"/>
  <c r="P669" i="2" s="1"/>
  <c r="O656" i="2"/>
  <c r="P656" i="2" s="1"/>
  <c r="O667" i="2"/>
  <c r="P667" i="2" s="1"/>
  <c r="O666" i="2"/>
  <c r="P666" i="2" s="1"/>
  <c r="O665" i="2"/>
  <c r="P665" i="2" s="1"/>
  <c r="O654" i="2"/>
  <c r="P654" i="2" s="1"/>
  <c r="O663" i="2"/>
  <c r="P663" i="2" s="1"/>
  <c r="O662" i="2"/>
  <c r="P662" i="2" s="1"/>
  <c r="O661" i="2"/>
  <c r="P661" i="2" s="1"/>
  <c r="O668" i="2"/>
  <c r="P668" i="2" s="1"/>
  <c r="O659" i="2"/>
  <c r="P659" i="2" s="1"/>
  <c r="O658" i="2"/>
  <c r="P658" i="2" s="1"/>
  <c r="O657" i="2"/>
  <c r="P657" i="2" s="1"/>
  <c r="C653" i="2"/>
  <c r="D653" i="2" s="1"/>
  <c r="C660" i="2"/>
  <c r="D660" i="2" s="1"/>
  <c r="C662" i="2"/>
  <c r="D662" i="2" s="1"/>
  <c r="C657" i="2"/>
  <c r="D657" i="2" s="1"/>
  <c r="C656" i="2"/>
  <c r="D656" i="2" s="1"/>
  <c r="C658" i="2"/>
  <c r="D658" i="2" s="1"/>
  <c r="C659" i="2"/>
  <c r="D659" i="2" s="1"/>
  <c r="C654" i="2"/>
  <c r="D654" i="2" s="1"/>
  <c r="C655" i="2"/>
  <c r="D655" i="2" s="1"/>
  <c r="C661" i="2"/>
  <c r="D661" i="2" s="1"/>
  <c r="F655" i="2"/>
  <c r="F656" i="2" s="1"/>
  <c r="F657" i="2" s="1"/>
  <c r="F658" i="2" s="1"/>
  <c r="F659" i="2" s="1"/>
  <c r="F660" i="2" s="1"/>
  <c r="F661" i="2" s="1"/>
  <c r="F662" i="2" s="1"/>
  <c r="F663" i="2" s="1"/>
  <c r="F664" i="2" s="1"/>
  <c r="F665" i="2" s="1"/>
  <c r="F666" i="2" s="1"/>
  <c r="F667" i="2" s="1"/>
  <c r="AO23" i="2"/>
  <c r="J661" i="2"/>
  <c r="AQ96" i="1"/>
  <c r="AU108" i="1"/>
  <c r="AV107" i="1"/>
  <c r="AQ97" i="1"/>
  <c r="AV96" i="1" s="1"/>
  <c r="AP25" i="1" a="1"/>
  <c r="AP34" i="1" s="1"/>
  <c r="AP56" i="1" s="1"/>
  <c r="AP72" i="1" s="1"/>
  <c r="AP89" i="1" s="1"/>
  <c r="AS9" i="1"/>
  <c r="V655" i="1"/>
  <c r="R655" i="1"/>
  <c r="AS8" i="1"/>
  <c r="U655" i="1"/>
  <c r="AS4" i="1"/>
  <c r="Q655" i="1"/>
  <c r="X655" i="1"/>
  <c r="AK395" i="1" s="1"/>
  <c r="AS3" i="1"/>
  <c r="AS6" i="1"/>
  <c r="S655" i="1"/>
  <c r="AQ6" i="1" s="1"/>
  <c r="O655" i="1"/>
  <c r="AS2" i="1"/>
  <c r="W655" i="1"/>
  <c r="Z655" i="1"/>
  <c r="AM165" i="1" s="1"/>
  <c r="AS11" i="1"/>
  <c r="Y655" i="1"/>
  <c r="AL299" i="1" s="1"/>
  <c r="AA655" i="1"/>
  <c r="AN303" i="1" s="1"/>
  <c r="AS13" i="1"/>
  <c r="T655" i="1"/>
  <c r="P655" i="1"/>
  <c r="AK456" i="1"/>
  <c r="AK364" i="1"/>
  <c r="AK248" i="1"/>
  <c r="AK156" i="1"/>
  <c r="AK72" i="1"/>
  <c r="AS12" i="1"/>
  <c r="AK474" i="1"/>
  <c r="AK442" i="1"/>
  <c r="AK410" i="1"/>
  <c r="AK378" i="1"/>
  <c r="AK346" i="1"/>
  <c r="AK222" i="1"/>
  <c r="AK190" i="1"/>
  <c r="AK158" i="1"/>
  <c r="AK130" i="1"/>
  <c r="AK110" i="1"/>
  <c r="AK86" i="1"/>
  <c r="AK66" i="1"/>
  <c r="AK46" i="1"/>
  <c r="AK22" i="1"/>
  <c r="AL251" i="1"/>
  <c r="AL115" i="1"/>
  <c r="AM36" i="1"/>
  <c r="AS14" i="1"/>
  <c r="AS10" i="1"/>
  <c r="C665" i="2" l="1"/>
  <c r="O672" i="2"/>
  <c r="O671" i="2"/>
  <c r="C664" i="2"/>
  <c r="G653" i="2" a="1"/>
  <c r="J662" i="2"/>
  <c r="AN109" i="1"/>
  <c r="AN289" i="1"/>
  <c r="V657" i="1"/>
  <c r="AN169" i="1"/>
  <c r="AN317" i="1"/>
  <c r="AN41" i="1"/>
  <c r="AN209" i="1"/>
  <c r="AN529" i="1"/>
  <c r="AN69" i="1"/>
  <c r="AN181" i="1"/>
  <c r="AN213" i="1"/>
  <c r="AN261" i="1"/>
  <c r="AN297" i="1"/>
  <c r="AN325" i="1"/>
  <c r="AN549" i="1"/>
  <c r="Q657" i="1"/>
  <c r="AN21" i="1"/>
  <c r="AN81" i="1"/>
  <c r="AN129" i="1"/>
  <c r="AN189" i="1"/>
  <c r="AN221" i="1"/>
  <c r="AL267" i="1"/>
  <c r="AN309" i="1"/>
  <c r="AN501" i="1"/>
  <c r="AN553" i="1"/>
  <c r="AL99" i="1"/>
  <c r="AN161" i="1"/>
  <c r="AN201" i="1"/>
  <c r="AN233" i="1"/>
  <c r="AN281" i="1"/>
  <c r="AL315" i="1"/>
  <c r="AN517" i="1"/>
  <c r="AN539" i="1"/>
  <c r="O657" i="1"/>
  <c r="X657" i="1"/>
  <c r="AM28" i="1"/>
  <c r="AM44" i="1"/>
  <c r="AM64" i="1"/>
  <c r="AM96" i="1"/>
  <c r="AM124" i="1"/>
  <c r="AM140" i="1"/>
  <c r="AM156" i="1"/>
  <c r="AM168" i="1"/>
  <c r="AM200" i="1"/>
  <c r="AM232" i="1"/>
  <c r="AM244" i="1"/>
  <c r="AM260" i="1"/>
  <c r="AM272" i="1"/>
  <c r="AM288" i="1"/>
  <c r="AM300" i="1"/>
  <c r="AM312" i="1"/>
  <c r="AM324" i="1"/>
  <c r="AM340" i="1"/>
  <c r="AM364" i="1"/>
  <c r="AM384" i="1"/>
  <c r="AM404" i="1"/>
  <c r="AM428" i="1"/>
  <c r="AM448" i="1"/>
  <c r="AM468" i="1"/>
  <c r="AM492" i="1"/>
  <c r="AM34" i="1"/>
  <c r="AM66" i="1"/>
  <c r="AM98" i="1"/>
  <c r="AM138" i="1"/>
  <c r="AM166" i="1"/>
  <c r="AM218" i="1"/>
  <c r="AM286" i="1"/>
  <c r="AM56" i="1"/>
  <c r="AM72" i="1"/>
  <c r="AM88" i="1"/>
  <c r="AM100" i="1"/>
  <c r="AM116" i="1"/>
  <c r="AM148" i="1"/>
  <c r="AM172" i="1"/>
  <c r="AM208" i="1"/>
  <c r="AM236" i="1"/>
  <c r="AM280" i="1"/>
  <c r="AM296" i="1"/>
  <c r="AM308" i="1"/>
  <c r="AM316" i="1"/>
  <c r="AM332" i="1"/>
  <c r="AM352" i="1"/>
  <c r="AM372" i="1"/>
  <c r="AM396" i="1"/>
  <c r="AM416" i="1"/>
  <c r="AM436" i="1"/>
  <c r="AM460" i="1"/>
  <c r="AM480" i="1"/>
  <c r="AM50" i="1"/>
  <c r="AM82" i="1"/>
  <c r="AM114" i="1"/>
  <c r="AM150" i="1"/>
  <c r="AM190" i="1"/>
  <c r="AM250" i="1"/>
  <c r="AM474" i="1"/>
  <c r="AM24" i="1"/>
  <c r="AM60" i="1"/>
  <c r="AM80" i="1"/>
  <c r="AM92" i="1"/>
  <c r="AM108" i="1"/>
  <c r="AM120" i="1"/>
  <c r="AM136" i="1"/>
  <c r="AM152" i="1"/>
  <c r="AM164" i="1"/>
  <c r="AM176" i="1"/>
  <c r="AM192" i="1"/>
  <c r="AM224" i="1"/>
  <c r="AM240" i="1"/>
  <c r="AM252" i="1"/>
  <c r="AM268" i="1"/>
  <c r="AM336" i="1"/>
  <c r="AM356" i="1"/>
  <c r="AM380" i="1"/>
  <c r="AM400" i="1"/>
  <c r="AM420" i="1"/>
  <c r="AM444" i="1"/>
  <c r="AM464" i="1"/>
  <c r="AM484" i="1"/>
  <c r="AM22" i="1"/>
  <c r="AM62" i="1"/>
  <c r="AM94" i="1"/>
  <c r="AM130" i="1"/>
  <c r="AM158" i="1"/>
  <c r="AM202" i="1"/>
  <c r="AM266" i="1"/>
  <c r="AM32" i="1"/>
  <c r="AM52" i="1"/>
  <c r="AM84" i="1"/>
  <c r="AM128" i="1"/>
  <c r="AM144" i="1"/>
  <c r="AM160" i="1"/>
  <c r="AM184" i="1"/>
  <c r="AM216" i="1"/>
  <c r="AM248" i="1"/>
  <c r="AM276" i="1"/>
  <c r="AM304" i="1"/>
  <c r="AM348" i="1"/>
  <c r="AM368" i="1"/>
  <c r="AM388" i="1"/>
  <c r="AM412" i="1"/>
  <c r="AM432" i="1"/>
  <c r="AM452" i="1"/>
  <c r="AM476" i="1"/>
  <c r="AM496" i="1"/>
  <c r="AN35" i="1"/>
  <c r="AM78" i="1"/>
  <c r="AM110" i="1"/>
  <c r="AM146" i="1"/>
  <c r="AM174" i="1"/>
  <c r="AM234" i="1"/>
  <c r="AM326" i="1"/>
  <c r="AL35" i="1"/>
  <c r="AL51" i="1"/>
  <c r="AL131" i="1"/>
  <c r="AL283" i="1"/>
  <c r="AP30" i="1"/>
  <c r="AP52" i="1" s="1"/>
  <c r="AP68" i="1" s="1"/>
  <c r="AP85" i="1" s="1"/>
  <c r="AL143" i="1"/>
  <c r="AL179" i="1"/>
  <c r="AL67" i="1"/>
  <c r="AP25" i="1"/>
  <c r="AP47" i="1" s="1"/>
  <c r="AP63" i="1" s="1"/>
  <c r="AP80" i="1" s="1"/>
  <c r="AN29" i="1"/>
  <c r="AN37" i="1"/>
  <c r="AN49" i="1"/>
  <c r="AN57" i="1"/>
  <c r="AN77" i="1"/>
  <c r="AN85" i="1"/>
  <c r="AN105" i="1"/>
  <c r="AN133" i="1"/>
  <c r="AN177" i="1"/>
  <c r="AN185" i="1"/>
  <c r="AN197" i="1"/>
  <c r="AN217" i="1"/>
  <c r="AN229" i="1"/>
  <c r="AN237" i="1"/>
  <c r="AN257" i="1"/>
  <c r="AN285" i="1"/>
  <c r="AN513" i="1"/>
  <c r="AN537" i="1"/>
  <c r="AN187" i="1"/>
  <c r="AQ14" i="1"/>
  <c r="AT14" i="1" s="1"/>
  <c r="AN527" i="1"/>
  <c r="AN463" i="1"/>
  <c r="AN323" i="1"/>
  <c r="AN299" i="1"/>
  <c r="AN247" i="1"/>
  <c r="AN199" i="1"/>
  <c r="AN143" i="1"/>
  <c r="AN91" i="1"/>
  <c r="AN75" i="1"/>
  <c r="AN59" i="1"/>
  <c r="AN70" i="1"/>
  <c r="AN503" i="1"/>
  <c r="AN427" i="1"/>
  <c r="AN351" i="1"/>
  <c r="AN319" i="1"/>
  <c r="AN271" i="1"/>
  <c r="AN255" i="1"/>
  <c r="AN227" i="1"/>
  <c r="AN207" i="1"/>
  <c r="AN167" i="1"/>
  <c r="AN151" i="1"/>
  <c r="AN99" i="1"/>
  <c r="AN27" i="1"/>
  <c r="AN545" i="1"/>
  <c r="AN521" i="1"/>
  <c r="AN505" i="1"/>
  <c r="AN313" i="1"/>
  <c r="AN305" i="1"/>
  <c r="AN277" i="1"/>
  <c r="AN269" i="1"/>
  <c r="AN249" i="1"/>
  <c r="AN241" i="1"/>
  <c r="AN173" i="1"/>
  <c r="AN165" i="1"/>
  <c r="AN157" i="1"/>
  <c r="AN149" i="1"/>
  <c r="AN141" i="1"/>
  <c r="AN125" i="1"/>
  <c r="AN117" i="1"/>
  <c r="AN97" i="1"/>
  <c r="AN89" i="1"/>
  <c r="AN61" i="1"/>
  <c r="AN53" i="1"/>
  <c r="AN33" i="1"/>
  <c r="AN25" i="1"/>
  <c r="AN235" i="1"/>
  <c r="AN495" i="1"/>
  <c r="AN451" i="1"/>
  <c r="AN419" i="1"/>
  <c r="AN339" i="1"/>
  <c r="AN291" i="1"/>
  <c r="AN47" i="1"/>
  <c r="AN391" i="1"/>
  <c r="AN45" i="1"/>
  <c r="AN65" i="1"/>
  <c r="AN73" i="1"/>
  <c r="AN93" i="1"/>
  <c r="AN101" i="1"/>
  <c r="AN113" i="1"/>
  <c r="AN121" i="1"/>
  <c r="AN153" i="1"/>
  <c r="AN193" i="1"/>
  <c r="AN205" i="1"/>
  <c r="AN225" i="1"/>
  <c r="AN245" i="1"/>
  <c r="AN253" i="1"/>
  <c r="AN265" i="1"/>
  <c r="AN273" i="1"/>
  <c r="AN293" i="1"/>
  <c r="AN301" i="1"/>
  <c r="AN321" i="1"/>
  <c r="AN509" i="1"/>
  <c r="AN533" i="1"/>
  <c r="AN175" i="1"/>
  <c r="AN447" i="1"/>
  <c r="AM222" i="1"/>
  <c r="AM254" i="1"/>
  <c r="AM314" i="1"/>
  <c r="AM206" i="1"/>
  <c r="AM270" i="1"/>
  <c r="AM29" i="1"/>
  <c r="AM40" i="1"/>
  <c r="AM48" i="1"/>
  <c r="AM68" i="1"/>
  <c r="AM76" i="1"/>
  <c r="AL83" i="1"/>
  <c r="AM104" i="1"/>
  <c r="AM112" i="1"/>
  <c r="AM132" i="1"/>
  <c r="AM180" i="1"/>
  <c r="AM188" i="1"/>
  <c r="AM196" i="1"/>
  <c r="AM204" i="1"/>
  <c r="AM212" i="1"/>
  <c r="AM220" i="1"/>
  <c r="AM228" i="1"/>
  <c r="AL235" i="1"/>
  <c r="AM256" i="1"/>
  <c r="AM264" i="1"/>
  <c r="AM284" i="1"/>
  <c r="AM292" i="1"/>
  <c r="AM320" i="1"/>
  <c r="AM328" i="1"/>
  <c r="AM344" i="1"/>
  <c r="AM360" i="1"/>
  <c r="AM376" i="1"/>
  <c r="AM392" i="1"/>
  <c r="AM408" i="1"/>
  <c r="AM424" i="1"/>
  <c r="AM440" i="1"/>
  <c r="AM456" i="1"/>
  <c r="AM472" i="1"/>
  <c r="AM488" i="1"/>
  <c r="AM38" i="1"/>
  <c r="AM54" i="1"/>
  <c r="AM70" i="1"/>
  <c r="AM86" i="1"/>
  <c r="AM118" i="1"/>
  <c r="AM142" i="1"/>
  <c r="AM182" i="1"/>
  <c r="AM198" i="1"/>
  <c r="AM238" i="1"/>
  <c r="AM298" i="1"/>
  <c r="AM458" i="1"/>
  <c r="AM27" i="1"/>
  <c r="AP35" i="1"/>
  <c r="AP57" i="1" s="1"/>
  <c r="AP73" i="1" s="1"/>
  <c r="AP90" i="1" s="1"/>
  <c r="AU109" i="1"/>
  <c r="AV108" i="1"/>
  <c r="AM30" i="1"/>
  <c r="AM46" i="1"/>
  <c r="AM102" i="1"/>
  <c r="AM126" i="1"/>
  <c r="AM154" i="1"/>
  <c r="AM170" i="1"/>
  <c r="AM186" i="1"/>
  <c r="AM214" i="1"/>
  <c r="AM230" i="1"/>
  <c r="AM262" i="1"/>
  <c r="AM282" i="1"/>
  <c r="AM378" i="1"/>
  <c r="AM442" i="1"/>
  <c r="AP33" i="1"/>
  <c r="AP55" i="1" s="1"/>
  <c r="AP71" i="1" s="1"/>
  <c r="AP88" i="1" s="1"/>
  <c r="AP32" i="1"/>
  <c r="AP54" i="1" s="1"/>
  <c r="AP70" i="1" s="1"/>
  <c r="AP87" i="1" s="1"/>
  <c r="AP27" i="1"/>
  <c r="AP49" i="1" s="1"/>
  <c r="AP65" i="1" s="1"/>
  <c r="AP82" i="1" s="1"/>
  <c r="AN31" i="1"/>
  <c r="AN39" i="1"/>
  <c r="AN119" i="1"/>
  <c r="AN135" i="1"/>
  <c r="AN195" i="1"/>
  <c r="AN203" i="1"/>
  <c r="AN215" i="1"/>
  <c r="AN251" i="1"/>
  <c r="AN263" i="1"/>
  <c r="AN275" i="1"/>
  <c r="AN295" i="1"/>
  <c r="AN311" i="1"/>
  <c r="AN363" i="1"/>
  <c r="AN395" i="1"/>
  <c r="AN435" i="1"/>
  <c r="AN475" i="1"/>
  <c r="AN507" i="1"/>
  <c r="AN551" i="1"/>
  <c r="AN106" i="1"/>
  <c r="AK299" i="1"/>
  <c r="AP26" i="1"/>
  <c r="AP48" i="1" s="1"/>
  <c r="AP64" i="1" s="1"/>
  <c r="AP81" i="1" s="1"/>
  <c r="AP29" i="1"/>
  <c r="AP51" i="1" s="1"/>
  <c r="AP67" i="1" s="1"/>
  <c r="AP84" i="1" s="1"/>
  <c r="AP28" i="1"/>
  <c r="AP50" i="1" s="1"/>
  <c r="AP66" i="1" s="1"/>
  <c r="AP83" i="1" s="1"/>
  <c r="AQ100" i="1"/>
  <c r="AV97" i="1" s="1"/>
  <c r="AN55" i="1"/>
  <c r="AN67" i="1"/>
  <c r="AN111" i="1"/>
  <c r="AN123" i="1"/>
  <c r="AN163" i="1"/>
  <c r="AN171" i="1"/>
  <c r="AN231" i="1"/>
  <c r="AN239" i="1"/>
  <c r="AN335" i="1"/>
  <c r="AN371" i="1"/>
  <c r="AN399" i="1"/>
  <c r="AN459" i="1"/>
  <c r="AN479" i="1"/>
  <c r="AN523" i="1"/>
  <c r="AN158" i="1"/>
  <c r="AN42" i="1"/>
  <c r="AP37" i="1"/>
  <c r="AP59" i="1" s="1"/>
  <c r="AP75" i="1" s="1"/>
  <c r="AP92" i="1" s="1"/>
  <c r="AP36" i="1"/>
  <c r="AP58" i="1" s="1"/>
  <c r="AP74" i="1" s="1"/>
  <c r="AP91" i="1" s="1"/>
  <c r="AP31" i="1"/>
  <c r="AP53" i="1" s="1"/>
  <c r="AP69" i="1" s="1"/>
  <c r="AP86" i="1" s="1"/>
  <c r="AQ10" i="1"/>
  <c r="AT10" i="1" s="1"/>
  <c r="AJ41" i="1"/>
  <c r="U657" i="1"/>
  <c r="AK30" i="1"/>
  <c r="AK50" i="1"/>
  <c r="AK70" i="1"/>
  <c r="AK94" i="1"/>
  <c r="AK114" i="1"/>
  <c r="AK134" i="1"/>
  <c r="AK166" i="1"/>
  <c r="AK198" i="1"/>
  <c r="AK230" i="1"/>
  <c r="AK354" i="1"/>
  <c r="AK386" i="1"/>
  <c r="AK418" i="1"/>
  <c r="AK450" i="1"/>
  <c r="AK482" i="1"/>
  <c r="AK92" i="1"/>
  <c r="AK180" i="1"/>
  <c r="AK280" i="1"/>
  <c r="AK384" i="1"/>
  <c r="AK488" i="1"/>
  <c r="AK43" i="1"/>
  <c r="AK544" i="1"/>
  <c r="AQ11" i="1"/>
  <c r="AT11" i="1" s="1"/>
  <c r="AK500" i="1"/>
  <c r="AK591" i="1"/>
  <c r="AK491" i="1"/>
  <c r="AK411" i="1"/>
  <c r="AK331" i="1"/>
  <c r="AK235" i="1"/>
  <c r="AK155" i="1"/>
  <c r="AK75" i="1"/>
  <c r="AK496" i="1"/>
  <c r="AK468" i="1"/>
  <c r="AK436" i="1"/>
  <c r="AK412" i="1"/>
  <c r="AK392" i="1"/>
  <c r="AK368" i="1"/>
  <c r="AK348" i="1"/>
  <c r="AK328" i="1"/>
  <c r="AK288" i="1"/>
  <c r="AK256" i="1"/>
  <c r="AK228" i="1"/>
  <c r="AK204" i="1"/>
  <c r="AK184" i="1"/>
  <c r="AK164" i="1"/>
  <c r="AK140" i="1"/>
  <c r="AK120" i="1"/>
  <c r="AK100" i="1"/>
  <c r="AK76" i="1"/>
  <c r="AK56" i="1"/>
  <c r="AK36" i="1"/>
  <c r="AK486" i="1"/>
  <c r="AK470" i="1"/>
  <c r="AK454" i="1"/>
  <c r="AK438" i="1"/>
  <c r="AK422" i="1"/>
  <c r="AK406" i="1"/>
  <c r="AK390" i="1"/>
  <c r="AK374" i="1"/>
  <c r="AK358" i="1"/>
  <c r="AK342" i="1"/>
  <c r="AK234" i="1"/>
  <c r="AK218" i="1"/>
  <c r="AK202" i="1"/>
  <c r="AK186" i="1"/>
  <c r="AK170" i="1"/>
  <c r="AK154" i="1"/>
  <c r="AK138" i="1"/>
  <c r="AK122" i="1"/>
  <c r="AK106" i="1"/>
  <c r="AK90" i="1"/>
  <c r="AK74" i="1"/>
  <c r="AK58" i="1"/>
  <c r="AK42" i="1"/>
  <c r="AK26" i="1"/>
  <c r="AK623" i="1"/>
  <c r="AK543" i="1"/>
  <c r="AK459" i="1"/>
  <c r="AK363" i="1"/>
  <c r="AK283" i="1"/>
  <c r="AK203" i="1"/>
  <c r="AK107" i="1"/>
  <c r="AK27" i="1"/>
  <c r="AK260" i="1"/>
  <c r="AK480" i="1"/>
  <c r="AK452" i="1"/>
  <c r="AK424" i="1"/>
  <c r="AK400" i="1"/>
  <c r="AK380" i="1"/>
  <c r="AK360" i="1"/>
  <c r="AK336" i="1"/>
  <c r="AK308" i="1"/>
  <c r="AK276" i="1"/>
  <c r="AK236" i="1"/>
  <c r="AK216" i="1"/>
  <c r="AK196" i="1"/>
  <c r="AK172" i="1"/>
  <c r="AK152" i="1"/>
  <c r="AK132" i="1"/>
  <c r="AK108" i="1"/>
  <c r="AK88" i="1"/>
  <c r="AK68" i="1"/>
  <c r="AK44" i="1"/>
  <c r="AK24" i="1"/>
  <c r="AK494" i="1"/>
  <c r="AK478" i="1"/>
  <c r="AK462" i="1"/>
  <c r="AK446" i="1"/>
  <c r="AK430" i="1"/>
  <c r="AK414" i="1"/>
  <c r="AK398" i="1"/>
  <c r="AK382" i="1"/>
  <c r="AK366" i="1"/>
  <c r="AK350" i="1"/>
  <c r="AK334" i="1"/>
  <c r="AK226" i="1"/>
  <c r="AK210" i="1"/>
  <c r="AK194" i="1"/>
  <c r="AK178" i="1"/>
  <c r="AK162" i="1"/>
  <c r="AK146" i="1"/>
  <c r="AK568" i="1"/>
  <c r="AK607" i="1"/>
  <c r="AK527" i="1"/>
  <c r="AK427" i="1"/>
  <c r="AK347" i="1"/>
  <c r="AK267" i="1"/>
  <c r="AK171" i="1"/>
  <c r="AK91" i="1"/>
  <c r="AK240" i="1"/>
  <c r="AK472" i="1"/>
  <c r="AK448" i="1"/>
  <c r="AK416" i="1"/>
  <c r="AK396" i="1"/>
  <c r="AK376" i="1"/>
  <c r="AK352" i="1"/>
  <c r="AK332" i="1"/>
  <c r="AK304" i="1"/>
  <c r="AK264" i="1"/>
  <c r="AK232" i="1"/>
  <c r="AK212" i="1"/>
  <c r="AK188" i="1"/>
  <c r="AK168" i="1"/>
  <c r="AK148" i="1"/>
  <c r="AK124" i="1"/>
  <c r="AK104" i="1"/>
  <c r="AK84" i="1"/>
  <c r="AK60" i="1"/>
  <c r="AK40" i="1"/>
  <c r="AK34" i="1"/>
  <c r="AK54" i="1"/>
  <c r="AK78" i="1"/>
  <c r="AK98" i="1"/>
  <c r="AK118" i="1"/>
  <c r="AK142" i="1"/>
  <c r="AK174" i="1"/>
  <c r="AK206" i="1"/>
  <c r="AK330" i="1"/>
  <c r="AK362" i="1"/>
  <c r="AK394" i="1"/>
  <c r="AK426" i="1"/>
  <c r="AK458" i="1"/>
  <c r="AK490" i="1"/>
  <c r="AK28" i="1"/>
  <c r="AK116" i="1"/>
  <c r="AK200" i="1"/>
  <c r="AK312" i="1"/>
  <c r="AK408" i="1"/>
  <c r="AK284" i="1"/>
  <c r="AK139" i="1"/>
  <c r="AK475" i="1"/>
  <c r="AK38" i="1"/>
  <c r="AK62" i="1"/>
  <c r="AK82" i="1"/>
  <c r="AK102" i="1"/>
  <c r="AK126" i="1"/>
  <c r="AK150" i="1"/>
  <c r="AK182" i="1"/>
  <c r="AK214" i="1"/>
  <c r="AK338" i="1"/>
  <c r="AK370" i="1"/>
  <c r="AK402" i="1"/>
  <c r="AK434" i="1"/>
  <c r="AK466" i="1"/>
  <c r="AJ25" i="1"/>
  <c r="AK52" i="1"/>
  <c r="AK136" i="1"/>
  <c r="AK220" i="1"/>
  <c r="AK344" i="1"/>
  <c r="AK432" i="1"/>
  <c r="AK219" i="1"/>
  <c r="AK559" i="1"/>
  <c r="T657" i="1"/>
  <c r="AS7" i="1"/>
  <c r="AC45" i="1"/>
  <c r="AQ3" i="1"/>
  <c r="AT3" i="1" s="1"/>
  <c r="AM446" i="1"/>
  <c r="AQ13" i="1"/>
  <c r="AT13" i="1" s="1"/>
  <c r="AB218" i="1"/>
  <c r="AQ2" i="1"/>
  <c r="AE97" i="1"/>
  <c r="AQ5" i="1"/>
  <c r="AG591" i="1"/>
  <c r="AQ7" i="1"/>
  <c r="AN50" i="1"/>
  <c r="AM121" i="1"/>
  <c r="AL489" i="1"/>
  <c r="AQ12" i="1"/>
  <c r="AT12" i="1" s="1"/>
  <c r="AT6" i="1"/>
  <c r="AH301" i="1"/>
  <c r="AQ8" i="1"/>
  <c r="AT8" i="1" s="1"/>
  <c r="AI182" i="1"/>
  <c r="AQ9" i="1"/>
  <c r="AT9" i="1" s="1"/>
  <c r="AN283" i="1"/>
  <c r="AN331" i="1"/>
  <c r="AN355" i="1"/>
  <c r="AN379" i="1"/>
  <c r="AN411" i="1"/>
  <c r="AN439" i="1"/>
  <c r="AN455" i="1"/>
  <c r="AN467" i="1"/>
  <c r="AN487" i="1"/>
  <c r="AN519" i="1"/>
  <c r="AN543" i="1"/>
  <c r="AN94" i="1"/>
  <c r="AN48" i="1"/>
  <c r="AD303" i="1"/>
  <c r="AQ4" i="1"/>
  <c r="AT4" i="1" s="1"/>
  <c r="R657" i="1"/>
  <c r="AS5" i="1"/>
  <c r="AM294" i="1"/>
  <c r="AM302" i="1"/>
  <c r="AM318" i="1"/>
  <c r="AM410" i="1"/>
  <c r="AM45" i="1"/>
  <c r="AM610" i="1"/>
  <c r="AK592" i="1"/>
  <c r="AH46" i="1"/>
  <c r="AM646" i="1"/>
  <c r="AM205" i="1"/>
  <c r="AK612" i="1"/>
  <c r="AH78" i="1"/>
  <c r="AH110" i="1"/>
  <c r="AH142" i="1"/>
  <c r="AJ342" i="1"/>
  <c r="AJ214" i="1"/>
  <c r="AJ598" i="1"/>
  <c r="AJ86" i="1"/>
  <c r="AJ547" i="1"/>
  <c r="AJ527" i="1"/>
  <c r="AJ503" i="1"/>
  <c r="AJ447" i="1"/>
  <c r="AJ367" i="1"/>
  <c r="AJ275" i="1"/>
  <c r="AJ231" i="1"/>
  <c r="AJ211" i="1"/>
  <c r="AJ187" i="1"/>
  <c r="AJ167" i="1"/>
  <c r="AJ147" i="1"/>
  <c r="AJ123" i="1"/>
  <c r="AJ99" i="1"/>
  <c r="AJ79" i="1"/>
  <c r="AJ55" i="1"/>
  <c r="AJ35" i="1"/>
  <c r="AJ535" i="1"/>
  <c r="AJ511" i="1"/>
  <c r="AJ431" i="1"/>
  <c r="AJ327" i="1"/>
  <c r="AJ235" i="1"/>
  <c r="AJ203" i="1"/>
  <c r="AJ179" i="1"/>
  <c r="AJ151" i="1"/>
  <c r="AJ119" i="1"/>
  <c r="AJ87" i="1"/>
  <c r="AJ63" i="1"/>
  <c r="AJ31" i="1"/>
  <c r="AF299" i="1"/>
  <c r="AF23" i="1"/>
  <c r="AF21" i="1"/>
  <c r="AJ29" i="1"/>
  <c r="AJ45" i="1"/>
  <c r="AC43" i="1"/>
  <c r="AC33" i="1"/>
  <c r="AC25" i="1"/>
  <c r="AJ470" i="1"/>
  <c r="S657" i="1"/>
  <c r="W657" i="1"/>
  <c r="AJ33" i="1"/>
  <c r="AJ49" i="1"/>
  <c r="AJ23" i="1"/>
  <c r="AJ67" i="1"/>
  <c r="AJ103" i="1"/>
  <c r="AJ139" i="1"/>
  <c r="AJ183" i="1"/>
  <c r="AJ219" i="1"/>
  <c r="AJ307" i="1"/>
  <c r="AJ463" i="1"/>
  <c r="AJ519" i="1"/>
  <c r="AN184" i="1"/>
  <c r="AN194" i="1"/>
  <c r="AN28" i="1"/>
  <c r="AN166" i="1"/>
  <c r="AN142" i="1"/>
  <c r="AN114" i="1"/>
  <c r="AN90" i="1"/>
  <c r="AN62" i="1"/>
  <c r="AN376" i="1"/>
  <c r="AN120" i="1"/>
  <c r="AN312" i="1"/>
  <c r="AN88" i="1"/>
  <c r="AN206" i="1"/>
  <c r="AN122" i="1"/>
  <c r="AN102" i="1"/>
  <c r="AN74" i="1"/>
  <c r="AN38" i="1"/>
  <c r="AN56" i="1"/>
  <c r="AN126" i="1"/>
  <c r="AN82" i="1"/>
  <c r="AN26" i="1"/>
  <c r="AN547" i="1"/>
  <c r="AN531" i="1"/>
  <c r="AN515" i="1"/>
  <c r="AN499" i="1"/>
  <c r="AN483" i="1"/>
  <c r="AN471" i="1"/>
  <c r="AN443" i="1"/>
  <c r="AN431" i="1"/>
  <c r="AN415" i="1"/>
  <c r="AN403" i="1"/>
  <c r="AN387" i="1"/>
  <c r="AN375" i="1"/>
  <c r="AN359" i="1"/>
  <c r="AN343" i="1"/>
  <c r="AN327" i="1"/>
  <c r="AN307" i="1"/>
  <c r="AN287" i="1"/>
  <c r="AN279" i="1"/>
  <c r="AN267" i="1"/>
  <c r="AN259" i="1"/>
  <c r="AN219" i="1"/>
  <c r="AN211" i="1"/>
  <c r="AN191" i="1"/>
  <c r="AN183" i="1"/>
  <c r="AN155" i="1"/>
  <c r="AN115" i="1"/>
  <c r="AN107" i="1"/>
  <c r="AN87" i="1"/>
  <c r="AN79" i="1"/>
  <c r="AN51" i="1"/>
  <c r="AN248" i="1"/>
  <c r="AJ47" i="1"/>
  <c r="AJ83" i="1"/>
  <c r="AJ131" i="1"/>
  <c r="AJ163" i="1"/>
  <c r="AJ199" i="1"/>
  <c r="AJ243" i="1"/>
  <c r="AJ383" i="1"/>
  <c r="AJ499" i="1"/>
  <c r="AJ543" i="1"/>
  <c r="AJ51" i="1"/>
  <c r="AJ95" i="1"/>
  <c r="AJ135" i="1"/>
  <c r="AJ171" i="1"/>
  <c r="AJ215" i="1"/>
  <c r="AJ263" i="1"/>
  <c r="AJ399" i="1"/>
  <c r="AJ515" i="1"/>
  <c r="P657" i="1"/>
  <c r="AN525" i="1"/>
  <c r="AN541" i="1"/>
  <c r="AJ21" i="1"/>
  <c r="AJ37" i="1"/>
  <c r="AJ53" i="1"/>
  <c r="AN23" i="1"/>
  <c r="AN43" i="1"/>
  <c r="AN63" i="1"/>
  <c r="AN71" i="1"/>
  <c r="AN83" i="1"/>
  <c r="AN95" i="1"/>
  <c r="AN103" i="1"/>
  <c r="AN127" i="1"/>
  <c r="AN139" i="1"/>
  <c r="AN159" i="1"/>
  <c r="AN179" i="1"/>
  <c r="AN223" i="1"/>
  <c r="AN243" i="1"/>
  <c r="AN315" i="1"/>
  <c r="AN347" i="1"/>
  <c r="AN367" i="1"/>
  <c r="AN383" i="1"/>
  <c r="AN407" i="1"/>
  <c r="AN423" i="1"/>
  <c r="AN491" i="1"/>
  <c r="AN511" i="1"/>
  <c r="AN535" i="1"/>
  <c r="AJ39" i="1"/>
  <c r="AJ71" i="1"/>
  <c r="AJ111" i="1"/>
  <c r="AJ155" i="1"/>
  <c r="AJ195" i="1"/>
  <c r="AJ227" i="1"/>
  <c r="AJ335" i="1"/>
  <c r="AJ495" i="1"/>
  <c r="AJ531" i="1"/>
  <c r="AC35" i="1"/>
  <c r="AN30" i="1"/>
  <c r="AN58" i="1"/>
  <c r="AK32" i="1"/>
  <c r="AK48" i="1"/>
  <c r="AK64" i="1"/>
  <c r="AK80" i="1"/>
  <c r="AK96" i="1"/>
  <c r="AK112" i="1"/>
  <c r="AK128" i="1"/>
  <c r="AK144" i="1"/>
  <c r="AK160" i="1"/>
  <c r="AK176" i="1"/>
  <c r="AK192" i="1"/>
  <c r="AK208" i="1"/>
  <c r="AK224" i="1"/>
  <c r="AK244" i="1"/>
  <c r="AK272" i="1"/>
  <c r="AK296" i="1"/>
  <c r="AK320" i="1"/>
  <c r="AK340" i="1"/>
  <c r="AK356" i="1"/>
  <c r="AK372" i="1"/>
  <c r="AK388" i="1"/>
  <c r="AK404" i="1"/>
  <c r="AK420" i="1"/>
  <c r="AK440" i="1"/>
  <c r="AK464" i="1"/>
  <c r="AK484" i="1"/>
  <c r="AK300" i="1"/>
  <c r="AK59" i="1"/>
  <c r="AK123" i="1"/>
  <c r="AK187" i="1"/>
  <c r="AK251" i="1"/>
  <c r="AK315" i="1"/>
  <c r="AK379" i="1"/>
  <c r="AK443" i="1"/>
  <c r="AK507" i="1"/>
  <c r="AK575" i="1"/>
  <c r="AK639" i="1"/>
  <c r="AK523" i="1"/>
  <c r="AK608" i="1"/>
  <c r="AK584" i="1"/>
  <c r="AK564" i="1"/>
  <c r="AK532" i="1"/>
  <c r="AK651" i="1"/>
  <c r="AK635" i="1"/>
  <c r="AK619" i="1"/>
  <c r="AK603" i="1"/>
  <c r="AK587" i="1"/>
  <c r="AK571" i="1"/>
  <c r="AK555" i="1"/>
  <c r="AK539" i="1"/>
  <c r="AK519" i="1"/>
  <c r="AK503" i="1"/>
  <c r="AK487" i="1"/>
  <c r="AK471" i="1"/>
  <c r="AK455" i="1"/>
  <c r="AK439" i="1"/>
  <c r="AK423" i="1"/>
  <c r="AK407" i="1"/>
  <c r="AK391" i="1"/>
  <c r="AK375" i="1"/>
  <c r="AK359" i="1"/>
  <c r="AK343" i="1"/>
  <c r="AK327" i="1"/>
  <c r="AK311" i="1"/>
  <c r="AK295" i="1"/>
  <c r="AK279" i="1"/>
  <c r="AK263" i="1"/>
  <c r="AK247" i="1"/>
  <c r="AK231" i="1"/>
  <c r="AK215" i="1"/>
  <c r="AK199" i="1"/>
  <c r="AK183" i="1"/>
  <c r="AK167" i="1"/>
  <c r="AK151" i="1"/>
  <c r="AK135" i="1"/>
  <c r="AK119" i="1"/>
  <c r="AK103" i="1"/>
  <c r="AK87" i="1"/>
  <c r="AK71" i="1"/>
  <c r="AK55" i="1"/>
  <c r="AK39" i="1"/>
  <c r="AK23" i="1"/>
  <c r="AK268" i="1"/>
  <c r="AK624" i="1"/>
  <c r="AK600" i="1"/>
  <c r="AK580" i="1"/>
  <c r="AK560" i="1"/>
  <c r="AK516" i="1"/>
  <c r="AK647" i="1"/>
  <c r="AK631" i="1"/>
  <c r="AK615" i="1"/>
  <c r="AK599" i="1"/>
  <c r="AK583" i="1"/>
  <c r="AK567" i="1"/>
  <c r="AK551" i="1"/>
  <c r="AK535" i="1"/>
  <c r="AK515" i="1"/>
  <c r="AK499" i="1"/>
  <c r="AK483" i="1"/>
  <c r="AK467" i="1"/>
  <c r="AK451" i="1"/>
  <c r="AK435" i="1"/>
  <c r="AK419" i="1"/>
  <c r="AK403" i="1"/>
  <c r="AK387" i="1"/>
  <c r="AK371" i="1"/>
  <c r="AK355" i="1"/>
  <c r="AK339" i="1"/>
  <c r="AK323" i="1"/>
  <c r="AK307" i="1"/>
  <c r="AK291" i="1"/>
  <c r="AK275" i="1"/>
  <c r="AK259" i="1"/>
  <c r="AK243" i="1"/>
  <c r="AK227" i="1"/>
  <c r="AK211" i="1"/>
  <c r="AK195" i="1"/>
  <c r="AK179" i="1"/>
  <c r="AK163" i="1"/>
  <c r="AK147" i="1"/>
  <c r="AK131" i="1"/>
  <c r="AK115" i="1"/>
  <c r="AK99" i="1"/>
  <c r="AK83" i="1"/>
  <c r="AK67" i="1"/>
  <c r="AK51" i="1"/>
  <c r="AK35" i="1"/>
  <c r="AK616" i="1"/>
  <c r="AK596" i="1"/>
  <c r="AK576" i="1"/>
  <c r="AK548" i="1"/>
  <c r="AK512" i="1"/>
  <c r="AK643" i="1"/>
  <c r="AK627" i="1"/>
  <c r="AK611" i="1"/>
  <c r="AK595" i="1"/>
  <c r="AK579" i="1"/>
  <c r="AK563" i="1"/>
  <c r="AK547" i="1"/>
  <c r="AK531" i="1"/>
  <c r="AK511" i="1"/>
  <c r="AK495" i="1"/>
  <c r="AK479" i="1"/>
  <c r="AK463" i="1"/>
  <c r="AK447" i="1"/>
  <c r="AK431" i="1"/>
  <c r="AK415" i="1"/>
  <c r="AK399" i="1"/>
  <c r="AK383" i="1"/>
  <c r="AK367" i="1"/>
  <c r="AK351" i="1"/>
  <c r="AK335" i="1"/>
  <c r="AK319" i="1"/>
  <c r="AK303" i="1"/>
  <c r="AK287" i="1"/>
  <c r="AK271" i="1"/>
  <c r="AK255" i="1"/>
  <c r="AK239" i="1"/>
  <c r="AK223" i="1"/>
  <c r="AK207" i="1"/>
  <c r="AK191" i="1"/>
  <c r="AK175" i="1"/>
  <c r="AK159" i="1"/>
  <c r="AK143" i="1"/>
  <c r="AK127" i="1"/>
  <c r="AK111" i="1"/>
  <c r="AK95" i="1"/>
  <c r="AK79" i="1"/>
  <c r="AK63" i="1"/>
  <c r="AK47" i="1"/>
  <c r="AK31" i="1"/>
  <c r="AK292" i="1"/>
  <c r="AK252" i="1"/>
  <c r="AK492" i="1"/>
  <c r="AK476" i="1"/>
  <c r="AK460" i="1"/>
  <c r="AK444" i="1"/>
  <c r="AK428" i="1"/>
  <c r="AM57" i="1"/>
  <c r="AM161" i="1"/>
  <c r="AH22" i="1"/>
  <c r="AH54" i="1"/>
  <c r="AH86" i="1"/>
  <c r="AH118" i="1"/>
  <c r="AH150" i="1"/>
  <c r="AH30" i="1"/>
  <c r="AH62" i="1"/>
  <c r="AH94" i="1"/>
  <c r="AH126" i="1"/>
  <c r="AH158" i="1"/>
  <c r="AH38" i="1"/>
  <c r="AH70" i="1"/>
  <c r="AH102" i="1"/>
  <c r="AH134" i="1"/>
  <c r="AH166" i="1"/>
  <c r="AL125" i="1"/>
  <c r="AL137" i="1"/>
  <c r="AL197" i="1"/>
  <c r="AL249" i="1"/>
  <c r="AL281" i="1"/>
  <c r="AL651" i="1"/>
  <c r="AL394" i="1"/>
  <c r="AL114" i="1"/>
  <c r="AL94" i="1"/>
  <c r="AL78" i="1"/>
  <c r="AL62" i="1"/>
  <c r="AL212" i="1"/>
  <c r="AL200" i="1"/>
  <c r="AL513" i="1"/>
  <c r="AL34" i="1"/>
  <c r="AL164" i="1"/>
  <c r="AL156" i="1"/>
  <c r="AL140" i="1"/>
  <c r="AL132" i="1"/>
  <c r="AL120" i="1"/>
  <c r="AL112" i="1"/>
  <c r="AL450" i="1"/>
  <c r="AL350" i="1"/>
  <c r="AL318" i="1"/>
  <c r="AL286" i="1"/>
  <c r="AL254" i="1"/>
  <c r="AL222" i="1"/>
  <c r="AL190" i="1"/>
  <c r="AL158" i="1"/>
  <c r="AL130" i="1"/>
  <c r="AL110" i="1"/>
  <c r="AL196" i="1"/>
  <c r="AL54" i="1"/>
  <c r="AL22" i="1"/>
  <c r="AL172" i="1"/>
  <c r="AL144" i="1"/>
  <c r="AL124" i="1"/>
  <c r="AL92" i="1"/>
  <c r="AL60" i="1"/>
  <c r="AL28" i="1"/>
  <c r="AL434" i="1"/>
  <c r="AL216" i="1"/>
  <c r="AL38" i="1"/>
  <c r="AL104" i="1"/>
  <c r="AL88" i="1"/>
  <c r="AL52" i="1"/>
  <c r="AL44" i="1"/>
  <c r="AL36" i="1"/>
  <c r="AL641" i="1"/>
  <c r="AL625" i="1"/>
  <c r="AL609" i="1"/>
  <c r="AL593" i="1"/>
  <c r="AL577" i="1"/>
  <c r="AL561" i="1"/>
  <c r="AL497" i="1"/>
  <c r="AL469" i="1"/>
  <c r="AL461" i="1"/>
  <c r="AL441" i="1"/>
  <c r="AL433" i="1"/>
  <c r="AL405" i="1"/>
  <c r="AL397" i="1"/>
  <c r="AL377" i="1"/>
  <c r="AL369" i="1"/>
  <c r="AL341" i="1"/>
  <c r="AL333" i="1"/>
  <c r="AL317" i="1"/>
  <c r="AL301" i="1"/>
  <c r="AL285" i="1"/>
  <c r="AL269" i="1"/>
  <c r="AL253" i="1"/>
  <c r="AL237" i="1"/>
  <c r="AL406" i="1"/>
  <c r="AL334" i="1"/>
  <c r="AL270" i="1"/>
  <c r="AL206" i="1"/>
  <c r="AL142" i="1"/>
  <c r="AL98" i="1"/>
  <c r="AL66" i="1"/>
  <c r="AL184" i="1"/>
  <c r="AL545" i="1"/>
  <c r="AL50" i="1"/>
  <c r="AL84" i="1"/>
  <c r="AL76" i="1"/>
  <c r="AL68" i="1"/>
  <c r="AL32" i="1"/>
  <c r="AL25" i="1"/>
  <c r="AL41" i="1"/>
  <c r="AL57" i="1"/>
  <c r="AL73" i="1"/>
  <c r="AL89" i="1"/>
  <c r="AL105" i="1"/>
  <c r="AL121" i="1"/>
  <c r="AL133" i="1"/>
  <c r="AL161" i="1"/>
  <c r="AL177" i="1"/>
  <c r="AL193" i="1"/>
  <c r="AL209" i="1"/>
  <c r="AL225" i="1"/>
  <c r="AL245" i="1"/>
  <c r="AL257" i="1"/>
  <c r="AL277" i="1"/>
  <c r="AL289" i="1"/>
  <c r="AL309" i="1"/>
  <c r="AL321" i="1"/>
  <c r="AL345" i="1"/>
  <c r="AL385" i="1"/>
  <c r="AL393" i="1"/>
  <c r="AL401" i="1"/>
  <c r="AL417" i="1"/>
  <c r="AL425" i="1"/>
  <c r="AL573" i="1"/>
  <c r="AL597" i="1"/>
  <c r="AL617" i="1"/>
  <c r="AL637" i="1"/>
  <c r="AL96" i="1"/>
  <c r="AL108" i="1"/>
  <c r="AL168" i="1"/>
  <c r="AM649" i="1"/>
  <c r="AM189" i="1"/>
  <c r="AM630" i="1"/>
  <c r="AM598" i="1"/>
  <c r="AM566" i="1"/>
  <c r="AM55" i="1"/>
  <c r="AM23" i="1"/>
  <c r="AM173" i="1"/>
  <c r="AM125" i="1"/>
  <c r="AM185" i="1"/>
  <c r="AM626" i="1"/>
  <c r="AM594" i="1"/>
  <c r="AM562" i="1"/>
  <c r="AM498" i="1"/>
  <c r="AM43" i="1"/>
  <c r="AM105" i="1"/>
  <c r="AM73" i="1"/>
  <c r="AM41" i="1"/>
  <c r="AM642" i="1"/>
  <c r="AM578" i="1"/>
  <c r="AM390" i="1"/>
  <c r="AM141" i="1"/>
  <c r="AM77" i="1"/>
  <c r="AM61" i="1"/>
  <c r="AM654" i="1"/>
  <c r="AM490" i="1"/>
  <c r="AM426" i="1"/>
  <c r="AM362" i="1"/>
  <c r="AM322" i="1"/>
  <c r="AM306" i="1"/>
  <c r="AM290" i="1"/>
  <c r="AM274" i="1"/>
  <c r="AM258" i="1"/>
  <c r="AM242" i="1"/>
  <c r="AM226" i="1"/>
  <c r="AM233" i="1"/>
  <c r="AM614" i="1"/>
  <c r="AM153" i="1"/>
  <c r="AM137" i="1"/>
  <c r="AM109" i="1"/>
  <c r="AM93" i="1"/>
  <c r="AM25" i="1"/>
  <c r="AL238" i="1"/>
  <c r="AL366" i="1"/>
  <c r="AL27" i="1"/>
  <c r="AL43" i="1"/>
  <c r="AL59" i="1"/>
  <c r="AL75" i="1"/>
  <c r="AL91" i="1"/>
  <c r="AL107" i="1"/>
  <c r="AL123" i="1"/>
  <c r="AL147" i="1"/>
  <c r="AL211" i="1"/>
  <c r="AL243" i="1"/>
  <c r="AL259" i="1"/>
  <c r="AL275" i="1"/>
  <c r="AL291" i="1"/>
  <c r="AL307" i="1"/>
  <c r="AL323" i="1"/>
  <c r="AL21" i="1"/>
  <c r="AM26" i="1"/>
  <c r="AL37" i="1"/>
  <c r="AM42" i="1"/>
  <c r="AL53" i="1"/>
  <c r="AM58" i="1"/>
  <c r="AL69" i="1"/>
  <c r="AM74" i="1"/>
  <c r="AL85" i="1"/>
  <c r="AM90" i="1"/>
  <c r="AL101" i="1"/>
  <c r="AM106" i="1"/>
  <c r="AL117" i="1"/>
  <c r="AM122" i="1"/>
  <c r="AM134" i="1"/>
  <c r="AL145" i="1"/>
  <c r="AL157" i="1"/>
  <c r="AM162" i="1"/>
  <c r="AL173" i="1"/>
  <c r="AM178" i="1"/>
  <c r="AL189" i="1"/>
  <c r="AM194" i="1"/>
  <c r="AL205" i="1"/>
  <c r="AM210" i="1"/>
  <c r="AL221" i="1"/>
  <c r="AL233" i="1"/>
  <c r="AM246" i="1"/>
  <c r="AL265" i="1"/>
  <c r="AM278" i="1"/>
  <c r="AL297" i="1"/>
  <c r="AM310" i="1"/>
  <c r="AL329" i="1"/>
  <c r="AL337" i="1"/>
  <c r="AM346" i="1"/>
  <c r="AL353" i="1"/>
  <c r="AL361" i="1"/>
  <c r="AM394" i="1"/>
  <c r="AL437" i="1"/>
  <c r="AL445" i="1"/>
  <c r="AL453" i="1"/>
  <c r="AL477" i="1"/>
  <c r="AL485" i="1"/>
  <c r="AL493" i="1"/>
  <c r="AL557" i="1"/>
  <c r="AL581" i="1"/>
  <c r="AL601" i="1"/>
  <c r="AL621" i="1"/>
  <c r="AL645" i="1"/>
  <c r="AL24" i="1"/>
  <c r="AL48" i="1"/>
  <c r="AL72" i="1"/>
  <c r="AM89" i="1"/>
  <c r="AL100" i="1"/>
  <c r="AL148" i="1"/>
  <c r="AM530" i="1"/>
  <c r="AL180" i="1"/>
  <c r="AM221" i="1"/>
  <c r="AL126" i="1"/>
  <c r="AL29" i="1"/>
  <c r="AL45" i="1"/>
  <c r="AL61" i="1"/>
  <c r="AL77" i="1"/>
  <c r="AL93" i="1"/>
  <c r="AL109" i="1"/>
  <c r="AL149" i="1"/>
  <c r="AL165" i="1"/>
  <c r="AL181" i="1"/>
  <c r="AL213" i="1"/>
  <c r="AL313" i="1"/>
  <c r="AL349" i="1"/>
  <c r="AL357" i="1"/>
  <c r="AL365" i="1"/>
  <c r="AL409" i="1"/>
  <c r="AL449" i="1"/>
  <c r="AL457" i="1"/>
  <c r="AL465" i="1"/>
  <c r="AL481" i="1"/>
  <c r="AL569" i="1"/>
  <c r="AL589" i="1"/>
  <c r="AL613" i="1"/>
  <c r="AL633" i="1"/>
  <c r="AL653" i="1"/>
  <c r="AL56" i="1"/>
  <c r="AL64" i="1"/>
  <c r="AL80" i="1"/>
  <c r="AL136" i="1"/>
  <c r="AL31" i="1"/>
  <c r="AL47" i="1"/>
  <c r="AL63" i="1"/>
  <c r="AL79" i="1"/>
  <c r="AL95" i="1"/>
  <c r="AL111" i="1"/>
  <c r="AL127" i="1"/>
  <c r="AL139" i="1"/>
  <c r="AL151" i="1"/>
  <c r="AL215" i="1"/>
  <c r="AL247" i="1"/>
  <c r="AL263" i="1"/>
  <c r="AL279" i="1"/>
  <c r="AL295" i="1"/>
  <c r="AL311" i="1"/>
  <c r="AL327" i="1"/>
  <c r="AL23" i="1"/>
  <c r="AL39" i="1"/>
  <c r="AL55" i="1"/>
  <c r="AL71" i="1"/>
  <c r="AL87" i="1"/>
  <c r="AL103" i="1"/>
  <c r="AL119" i="1"/>
  <c r="AL135" i="1"/>
  <c r="AL183" i="1"/>
  <c r="AL239" i="1"/>
  <c r="AL255" i="1"/>
  <c r="AL271" i="1"/>
  <c r="AL287" i="1"/>
  <c r="AL303" i="1"/>
  <c r="AL319" i="1"/>
  <c r="AL33" i="1"/>
  <c r="AL49" i="1"/>
  <c r="AL65" i="1"/>
  <c r="AL81" i="1"/>
  <c r="AL97" i="1"/>
  <c r="AL113" i="1"/>
  <c r="AL129" i="1"/>
  <c r="AL141" i="1"/>
  <c r="AL153" i="1"/>
  <c r="AL169" i="1"/>
  <c r="AL185" i="1"/>
  <c r="AL201" i="1"/>
  <c r="AL217" i="1"/>
  <c r="AL229" i="1"/>
  <c r="AL241" i="1"/>
  <c r="AL261" i="1"/>
  <c r="AL273" i="1"/>
  <c r="AL293" i="1"/>
  <c r="AL305" i="1"/>
  <c r="AL325" i="1"/>
  <c r="AM330" i="1"/>
  <c r="AL373" i="1"/>
  <c r="AL381" i="1"/>
  <c r="AL389" i="1"/>
  <c r="AL413" i="1"/>
  <c r="AL421" i="1"/>
  <c r="AL429" i="1"/>
  <c r="AL473" i="1"/>
  <c r="AL565" i="1"/>
  <c r="AL585" i="1"/>
  <c r="AL605" i="1"/>
  <c r="AL629" i="1"/>
  <c r="AL649" i="1"/>
  <c r="AL40" i="1"/>
  <c r="AL116" i="1"/>
  <c r="AL128" i="1"/>
  <c r="AM39" i="1"/>
  <c r="AM582" i="1"/>
  <c r="AL228" i="1"/>
  <c r="AL82" i="1"/>
  <c r="AL174" i="1"/>
  <c r="AL302" i="1"/>
  <c r="AJ645" i="1"/>
  <c r="AJ630" i="1"/>
  <c r="AJ566" i="1"/>
  <c r="AJ502" i="1"/>
  <c r="AJ438" i="1"/>
  <c r="AJ374" i="1"/>
  <c r="AJ310" i="1"/>
  <c r="AJ246" i="1"/>
  <c r="AJ182" i="1"/>
  <c r="AJ118" i="1"/>
  <c r="AJ54" i="1"/>
  <c r="AJ614" i="1"/>
  <c r="AJ550" i="1"/>
  <c r="AJ486" i="1"/>
  <c r="AJ422" i="1"/>
  <c r="AJ358" i="1"/>
  <c r="AJ294" i="1"/>
  <c r="AJ230" i="1"/>
  <c r="AJ166" i="1"/>
  <c r="AJ102" i="1"/>
  <c r="AJ38" i="1"/>
  <c r="AJ551" i="1"/>
  <c r="AJ134" i="1"/>
  <c r="AJ262" i="1"/>
  <c r="AJ390" i="1"/>
  <c r="AJ518" i="1"/>
  <c r="AJ646" i="1"/>
  <c r="AC471" i="1"/>
  <c r="AC47" i="1"/>
  <c r="AC39" i="1"/>
  <c r="AC31" i="1"/>
  <c r="AC23" i="1"/>
  <c r="AC27" i="1"/>
  <c r="AC37" i="1"/>
  <c r="AC49" i="1"/>
  <c r="AJ22" i="1"/>
  <c r="AJ150" i="1"/>
  <c r="AJ278" i="1"/>
  <c r="AJ406" i="1"/>
  <c r="AJ534" i="1"/>
  <c r="AJ27" i="1"/>
  <c r="AJ43" i="1"/>
  <c r="AJ59" i="1"/>
  <c r="AJ75" i="1"/>
  <c r="AJ91" i="1"/>
  <c r="AJ107" i="1"/>
  <c r="AJ127" i="1"/>
  <c r="AJ143" i="1"/>
  <c r="AJ159" i="1"/>
  <c r="AJ175" i="1"/>
  <c r="AJ191" i="1"/>
  <c r="AJ207" i="1"/>
  <c r="AJ223" i="1"/>
  <c r="AJ239" i="1"/>
  <c r="AJ295" i="1"/>
  <c r="AJ351" i="1"/>
  <c r="AJ415" i="1"/>
  <c r="AJ479" i="1"/>
  <c r="AJ507" i="1"/>
  <c r="AJ523" i="1"/>
  <c r="AJ539" i="1"/>
  <c r="AC21" i="1"/>
  <c r="AC29" i="1"/>
  <c r="AC41" i="1"/>
  <c r="AC51" i="1"/>
  <c r="AN360" i="1"/>
  <c r="AN328" i="1"/>
  <c r="AN296" i="1"/>
  <c r="AN264" i="1"/>
  <c r="AN232" i="1"/>
  <c r="AN200" i="1"/>
  <c r="AN168" i="1"/>
  <c r="AN136" i="1"/>
  <c r="AN226" i="1"/>
  <c r="AN178" i="1"/>
  <c r="AN44" i="1"/>
  <c r="AN146" i="1"/>
  <c r="AN388" i="1"/>
  <c r="AN92" i="1"/>
  <c r="AN76" i="1"/>
  <c r="AN60" i="1"/>
  <c r="AN234" i="1"/>
  <c r="AN222" i="1"/>
  <c r="AN210" i="1"/>
  <c r="AN174" i="1"/>
  <c r="AN32" i="1"/>
  <c r="AN162" i="1"/>
  <c r="AN154" i="1"/>
  <c r="AN138" i="1"/>
  <c r="AN130" i="1"/>
  <c r="AN118" i="1"/>
  <c r="AN110" i="1"/>
  <c r="AN98" i="1"/>
  <c r="AN86" i="1"/>
  <c r="AN78" i="1"/>
  <c r="AN66" i="1"/>
  <c r="AN54" i="1"/>
  <c r="AN46" i="1"/>
  <c r="AN34" i="1"/>
  <c r="AN22" i="1"/>
  <c r="AN190" i="1"/>
  <c r="AN72" i="1"/>
  <c r="AN104" i="1"/>
  <c r="AN152" i="1"/>
  <c r="AN216" i="1"/>
  <c r="AN280" i="1"/>
  <c r="AN344" i="1"/>
  <c r="AJ70" i="1"/>
  <c r="AJ198" i="1"/>
  <c r="AJ326" i="1"/>
  <c r="AJ454" i="1"/>
  <c r="AJ582" i="1"/>
  <c r="AH24" i="1"/>
  <c r="AH32" i="1"/>
  <c r="AH40" i="1"/>
  <c r="AH48" i="1"/>
  <c r="AH56" i="1"/>
  <c r="AH64" i="1"/>
  <c r="AH72" i="1"/>
  <c r="AH80" i="1"/>
  <c r="AH88" i="1"/>
  <c r="AH96" i="1"/>
  <c r="AH104" i="1"/>
  <c r="AH112" i="1"/>
  <c r="AH120" i="1"/>
  <c r="AH128" i="1"/>
  <c r="AH136" i="1"/>
  <c r="AH144" i="1"/>
  <c r="AH152" i="1"/>
  <c r="AH160" i="1"/>
  <c r="AH168" i="1"/>
  <c r="AH26" i="1"/>
  <c r="AH34" i="1"/>
  <c r="AH42" i="1"/>
  <c r="AH50" i="1"/>
  <c r="AH58" i="1"/>
  <c r="AH66" i="1"/>
  <c r="AH74" i="1"/>
  <c r="AH82" i="1"/>
  <c r="AH90" i="1"/>
  <c r="AH98" i="1"/>
  <c r="AH106" i="1"/>
  <c r="AH114" i="1"/>
  <c r="AH122" i="1"/>
  <c r="AH130" i="1"/>
  <c r="AH138" i="1"/>
  <c r="AH146" i="1"/>
  <c r="AH154" i="1"/>
  <c r="AH162" i="1"/>
  <c r="AH170" i="1"/>
  <c r="AF24" i="1"/>
  <c r="AK528" i="1"/>
  <c r="AK556" i="1"/>
  <c r="AK572" i="1"/>
  <c r="AK588" i="1"/>
  <c r="AK604" i="1"/>
  <c r="AK620" i="1"/>
  <c r="AH21" i="1"/>
  <c r="AH28" i="1"/>
  <c r="AH36" i="1"/>
  <c r="AH44" i="1"/>
  <c r="AH52" i="1"/>
  <c r="AH60" i="1"/>
  <c r="AH68" i="1"/>
  <c r="AH76" i="1"/>
  <c r="AH84" i="1"/>
  <c r="AH92" i="1"/>
  <c r="AH100" i="1"/>
  <c r="AH108" i="1"/>
  <c r="AH116" i="1"/>
  <c r="AH124" i="1"/>
  <c r="AH132" i="1"/>
  <c r="AH140" i="1"/>
  <c r="AH148" i="1"/>
  <c r="AH156" i="1"/>
  <c r="AH164" i="1"/>
  <c r="AH172" i="1"/>
  <c r="AG21" i="1"/>
  <c r="AG23" i="1"/>
  <c r="AG25" i="1"/>
  <c r="AG27" i="1"/>
  <c r="AG29" i="1"/>
  <c r="AG31" i="1"/>
  <c r="AG33" i="1"/>
  <c r="AG35" i="1"/>
  <c r="AG37" i="1"/>
  <c r="AG39" i="1"/>
  <c r="AG41" i="1"/>
  <c r="AG43" i="1"/>
  <c r="AG45" i="1"/>
  <c r="AG47" i="1"/>
  <c r="AG49" i="1"/>
  <c r="AG51" i="1"/>
  <c r="AM21" i="1"/>
  <c r="AM37" i="1"/>
  <c r="AM53" i="1"/>
  <c r="AM69" i="1"/>
  <c r="AM85" i="1"/>
  <c r="AM101" i="1"/>
  <c r="AM117" i="1"/>
  <c r="AM133" i="1"/>
  <c r="AM149" i="1"/>
  <c r="AM169" i="1"/>
  <c r="AN329" i="1"/>
  <c r="AN333" i="1"/>
  <c r="AN389" i="1"/>
  <c r="AN393" i="1"/>
  <c r="AN397" i="1"/>
  <c r="AN453" i="1"/>
  <c r="AN457" i="1"/>
  <c r="AN461" i="1"/>
  <c r="AN557" i="1"/>
  <c r="AN561" i="1"/>
  <c r="AN565" i="1"/>
  <c r="AN569" i="1"/>
  <c r="AN573" i="1"/>
  <c r="AN577" i="1"/>
  <c r="AN581" i="1"/>
  <c r="AN585" i="1"/>
  <c r="AN589" i="1"/>
  <c r="AN593" i="1"/>
  <c r="AN597" i="1"/>
  <c r="AN601" i="1"/>
  <c r="AN605" i="1"/>
  <c r="AN609" i="1"/>
  <c r="AN613" i="1"/>
  <c r="AN617" i="1"/>
  <c r="AN621" i="1"/>
  <c r="AN625" i="1"/>
  <c r="AN629" i="1"/>
  <c r="AN633" i="1"/>
  <c r="AN637" i="1"/>
  <c r="AN641" i="1"/>
  <c r="AN645" i="1"/>
  <c r="AN649" i="1"/>
  <c r="AN653" i="1"/>
  <c r="AN131" i="1"/>
  <c r="AN341" i="1"/>
  <c r="AN345" i="1"/>
  <c r="AN349" i="1"/>
  <c r="AN405" i="1"/>
  <c r="AN409" i="1"/>
  <c r="AN413" i="1"/>
  <c r="AN469" i="1"/>
  <c r="AN473" i="1"/>
  <c r="AN477" i="1"/>
  <c r="AN147" i="1"/>
  <c r="AN357" i="1"/>
  <c r="AN361" i="1"/>
  <c r="AN365" i="1"/>
  <c r="AN421" i="1"/>
  <c r="AN425" i="1"/>
  <c r="AN429" i="1"/>
  <c r="AN485" i="1"/>
  <c r="AN489" i="1"/>
  <c r="AN493" i="1"/>
  <c r="AN445" i="1"/>
  <c r="AN555" i="1"/>
  <c r="AN563" i="1"/>
  <c r="AN571" i="1"/>
  <c r="AN579" i="1"/>
  <c r="AN587" i="1"/>
  <c r="AN595" i="1"/>
  <c r="AN603" i="1"/>
  <c r="AN611" i="1"/>
  <c r="AN619" i="1"/>
  <c r="AN627" i="1"/>
  <c r="AN635" i="1"/>
  <c r="AN643" i="1"/>
  <c r="AN651" i="1"/>
  <c r="AN137" i="1"/>
  <c r="AN373" i="1"/>
  <c r="AN377" i="1"/>
  <c r="AN437" i="1"/>
  <c r="AN559" i="1"/>
  <c r="AN567" i="1"/>
  <c r="AN575" i="1"/>
  <c r="AN583" i="1"/>
  <c r="AN591" i="1"/>
  <c r="AN599" i="1"/>
  <c r="AN607" i="1"/>
  <c r="AN615" i="1"/>
  <c r="AN623" i="1"/>
  <c r="AN631" i="1"/>
  <c r="AN639" i="1"/>
  <c r="AN647" i="1"/>
  <c r="AN441" i="1"/>
  <c r="AN381" i="1"/>
  <c r="AN422" i="1"/>
  <c r="AN460" i="1"/>
  <c r="AN568" i="1"/>
  <c r="AN600" i="1"/>
  <c r="AN632" i="1"/>
  <c r="AN24" i="1"/>
  <c r="AL30" i="1"/>
  <c r="AM35" i="1"/>
  <c r="AN40" i="1"/>
  <c r="AL46" i="1"/>
  <c r="AM51" i="1"/>
  <c r="AM382" i="1"/>
  <c r="AM450" i="1"/>
  <c r="AM514" i="1"/>
  <c r="AM546" i="1"/>
  <c r="AM570" i="1"/>
  <c r="AM586" i="1"/>
  <c r="AM602" i="1"/>
  <c r="AM618" i="1"/>
  <c r="AM634" i="1"/>
  <c r="AM650" i="1"/>
  <c r="AL152" i="1"/>
  <c r="AL176" i="1"/>
  <c r="AM181" i="1"/>
  <c r="AN186" i="1"/>
  <c r="AL192" i="1"/>
  <c r="AM197" i="1"/>
  <c r="AN202" i="1"/>
  <c r="AL208" i="1"/>
  <c r="AM213" i="1"/>
  <c r="AN218" i="1"/>
  <c r="AL224" i="1"/>
  <c r="AM229" i="1"/>
  <c r="AL236" i="1"/>
  <c r="AL58" i="1"/>
  <c r="AM63" i="1"/>
  <c r="AN68" i="1"/>
  <c r="AL74" i="1"/>
  <c r="AM79" i="1"/>
  <c r="AN84" i="1"/>
  <c r="AL90" i="1"/>
  <c r="AM95" i="1"/>
  <c r="AN100" i="1"/>
  <c r="AL106" i="1"/>
  <c r="AM111" i="1"/>
  <c r="AN116" i="1"/>
  <c r="AL122" i="1"/>
  <c r="AM127" i="1"/>
  <c r="AN132" i="1"/>
  <c r="AL138" i="1"/>
  <c r="AM143" i="1"/>
  <c r="AN148" i="1"/>
  <c r="AL154" i="1"/>
  <c r="AM159" i="1"/>
  <c r="AN164" i="1"/>
  <c r="AL170" i="1"/>
  <c r="AM175" i="1"/>
  <c r="AN180" i="1"/>
  <c r="AL186" i="1"/>
  <c r="AM191" i="1"/>
  <c r="AN196" i="1"/>
  <c r="AL202" i="1"/>
  <c r="AM207" i="1"/>
  <c r="AN212" i="1"/>
  <c r="AL218" i="1"/>
  <c r="AM223" i="1"/>
  <c r="AN228" i="1"/>
  <c r="AL234" i="1"/>
  <c r="AM239" i="1"/>
  <c r="AN244" i="1"/>
  <c r="AL250" i="1"/>
  <c r="AM255" i="1"/>
  <c r="AN260" i="1"/>
  <c r="AL266" i="1"/>
  <c r="AM271" i="1"/>
  <c r="AN276" i="1"/>
  <c r="AL282" i="1"/>
  <c r="AM287" i="1"/>
  <c r="AN292" i="1"/>
  <c r="AL298" i="1"/>
  <c r="AM303" i="1"/>
  <c r="AN308" i="1"/>
  <c r="AL314" i="1"/>
  <c r="AM319" i="1"/>
  <c r="AN324" i="1"/>
  <c r="AL330" i="1"/>
  <c r="AM335" i="1"/>
  <c r="AN340" i="1"/>
  <c r="AL346" i="1"/>
  <c r="AM351" i="1"/>
  <c r="AN356" i="1"/>
  <c r="AL362" i="1"/>
  <c r="AM367" i="1"/>
  <c r="AN372" i="1"/>
  <c r="AM379" i="1"/>
  <c r="AN384" i="1"/>
  <c r="AL390" i="1"/>
  <c r="AM395" i="1"/>
  <c r="AL402" i="1"/>
  <c r="AM407" i="1"/>
  <c r="AN412" i="1"/>
  <c r="AL418" i="1"/>
  <c r="AN424" i="1"/>
  <c r="AL430" i="1"/>
  <c r="AM435" i="1"/>
  <c r="AN440" i="1"/>
  <c r="AL446" i="1"/>
  <c r="AM451" i="1"/>
  <c r="AN456" i="1"/>
  <c r="AM463" i="1"/>
  <c r="AN468" i="1"/>
  <c r="AL474" i="1"/>
  <c r="AN480" i="1"/>
  <c r="AL486" i="1"/>
  <c r="AM491" i="1"/>
  <c r="AN496" i="1"/>
  <c r="AM503" i="1"/>
  <c r="AN508" i="1"/>
  <c r="AL514" i="1"/>
  <c r="AM519" i="1"/>
  <c r="AN524" i="1"/>
  <c r="AM531" i="1"/>
  <c r="AN536" i="1"/>
  <c r="AL542" i="1"/>
  <c r="AM547" i="1"/>
  <c r="AN552" i="1"/>
  <c r="AL558" i="1"/>
  <c r="AN564" i="1"/>
  <c r="AM571" i="1"/>
  <c r="AL578" i="1"/>
  <c r="AM583" i="1"/>
  <c r="AL590" i="1"/>
  <c r="AN596" i="1"/>
  <c r="AM603" i="1"/>
  <c r="AL610" i="1"/>
  <c r="AM615" i="1"/>
  <c r="AL622" i="1"/>
  <c r="AN628" i="1"/>
  <c r="AM635" i="1"/>
  <c r="AL642" i="1"/>
  <c r="AM647" i="1"/>
  <c r="AL654" i="1"/>
  <c r="AJ26" i="1"/>
  <c r="AJ42" i="1"/>
  <c r="AJ58" i="1"/>
  <c r="AJ74" i="1"/>
  <c r="AJ90" i="1"/>
  <c r="AJ106" i="1"/>
  <c r="AJ122" i="1"/>
  <c r="AJ138" i="1"/>
  <c r="AJ154" i="1"/>
  <c r="AJ170" i="1"/>
  <c r="AJ186" i="1"/>
  <c r="AJ202" i="1"/>
  <c r="AJ218" i="1"/>
  <c r="AJ234" i="1"/>
  <c r="AJ250" i="1"/>
  <c r="AJ266" i="1"/>
  <c r="AJ282" i="1"/>
  <c r="AJ298" i="1"/>
  <c r="AJ314" i="1"/>
  <c r="AJ330" i="1"/>
  <c r="AJ346" i="1"/>
  <c r="AJ362" i="1"/>
  <c r="AJ378" i="1"/>
  <c r="AJ394" i="1"/>
  <c r="AJ410" i="1"/>
  <c r="AJ426" i="1"/>
  <c r="AJ442" i="1"/>
  <c r="AJ458" i="1"/>
  <c r="AJ474" i="1"/>
  <c r="AJ490" i="1"/>
  <c r="AJ506" i="1"/>
  <c r="AJ522" i="1"/>
  <c r="AJ538" i="1"/>
  <c r="AJ554" i="1"/>
  <c r="AJ570" i="1"/>
  <c r="AJ586" i="1"/>
  <c r="AJ602" i="1"/>
  <c r="AJ618" i="1"/>
  <c r="AJ634" i="1"/>
  <c r="AJ650" i="1"/>
  <c r="AB21" i="1"/>
  <c r="AB22" i="1"/>
  <c r="AJ267" i="1"/>
  <c r="AJ303" i="1"/>
  <c r="AJ339" i="1"/>
  <c r="AJ391" i="1"/>
  <c r="AJ411" i="1"/>
  <c r="AJ467" i="1"/>
  <c r="AC53" i="1"/>
  <c r="AC55" i="1"/>
  <c r="AC57" i="1"/>
  <c r="AC59" i="1"/>
  <c r="AC61" i="1"/>
  <c r="AC63" i="1"/>
  <c r="AC65" i="1"/>
  <c r="AC67" i="1"/>
  <c r="AC69" i="1"/>
  <c r="AC71" i="1"/>
  <c r="AC73" i="1"/>
  <c r="AC75" i="1"/>
  <c r="AC77" i="1"/>
  <c r="AC79" i="1"/>
  <c r="AC81" i="1"/>
  <c r="AC83" i="1"/>
  <c r="AC85" i="1"/>
  <c r="AC87" i="1"/>
  <c r="AC89" i="1"/>
  <c r="AC91" i="1"/>
  <c r="AC93" i="1"/>
  <c r="AC95" i="1"/>
  <c r="AC97" i="1"/>
  <c r="AC99" i="1"/>
  <c r="AC101" i="1"/>
  <c r="AC103" i="1"/>
  <c r="AC105" i="1"/>
  <c r="AC107" i="1"/>
  <c r="AC109" i="1"/>
  <c r="AC111" i="1"/>
  <c r="AC113" i="1"/>
  <c r="AC115" i="1"/>
  <c r="AC117" i="1"/>
  <c r="AC119" i="1"/>
  <c r="AC121" i="1"/>
  <c r="AC123" i="1"/>
  <c r="AC125" i="1"/>
  <c r="AC127" i="1"/>
  <c r="AC129" i="1"/>
  <c r="AC131" i="1"/>
  <c r="AC133" i="1"/>
  <c r="AC135" i="1"/>
  <c r="AC137" i="1"/>
  <c r="AC139" i="1"/>
  <c r="AC141" i="1"/>
  <c r="AC143" i="1"/>
  <c r="AC145" i="1"/>
  <c r="AC147" i="1"/>
  <c r="AC149" i="1"/>
  <c r="AC151" i="1"/>
  <c r="AC153" i="1"/>
  <c r="AC155" i="1"/>
  <c r="AC157" i="1"/>
  <c r="AC159" i="1"/>
  <c r="AC161" i="1"/>
  <c r="AC163" i="1"/>
  <c r="AC165" i="1"/>
  <c r="AC167" i="1"/>
  <c r="AC169" i="1"/>
  <c r="AC171" i="1"/>
  <c r="AC173" i="1"/>
  <c r="AC175" i="1"/>
  <c r="AC177" i="1"/>
  <c r="AC179" i="1"/>
  <c r="AC181" i="1"/>
  <c r="AC183" i="1"/>
  <c r="AC185" i="1"/>
  <c r="AC187" i="1"/>
  <c r="AC189" i="1"/>
  <c r="AC191" i="1"/>
  <c r="AC193" i="1"/>
  <c r="AC195" i="1"/>
  <c r="AC197" i="1"/>
  <c r="AC199" i="1"/>
  <c r="AC201" i="1"/>
  <c r="AC203" i="1"/>
  <c r="AC205" i="1"/>
  <c r="AC207" i="1"/>
  <c r="AC209" i="1"/>
  <c r="AC211" i="1"/>
  <c r="AC213" i="1"/>
  <c r="AC215" i="1"/>
  <c r="AC217" i="1"/>
  <c r="AC219" i="1"/>
  <c r="AC221" i="1"/>
  <c r="AC223" i="1"/>
  <c r="AC225" i="1"/>
  <c r="AC227" i="1"/>
  <c r="AC229" i="1"/>
  <c r="AC231" i="1"/>
  <c r="AC233" i="1"/>
  <c r="AC235" i="1"/>
  <c r="AC237" i="1"/>
  <c r="AC239" i="1"/>
  <c r="AC241" i="1"/>
  <c r="AC243" i="1"/>
  <c r="AC245" i="1"/>
  <c r="AC247" i="1"/>
  <c r="AC249" i="1"/>
  <c r="AC251" i="1"/>
  <c r="AG253" i="1"/>
  <c r="AG255" i="1"/>
  <c r="AG257" i="1"/>
  <c r="AG259" i="1"/>
  <c r="AG261" i="1"/>
  <c r="AG263" i="1"/>
  <c r="AC266" i="1"/>
  <c r="AC268" i="1"/>
  <c r="AC270" i="1"/>
  <c r="AG272" i="1"/>
  <c r="AG274" i="1"/>
  <c r="AG276" i="1"/>
  <c r="AG278" i="1"/>
  <c r="AG280" i="1"/>
  <c r="AG282" i="1"/>
  <c r="AC285" i="1"/>
  <c r="AC287" i="1"/>
  <c r="AC289" i="1"/>
  <c r="AC291" i="1"/>
  <c r="AC293" i="1"/>
  <c r="AC295" i="1"/>
  <c r="AG297" i="1"/>
  <c r="AG299" i="1"/>
  <c r="AG301" i="1"/>
  <c r="AC304" i="1"/>
  <c r="AC306" i="1"/>
  <c r="AC308" i="1"/>
  <c r="AG310" i="1"/>
  <c r="AG312" i="1"/>
  <c r="AG314" i="1"/>
  <c r="AG316" i="1"/>
  <c r="AG318" i="1"/>
  <c r="AG320" i="1"/>
  <c r="AC323" i="1"/>
  <c r="AC325" i="1"/>
  <c r="AC327" i="1"/>
  <c r="AC329" i="1"/>
  <c r="AC331" i="1"/>
  <c r="AC333" i="1"/>
  <c r="AC335" i="1"/>
  <c r="AC337" i="1"/>
  <c r="AC339" i="1"/>
  <c r="AC341" i="1"/>
  <c r="AC343" i="1"/>
  <c r="AC345" i="1"/>
  <c r="AC347" i="1"/>
  <c r="AC349" i="1"/>
  <c r="AC351" i="1"/>
  <c r="AC353" i="1"/>
  <c r="AC355" i="1"/>
  <c r="AC357" i="1"/>
  <c r="AC359" i="1"/>
  <c r="AC361" i="1"/>
  <c r="AC363" i="1"/>
  <c r="AC365" i="1"/>
  <c r="AC367" i="1"/>
  <c r="AC369" i="1"/>
  <c r="AC371" i="1"/>
  <c r="AC373" i="1"/>
  <c r="AC375" i="1"/>
  <c r="AC377" i="1"/>
  <c r="AC379" i="1"/>
  <c r="AC381" i="1"/>
  <c r="AC383" i="1"/>
  <c r="AC385" i="1"/>
  <c r="AC387" i="1"/>
  <c r="AC389" i="1"/>
  <c r="AC391" i="1"/>
  <c r="AC393" i="1"/>
  <c r="AC395" i="1"/>
  <c r="AC397" i="1"/>
  <c r="AC399" i="1"/>
  <c r="AC401" i="1"/>
  <c r="AC403" i="1"/>
  <c r="AC405" i="1"/>
  <c r="AC407" i="1"/>
  <c r="AC409" i="1"/>
  <c r="AC411" i="1"/>
  <c r="AC413" i="1"/>
  <c r="AC415" i="1"/>
  <c r="AC417" i="1"/>
  <c r="AC419" i="1"/>
  <c r="AC421" i="1"/>
  <c r="AC423" i="1"/>
  <c r="AC425" i="1"/>
  <c r="AC427" i="1"/>
  <c r="AC429" i="1"/>
  <c r="AC431" i="1"/>
  <c r="AC433" i="1"/>
  <c r="AC435" i="1"/>
  <c r="AC437" i="1"/>
  <c r="AC439" i="1"/>
  <c r="AC441" i="1"/>
  <c r="AC443" i="1"/>
  <c r="AC445" i="1"/>
  <c r="AC447" i="1"/>
  <c r="AC449" i="1"/>
  <c r="AC451" i="1"/>
  <c r="AC453" i="1"/>
  <c r="AC455" i="1"/>
  <c r="AC457" i="1"/>
  <c r="AC459" i="1"/>
  <c r="AC461" i="1"/>
  <c r="AC463" i="1"/>
  <c r="AC465" i="1"/>
  <c r="AC467" i="1"/>
  <c r="AC469" i="1"/>
  <c r="AM241" i="1"/>
  <c r="AN246" i="1"/>
  <c r="AL252" i="1"/>
  <c r="AM257" i="1"/>
  <c r="AN262" i="1"/>
  <c r="AL268" i="1"/>
  <c r="AM273" i="1"/>
  <c r="AN278" i="1"/>
  <c r="AL284" i="1"/>
  <c r="AM289" i="1"/>
  <c r="AN294" i="1"/>
  <c r="AL300" i="1"/>
  <c r="AM305" i="1"/>
  <c r="AN310" i="1"/>
  <c r="AL316" i="1"/>
  <c r="AM321" i="1"/>
  <c r="AN326" i="1"/>
  <c r="AL332" i="1"/>
  <c r="AM337" i="1"/>
  <c r="AL344" i="1"/>
  <c r="AM349" i="1"/>
  <c r="AN354" i="1"/>
  <c r="AL360" i="1"/>
  <c r="AN366" i="1"/>
  <c r="AL372" i="1"/>
  <c r="AM377" i="1"/>
  <c r="AN382" i="1"/>
  <c r="AL388" i="1"/>
  <c r="AM393" i="1"/>
  <c r="AN398" i="1"/>
  <c r="AL404" i="1"/>
  <c r="AM409" i="1"/>
  <c r="AN414" i="1"/>
  <c r="AL420" i="1"/>
  <c r="AN426" i="1"/>
  <c r="AL432" i="1"/>
  <c r="AM437" i="1"/>
  <c r="AN442" i="1"/>
  <c r="AL448" i="1"/>
  <c r="AM453" i="1"/>
  <c r="AL460" i="1"/>
  <c r="AM465" i="1"/>
  <c r="AN470" i="1"/>
  <c r="AM477" i="1"/>
  <c r="AL484" i="1"/>
  <c r="AM489" i="1"/>
  <c r="AN494" i="1"/>
  <c r="AL500" i="1"/>
  <c r="AN506" i="1"/>
  <c r="AL512" i="1"/>
  <c r="AM517" i="1"/>
  <c r="AN522" i="1"/>
  <c r="AL528" i="1"/>
  <c r="AM533" i="1"/>
  <c r="AL540" i="1"/>
  <c r="AM545" i="1"/>
  <c r="AN550" i="1"/>
  <c r="AL556" i="1"/>
  <c r="AN562" i="1"/>
  <c r="AL568" i="1"/>
  <c r="AN574" i="1"/>
  <c r="AM581" i="1"/>
  <c r="AL588" i="1"/>
  <c r="AN594" i="1"/>
  <c r="AL600" i="1"/>
  <c r="AN606" i="1"/>
  <c r="AM613" i="1"/>
  <c r="AL620" i="1"/>
  <c r="AN626" i="1"/>
  <c r="AL632" i="1"/>
  <c r="AN638" i="1"/>
  <c r="AM645" i="1"/>
  <c r="AL652" i="1"/>
  <c r="AK21" i="1"/>
  <c r="AK37" i="1"/>
  <c r="AK53" i="1"/>
  <c r="AK69" i="1"/>
  <c r="AK85" i="1"/>
  <c r="AK101" i="1"/>
  <c r="AK117" i="1"/>
  <c r="AK133" i="1"/>
  <c r="AK149" i="1"/>
  <c r="AK165" i="1"/>
  <c r="AK181" i="1"/>
  <c r="AK197" i="1"/>
  <c r="AK213" i="1"/>
  <c r="AK229" i="1"/>
  <c r="AK245" i="1"/>
  <c r="AK261" i="1"/>
  <c r="AK277" i="1"/>
  <c r="AK293" i="1"/>
  <c r="AK309" i="1"/>
  <c r="AK325" i="1"/>
  <c r="AK341" i="1"/>
  <c r="AK357" i="1"/>
  <c r="AK373" i="1"/>
  <c r="AK389" i="1"/>
  <c r="AK405" i="1"/>
  <c r="AK421" i="1"/>
  <c r="AK437" i="1"/>
  <c r="AK453" i="1"/>
  <c r="AK469" i="1"/>
  <c r="AK485" i="1"/>
  <c r="AK501" i="1"/>
  <c r="AK517" i="1"/>
  <c r="AK533" i="1"/>
  <c r="AK549" i="1"/>
  <c r="AK565" i="1"/>
  <c r="AK581" i="1"/>
  <c r="AK597" i="1"/>
  <c r="AK613" i="1"/>
  <c r="AK629" i="1"/>
  <c r="AK645" i="1"/>
  <c r="AJ28" i="1"/>
  <c r="AJ44" i="1"/>
  <c r="AJ60" i="1"/>
  <c r="AJ76" i="1"/>
  <c r="AJ92" i="1"/>
  <c r="AJ108" i="1"/>
  <c r="AJ124" i="1"/>
  <c r="AJ140" i="1"/>
  <c r="AJ156" i="1"/>
  <c r="AJ172" i="1"/>
  <c r="AJ188" i="1"/>
  <c r="AJ204" i="1"/>
  <c r="AJ220" i="1"/>
  <c r="AJ236" i="1"/>
  <c r="AJ252" i="1"/>
  <c r="AJ268" i="1"/>
  <c r="AJ284" i="1"/>
  <c r="AJ300" i="1"/>
  <c r="AJ316" i="1"/>
  <c r="AJ332" i="1"/>
  <c r="AJ348" i="1"/>
  <c r="AJ368" i="1"/>
  <c r="AJ384" i="1"/>
  <c r="AJ400" i="1"/>
  <c r="AJ420" i="1"/>
  <c r="AJ436" i="1"/>
  <c r="AJ452" i="1"/>
  <c r="AJ468" i="1"/>
  <c r="AJ484" i="1"/>
  <c r="AJ500" i="1"/>
  <c r="AJ516" i="1"/>
  <c r="AJ532" i="1"/>
  <c r="AJ548" i="1"/>
  <c r="AJ564" i="1"/>
  <c r="AJ580" i="1"/>
  <c r="AJ596" i="1"/>
  <c r="AJ612" i="1"/>
  <c r="AJ628" i="1"/>
  <c r="AJ644" i="1"/>
  <c r="AM457" i="1"/>
  <c r="AM537" i="1"/>
  <c r="AM601" i="1"/>
  <c r="AM641" i="1"/>
  <c r="AH174" i="1"/>
  <c r="AH176" i="1"/>
  <c r="AH178" i="1"/>
  <c r="AH180" i="1"/>
  <c r="AH182" i="1"/>
  <c r="AH184" i="1"/>
  <c r="AH186" i="1"/>
  <c r="AH188" i="1"/>
  <c r="AH190" i="1"/>
  <c r="AH192" i="1"/>
  <c r="AH194" i="1"/>
  <c r="AH196" i="1"/>
  <c r="AH198" i="1"/>
  <c r="AH200" i="1"/>
  <c r="AH202" i="1"/>
  <c r="AH204" i="1"/>
  <c r="AH206" i="1"/>
  <c r="AH208" i="1"/>
  <c r="AL191" i="1"/>
  <c r="AL339" i="1"/>
  <c r="AL371" i="1"/>
  <c r="AL403" i="1"/>
  <c r="AL435" i="1"/>
  <c r="AL467" i="1"/>
  <c r="AL555" i="1"/>
  <c r="AL571" i="1"/>
  <c r="AL587" i="1"/>
  <c r="AL603" i="1"/>
  <c r="AL619" i="1"/>
  <c r="AL635" i="1"/>
  <c r="AK302" i="1"/>
  <c r="AJ65" i="1"/>
  <c r="AJ81" i="1"/>
  <c r="AJ97" i="1"/>
  <c r="AJ113" i="1"/>
  <c r="AJ129" i="1"/>
  <c r="AJ145" i="1"/>
  <c r="AJ161" i="1"/>
  <c r="AJ177" i="1"/>
  <c r="AJ193" i="1"/>
  <c r="AJ209" i="1"/>
  <c r="AJ225" i="1"/>
  <c r="AJ241" i="1"/>
  <c r="AJ257" i="1"/>
  <c r="AJ273" i="1"/>
  <c r="AJ289" i="1"/>
  <c r="AJ305" i="1"/>
  <c r="AJ321" i="1"/>
  <c r="AJ337" i="1"/>
  <c r="AJ353" i="1"/>
  <c r="AJ369" i="1"/>
  <c r="AJ385" i="1"/>
  <c r="AJ401" i="1"/>
  <c r="AJ417" i="1"/>
  <c r="AJ433" i="1"/>
  <c r="AJ449" i="1"/>
  <c r="AJ465" i="1"/>
  <c r="AJ481" i="1"/>
  <c r="AJ497" i="1"/>
  <c r="AJ513" i="1"/>
  <c r="AJ529" i="1"/>
  <c r="AJ545" i="1"/>
  <c r="AJ561" i="1"/>
  <c r="AJ577" i="1"/>
  <c r="AJ593" i="1"/>
  <c r="AJ609" i="1"/>
  <c r="AJ625" i="1"/>
  <c r="AJ641" i="1"/>
  <c r="AE23" i="1"/>
  <c r="AE25" i="1"/>
  <c r="AE27" i="1"/>
  <c r="AE29" i="1"/>
  <c r="AE31" i="1"/>
  <c r="AE33" i="1"/>
  <c r="AE35" i="1"/>
  <c r="AE37" i="1"/>
  <c r="AE39" i="1"/>
  <c r="AE41" i="1"/>
  <c r="AE43" i="1"/>
  <c r="AE45" i="1"/>
  <c r="AE47" i="1"/>
  <c r="AE49" i="1"/>
  <c r="AE51" i="1"/>
  <c r="AE53" i="1"/>
  <c r="AE55" i="1"/>
  <c r="AE57" i="1"/>
  <c r="AE59" i="1"/>
  <c r="AE61" i="1"/>
  <c r="AE63" i="1"/>
  <c r="AE65" i="1"/>
  <c r="AE67" i="1"/>
  <c r="AE69" i="1"/>
  <c r="AE71" i="1"/>
  <c r="AE73" i="1"/>
  <c r="AE75" i="1"/>
  <c r="AE77" i="1"/>
  <c r="AE79" i="1"/>
  <c r="AE81" i="1"/>
  <c r="AE83" i="1"/>
  <c r="AE85" i="1"/>
  <c r="AE87" i="1"/>
  <c r="AE89" i="1"/>
  <c r="AE91" i="1"/>
  <c r="AE93" i="1"/>
  <c r="AE95" i="1"/>
  <c r="AM479" i="1"/>
  <c r="AN592" i="1"/>
  <c r="AN640" i="1"/>
  <c r="AB25" i="1"/>
  <c r="AB27" i="1"/>
  <c r="AB29" i="1"/>
  <c r="AB31" i="1"/>
  <c r="AB33" i="1"/>
  <c r="AB35" i="1"/>
  <c r="AB37" i="1"/>
  <c r="AB39" i="1"/>
  <c r="AB41" i="1"/>
  <c r="AB43" i="1"/>
  <c r="AB45" i="1"/>
  <c r="AB47" i="1"/>
  <c r="AB49" i="1"/>
  <c r="AB51" i="1"/>
  <c r="AB53" i="1"/>
  <c r="AB55" i="1"/>
  <c r="AB57" i="1"/>
  <c r="AB59" i="1"/>
  <c r="AB61" i="1"/>
  <c r="AB63" i="1"/>
  <c r="AB65" i="1"/>
  <c r="AB67" i="1"/>
  <c r="AB69" i="1"/>
  <c r="AB71" i="1"/>
  <c r="AB73" i="1"/>
  <c r="AB75" i="1"/>
  <c r="AB77" i="1"/>
  <c r="AB79" i="1"/>
  <c r="AB81" i="1"/>
  <c r="AB83" i="1"/>
  <c r="AB85" i="1"/>
  <c r="AB87" i="1"/>
  <c r="AB89" i="1"/>
  <c r="AB91" i="1"/>
  <c r="AB93" i="1"/>
  <c r="AB95" i="1"/>
  <c r="AB97" i="1"/>
  <c r="AB99" i="1"/>
  <c r="AB101" i="1"/>
  <c r="AB103" i="1"/>
  <c r="AB105" i="1"/>
  <c r="AB107" i="1"/>
  <c r="AB109" i="1"/>
  <c r="AB111" i="1"/>
  <c r="AB113" i="1"/>
  <c r="AB115" i="1"/>
  <c r="AB117" i="1"/>
  <c r="AB119" i="1"/>
  <c r="AB121" i="1"/>
  <c r="AB123" i="1"/>
  <c r="AB125" i="1"/>
  <c r="AB127" i="1"/>
  <c r="AB129" i="1"/>
  <c r="AB131" i="1"/>
  <c r="AB133" i="1"/>
  <c r="AB135" i="1"/>
  <c r="AB137" i="1"/>
  <c r="AB139" i="1"/>
  <c r="AB141" i="1"/>
  <c r="AB143" i="1"/>
  <c r="AB145" i="1"/>
  <c r="AB147" i="1"/>
  <c r="AB149" i="1"/>
  <c r="AB151" i="1"/>
  <c r="AB153" i="1"/>
  <c r="AB155" i="1"/>
  <c r="AB157" i="1"/>
  <c r="AB159" i="1"/>
  <c r="AB161" i="1"/>
  <c r="AB163" i="1"/>
  <c r="AB165" i="1"/>
  <c r="AB167" i="1"/>
  <c r="AB169" i="1"/>
  <c r="AB171" i="1"/>
  <c r="AB173" i="1"/>
  <c r="AB175" i="1"/>
  <c r="AB177" i="1"/>
  <c r="AB179" i="1"/>
  <c r="AB181" i="1"/>
  <c r="AB183" i="1"/>
  <c r="AB185" i="1"/>
  <c r="AB187" i="1"/>
  <c r="AB189" i="1"/>
  <c r="AB191" i="1"/>
  <c r="AB193" i="1"/>
  <c r="AB195" i="1"/>
  <c r="AB197" i="1"/>
  <c r="AB199" i="1"/>
  <c r="AB201" i="1"/>
  <c r="AB203" i="1"/>
  <c r="AB205" i="1"/>
  <c r="AB207" i="1"/>
  <c r="AB209" i="1"/>
  <c r="AB211" i="1"/>
  <c r="AB213" i="1"/>
  <c r="AB215" i="1"/>
  <c r="AB217" i="1"/>
  <c r="AG271" i="1"/>
  <c r="AG309" i="1"/>
  <c r="AG472" i="1"/>
  <c r="AG474" i="1"/>
  <c r="AG476" i="1"/>
  <c r="AG478" i="1"/>
  <c r="AG480" i="1"/>
  <c r="AG482" i="1"/>
  <c r="AG484" i="1"/>
  <c r="AG486" i="1"/>
  <c r="AG488" i="1"/>
  <c r="AG490" i="1"/>
  <c r="AG492" i="1"/>
  <c r="AG494" i="1"/>
  <c r="AG496" i="1"/>
  <c r="AG498" i="1"/>
  <c r="AG500" i="1"/>
  <c r="AG502" i="1"/>
  <c r="AG504" i="1"/>
  <c r="AG506" i="1"/>
  <c r="AG508" i="1"/>
  <c r="AD209" i="1"/>
  <c r="AD211" i="1"/>
  <c r="AD213" i="1"/>
  <c r="AD215" i="1"/>
  <c r="AD217" i="1"/>
  <c r="AD219" i="1"/>
  <c r="AD221" i="1"/>
  <c r="AD223" i="1"/>
  <c r="AD225" i="1"/>
  <c r="AD227" i="1"/>
  <c r="AD229" i="1"/>
  <c r="AD231" i="1"/>
  <c r="AD233" i="1"/>
  <c r="AD235" i="1"/>
  <c r="AD237" i="1"/>
  <c r="AD239" i="1"/>
  <c r="AD241" i="1"/>
  <c r="AD243" i="1"/>
  <c r="AD245" i="1"/>
  <c r="AD247" i="1"/>
  <c r="AD249" i="1"/>
  <c r="AD251" i="1"/>
  <c r="AD253" i="1"/>
  <c r="AD255" i="1"/>
  <c r="AD257" i="1"/>
  <c r="AD259" i="1"/>
  <c r="AD261" i="1"/>
  <c r="AD263" i="1"/>
  <c r="AD265" i="1"/>
  <c r="AD267" i="1"/>
  <c r="AD269" i="1"/>
  <c r="AD271" i="1"/>
  <c r="AD273" i="1"/>
  <c r="AD275" i="1"/>
  <c r="AD277" i="1"/>
  <c r="AD279" i="1"/>
  <c r="AD281" i="1"/>
  <c r="AD283" i="1"/>
  <c r="AD285" i="1"/>
  <c r="AD287" i="1"/>
  <c r="AD289" i="1"/>
  <c r="AD291" i="1"/>
  <c r="AD293" i="1"/>
  <c r="AD295" i="1"/>
  <c r="AD297" i="1"/>
  <c r="AI97" i="1"/>
  <c r="AI99" i="1"/>
  <c r="AI101" i="1"/>
  <c r="AI103" i="1"/>
  <c r="AI105" i="1"/>
  <c r="AI107" i="1"/>
  <c r="AI109" i="1"/>
  <c r="AI111" i="1"/>
  <c r="AI113" i="1"/>
  <c r="AI115" i="1"/>
  <c r="AI117" i="1"/>
  <c r="AI119" i="1"/>
  <c r="AI121" i="1"/>
  <c r="AI123" i="1"/>
  <c r="AI125" i="1"/>
  <c r="AI127" i="1"/>
  <c r="AI129" i="1"/>
  <c r="AI131" i="1"/>
  <c r="AI133" i="1"/>
  <c r="AI135" i="1"/>
  <c r="AI137" i="1"/>
  <c r="AI139" i="1"/>
  <c r="AI141" i="1"/>
  <c r="AI143" i="1"/>
  <c r="AI145" i="1"/>
  <c r="AI147" i="1"/>
  <c r="AI149" i="1"/>
  <c r="AI151" i="1"/>
  <c r="AI153" i="1"/>
  <c r="AI155" i="1"/>
  <c r="AI157" i="1"/>
  <c r="AI159" i="1"/>
  <c r="AI161" i="1"/>
  <c r="AI163" i="1"/>
  <c r="AI165" i="1"/>
  <c r="AI167" i="1"/>
  <c r="AI169" i="1"/>
  <c r="AI171" i="1"/>
  <c r="AI173" i="1"/>
  <c r="AI175" i="1"/>
  <c r="AI177" i="1"/>
  <c r="AI179" i="1"/>
  <c r="AI181" i="1"/>
  <c r="AF218" i="1"/>
  <c r="AF220" i="1"/>
  <c r="AF222" i="1"/>
  <c r="AF224" i="1"/>
  <c r="AF226" i="1"/>
  <c r="AF228" i="1"/>
  <c r="AF230" i="1"/>
  <c r="AF232" i="1"/>
  <c r="AF234" i="1"/>
  <c r="AF236" i="1"/>
  <c r="AF238" i="1"/>
  <c r="AF240" i="1"/>
  <c r="AF242" i="1"/>
  <c r="AF244" i="1"/>
  <c r="AF246" i="1"/>
  <c r="AF248" i="1"/>
  <c r="AF250" i="1"/>
  <c r="AF252" i="1"/>
  <c r="AF254" i="1"/>
  <c r="AF256" i="1"/>
  <c r="AF258" i="1"/>
  <c r="AF260" i="1"/>
  <c r="AF263" i="1"/>
  <c r="AF267" i="1"/>
  <c r="AF271" i="1"/>
  <c r="AF275" i="1"/>
  <c r="AF279" i="1"/>
  <c r="AF283" i="1"/>
  <c r="AF287" i="1"/>
  <c r="AF291" i="1"/>
  <c r="AF295" i="1"/>
  <c r="AG513" i="1"/>
  <c r="AG517" i="1"/>
  <c r="AG521" i="1"/>
  <c r="AG525" i="1"/>
  <c r="AG529" i="1"/>
  <c r="AG533" i="1"/>
  <c r="AG537" i="1"/>
  <c r="AG541" i="1"/>
  <c r="AG545" i="1"/>
  <c r="AG549" i="1"/>
  <c r="AG553" i="1"/>
  <c r="AG557" i="1"/>
  <c r="AG561" i="1"/>
  <c r="AG565" i="1"/>
  <c r="AG569" i="1"/>
  <c r="AG573" i="1"/>
  <c r="AG577" i="1"/>
  <c r="AG581" i="1"/>
  <c r="AG585" i="1"/>
  <c r="AG589" i="1"/>
  <c r="AG593" i="1"/>
  <c r="AD301" i="1"/>
  <c r="AC265" i="1"/>
  <c r="AC653" i="1"/>
  <c r="AC651" i="1"/>
  <c r="AC649" i="1"/>
  <c r="AC647" i="1"/>
  <c r="AC645" i="1"/>
  <c r="AC643" i="1"/>
  <c r="AC641" i="1"/>
  <c r="AC639" i="1"/>
  <c r="AC637" i="1"/>
  <c r="AC635" i="1"/>
  <c r="AC633" i="1"/>
  <c r="AC631" i="1"/>
  <c r="AC629" i="1"/>
  <c r="AC627" i="1"/>
  <c r="AC625" i="1"/>
  <c r="AC623" i="1"/>
  <c r="AC621" i="1"/>
  <c r="AC619" i="1"/>
  <c r="AC617" i="1"/>
  <c r="AC615" i="1"/>
  <c r="AC613" i="1"/>
  <c r="AC611" i="1"/>
  <c r="AC609" i="1"/>
  <c r="AC607" i="1"/>
  <c r="AC605" i="1"/>
  <c r="AC603" i="1"/>
  <c r="AC601" i="1"/>
  <c r="AC599" i="1"/>
  <c r="AC597" i="1"/>
  <c r="AC654" i="1"/>
  <c r="AC652" i="1"/>
  <c r="AC650" i="1"/>
  <c r="AC648" i="1"/>
  <c r="AC646" i="1"/>
  <c r="AC644" i="1"/>
  <c r="AC642" i="1"/>
  <c r="AC640" i="1"/>
  <c r="AC638" i="1"/>
  <c r="AC636" i="1"/>
  <c r="AC634" i="1"/>
  <c r="AC632" i="1"/>
  <c r="AC630" i="1"/>
  <c r="AC628" i="1"/>
  <c r="AC626" i="1"/>
  <c r="AC624" i="1"/>
  <c r="AC622" i="1"/>
  <c r="AC620" i="1"/>
  <c r="AC618" i="1"/>
  <c r="AC616" i="1"/>
  <c r="AC614" i="1"/>
  <c r="AC612" i="1"/>
  <c r="AC610" i="1"/>
  <c r="AC608" i="1"/>
  <c r="AC606" i="1"/>
  <c r="AC604" i="1"/>
  <c r="AC602" i="1"/>
  <c r="AC600" i="1"/>
  <c r="AC598" i="1"/>
  <c r="AC596" i="1"/>
  <c r="AC595" i="1"/>
  <c r="AC593" i="1"/>
  <c r="AC591" i="1"/>
  <c r="AC589" i="1"/>
  <c r="AC587" i="1"/>
  <c r="AC585" i="1"/>
  <c r="AC583" i="1"/>
  <c r="AC581" i="1"/>
  <c r="AC579" i="1"/>
  <c r="AC577" i="1"/>
  <c r="AC575" i="1"/>
  <c r="AC573" i="1"/>
  <c r="AC571" i="1"/>
  <c r="AC569" i="1"/>
  <c r="AC567" i="1"/>
  <c r="AC565" i="1"/>
  <c r="AC563" i="1"/>
  <c r="AC561" i="1"/>
  <c r="AC559" i="1"/>
  <c r="AC557" i="1"/>
  <c r="AC555" i="1"/>
  <c r="AC553" i="1"/>
  <c r="AC551" i="1"/>
  <c r="AC549" i="1"/>
  <c r="AC547" i="1"/>
  <c r="AC545" i="1"/>
  <c r="AC543" i="1"/>
  <c r="AC541" i="1"/>
  <c r="AC539" i="1"/>
  <c r="AC537" i="1"/>
  <c r="AC535" i="1"/>
  <c r="AC533" i="1"/>
  <c r="AC531" i="1"/>
  <c r="AC529" i="1"/>
  <c r="AC527" i="1"/>
  <c r="AC525" i="1"/>
  <c r="AC523" i="1"/>
  <c r="AC521" i="1"/>
  <c r="AC519" i="1"/>
  <c r="AC517" i="1"/>
  <c r="AC515" i="1"/>
  <c r="AC513" i="1"/>
  <c r="AC511" i="1"/>
  <c r="AC22" i="1"/>
  <c r="AC24" i="1"/>
  <c r="AC26" i="1"/>
  <c r="AC28" i="1"/>
  <c r="AC30" i="1"/>
  <c r="AC32" i="1"/>
  <c r="AC34" i="1"/>
  <c r="AC36" i="1"/>
  <c r="AC38" i="1"/>
  <c r="AC40" i="1"/>
  <c r="AC42" i="1"/>
  <c r="AC44" i="1"/>
  <c r="AC46" i="1"/>
  <c r="AC48" i="1"/>
  <c r="AC50" i="1"/>
  <c r="AC52" i="1"/>
  <c r="AM33" i="1"/>
  <c r="AM49" i="1"/>
  <c r="AM65" i="1"/>
  <c r="AM81" i="1"/>
  <c r="AM97" i="1"/>
  <c r="AM113" i="1"/>
  <c r="AM129" i="1"/>
  <c r="AN134" i="1"/>
  <c r="AM145" i="1"/>
  <c r="AN150" i="1"/>
  <c r="AM157" i="1"/>
  <c r="AN170" i="1"/>
  <c r="AL159" i="1"/>
  <c r="AL227" i="1"/>
  <c r="AL375" i="1"/>
  <c r="AL379" i="1"/>
  <c r="AL383" i="1"/>
  <c r="AL439" i="1"/>
  <c r="AL443" i="1"/>
  <c r="AL447" i="1"/>
  <c r="AL507" i="1"/>
  <c r="AL523" i="1"/>
  <c r="AL539" i="1"/>
  <c r="AL203" i="1"/>
  <c r="AL223" i="1"/>
  <c r="AL331" i="1"/>
  <c r="AL335" i="1"/>
  <c r="AL391" i="1"/>
  <c r="AL395" i="1"/>
  <c r="AL399" i="1"/>
  <c r="AL455" i="1"/>
  <c r="AL459" i="1"/>
  <c r="AL463" i="1"/>
  <c r="AL503" i="1"/>
  <c r="AL509" i="1"/>
  <c r="AL519" i="1"/>
  <c r="AL525" i="1"/>
  <c r="AL535" i="1"/>
  <c r="AL541" i="1"/>
  <c r="AL551" i="1"/>
  <c r="AL155" i="1"/>
  <c r="AL187" i="1"/>
  <c r="AL199" i="1"/>
  <c r="AL231" i="1"/>
  <c r="AL343" i="1"/>
  <c r="AL347" i="1"/>
  <c r="AL351" i="1"/>
  <c r="AL407" i="1"/>
  <c r="AL411" i="1"/>
  <c r="AL415" i="1"/>
  <c r="AL471" i="1"/>
  <c r="AL475" i="1"/>
  <c r="AL479" i="1"/>
  <c r="AL499" i="1"/>
  <c r="AL505" i="1"/>
  <c r="AL163" i="1"/>
  <c r="AL363" i="1"/>
  <c r="AL423" i="1"/>
  <c r="AL501" i="1"/>
  <c r="AL515" i="1"/>
  <c r="AL521" i="1"/>
  <c r="AL547" i="1"/>
  <c r="AL553" i="1"/>
  <c r="AL367" i="1"/>
  <c r="AL427" i="1"/>
  <c r="AL487" i="1"/>
  <c r="AL527" i="1"/>
  <c r="AL533" i="1"/>
  <c r="AL175" i="1"/>
  <c r="AL431" i="1"/>
  <c r="AL491" i="1"/>
  <c r="AL531" i="1"/>
  <c r="AL537" i="1"/>
  <c r="AL517" i="1"/>
  <c r="AL207" i="1"/>
  <c r="AL495" i="1"/>
  <c r="AL543" i="1"/>
  <c r="AL232" i="1"/>
  <c r="AL359" i="1"/>
  <c r="AL498" i="1"/>
  <c r="AL511" i="1"/>
  <c r="AL530" i="1"/>
  <c r="AL549" i="1"/>
  <c r="AL26" i="1"/>
  <c r="AM31" i="1"/>
  <c r="AN36" i="1"/>
  <c r="AL42" i="1"/>
  <c r="AM47" i="1"/>
  <c r="AN52" i="1"/>
  <c r="AM386" i="1"/>
  <c r="AM454" i="1"/>
  <c r="AL529" i="1"/>
  <c r="AM558" i="1"/>
  <c r="AM574" i="1"/>
  <c r="AM590" i="1"/>
  <c r="AM606" i="1"/>
  <c r="AM622" i="1"/>
  <c r="AM638" i="1"/>
  <c r="AL160" i="1"/>
  <c r="AM177" i="1"/>
  <c r="AN182" i="1"/>
  <c r="AL188" i="1"/>
  <c r="AM193" i="1"/>
  <c r="AN198" i="1"/>
  <c r="AL204" i="1"/>
  <c r="AM209" i="1"/>
  <c r="AN214" i="1"/>
  <c r="AL220" i="1"/>
  <c r="AM225" i="1"/>
  <c r="AN230" i="1"/>
  <c r="AM59" i="1"/>
  <c r="AN64" i="1"/>
  <c r="AL70" i="1"/>
  <c r="AM75" i="1"/>
  <c r="AN80" i="1"/>
  <c r="AL86" i="1"/>
  <c r="AM91" i="1"/>
  <c r="AN96" i="1"/>
  <c r="AL102" i="1"/>
  <c r="AM107" i="1"/>
  <c r="AN112" i="1"/>
  <c r="AL118" i="1"/>
  <c r="AM123" i="1"/>
  <c r="AN128" i="1"/>
  <c r="AL134" i="1"/>
  <c r="AM139" i="1"/>
  <c r="AN144" i="1"/>
  <c r="AL150" i="1"/>
  <c r="AM155" i="1"/>
  <c r="AN160" i="1"/>
  <c r="AL166" i="1"/>
  <c r="AM171" i="1"/>
  <c r="AN176" i="1"/>
  <c r="AL182" i="1"/>
  <c r="AM187" i="1"/>
  <c r="AN192" i="1"/>
  <c r="AL198" i="1"/>
  <c r="AM203" i="1"/>
  <c r="AN208" i="1"/>
  <c r="AL214" i="1"/>
  <c r="AM219" i="1"/>
  <c r="AN224" i="1"/>
  <c r="AL230" i="1"/>
  <c r="AM235" i="1"/>
  <c r="AN240" i="1"/>
  <c r="AL246" i="1"/>
  <c r="AM251" i="1"/>
  <c r="AN256" i="1"/>
  <c r="AL262" i="1"/>
  <c r="AM267" i="1"/>
  <c r="AN272" i="1"/>
  <c r="AL278" i="1"/>
  <c r="AM283" i="1"/>
  <c r="AN288" i="1"/>
  <c r="AL294" i="1"/>
  <c r="AM299" i="1"/>
  <c r="AN304" i="1"/>
  <c r="AL310" i="1"/>
  <c r="AM315" i="1"/>
  <c r="AN320" i="1"/>
  <c r="AL326" i="1"/>
  <c r="AM331" i="1"/>
  <c r="AN336" i="1"/>
  <c r="AL342" i="1"/>
  <c r="AM347" i="1"/>
  <c r="AN352" i="1"/>
  <c r="AL358" i="1"/>
  <c r="AM363" i="1"/>
  <c r="AN368" i="1"/>
  <c r="AL374" i="1"/>
  <c r="AN380" i="1"/>
  <c r="AL386" i="1"/>
  <c r="AM391" i="1"/>
  <c r="AN396" i="1"/>
  <c r="AM403" i="1"/>
  <c r="AN408" i="1"/>
  <c r="AL414" i="1"/>
  <c r="AN420" i="1"/>
  <c r="AL426" i="1"/>
  <c r="AM431" i="1"/>
  <c r="AN436" i="1"/>
  <c r="AL442" i="1"/>
  <c r="AM447" i="1"/>
  <c r="AN452" i="1"/>
  <c r="AL458" i="1"/>
  <c r="AN464" i="1"/>
  <c r="AL470" i="1"/>
  <c r="AM475" i="1"/>
  <c r="AL482" i="1"/>
  <c r="AM487" i="1"/>
  <c r="AN492" i="1"/>
  <c r="AM499" i="1"/>
  <c r="AN504" i="1"/>
  <c r="AL510" i="1"/>
  <c r="AM515" i="1"/>
  <c r="AN520" i="1"/>
  <c r="AL526" i="1"/>
  <c r="AN532" i="1"/>
  <c r="AL538" i="1"/>
  <c r="AM543" i="1"/>
  <c r="AN548" i="1"/>
  <c r="AL554" i="1"/>
  <c r="AM559" i="1"/>
  <c r="AL566" i="1"/>
  <c r="AN572" i="1"/>
  <c r="AM579" i="1"/>
  <c r="AL586" i="1"/>
  <c r="AM591" i="1"/>
  <c r="AL598" i="1"/>
  <c r="AN604" i="1"/>
  <c r="AM611" i="1"/>
  <c r="AL618" i="1"/>
  <c r="AM623" i="1"/>
  <c r="AL630" i="1"/>
  <c r="AN636" i="1"/>
  <c r="AM643" i="1"/>
  <c r="AL650" i="1"/>
  <c r="AJ30" i="1"/>
  <c r="AJ46" i="1"/>
  <c r="AJ62" i="1"/>
  <c r="AJ78" i="1"/>
  <c r="AJ94" i="1"/>
  <c r="AJ110" i="1"/>
  <c r="AJ126" i="1"/>
  <c r="AJ142" i="1"/>
  <c r="AJ158" i="1"/>
  <c r="AJ174" i="1"/>
  <c r="AJ190" i="1"/>
  <c r="AJ206" i="1"/>
  <c r="AJ222" i="1"/>
  <c r="AJ238" i="1"/>
  <c r="AJ254" i="1"/>
  <c r="AJ270" i="1"/>
  <c r="AJ286" i="1"/>
  <c r="AJ302" i="1"/>
  <c r="AJ318" i="1"/>
  <c r="AJ334" i="1"/>
  <c r="AJ350" i="1"/>
  <c r="AJ366" i="1"/>
  <c r="AJ382" i="1"/>
  <c r="AJ398" i="1"/>
  <c r="AJ414" i="1"/>
  <c r="AJ430" i="1"/>
  <c r="AJ446" i="1"/>
  <c r="AJ462" i="1"/>
  <c r="AJ478" i="1"/>
  <c r="AJ494" i="1"/>
  <c r="AJ510" i="1"/>
  <c r="AJ526" i="1"/>
  <c r="AJ542" i="1"/>
  <c r="AJ558" i="1"/>
  <c r="AJ574" i="1"/>
  <c r="AJ590" i="1"/>
  <c r="AJ606" i="1"/>
  <c r="AJ622" i="1"/>
  <c r="AJ638" i="1"/>
  <c r="AJ654" i="1"/>
  <c r="AF621" i="1"/>
  <c r="AF654" i="1"/>
  <c r="AF646" i="1"/>
  <c r="AF638" i="1"/>
  <c r="AF629" i="1"/>
  <c r="AF614" i="1"/>
  <c r="AF645" i="1"/>
  <c r="AF651" i="1"/>
  <c r="AF620" i="1"/>
  <c r="AF613" i="1"/>
  <c r="AF298" i="1"/>
  <c r="AF296" i="1"/>
  <c r="AF294" i="1"/>
  <c r="AF292" i="1"/>
  <c r="AF290" i="1"/>
  <c r="AF288" i="1"/>
  <c r="AF286" i="1"/>
  <c r="AF284" i="1"/>
  <c r="AF282" i="1"/>
  <c r="AF280" i="1"/>
  <c r="AF278" i="1"/>
  <c r="AF276" i="1"/>
  <c r="AF274" i="1"/>
  <c r="AF272" i="1"/>
  <c r="AF270" i="1"/>
  <c r="AF268" i="1"/>
  <c r="AF266" i="1"/>
  <c r="AF264" i="1"/>
  <c r="AF262" i="1"/>
  <c r="AF635" i="1"/>
  <c r="AF619" i="1"/>
  <c r="AF652" i="1"/>
  <c r="AF644" i="1"/>
  <c r="AF627" i="1"/>
  <c r="AF610" i="1"/>
  <c r="AF608" i="1"/>
  <c r="AF606" i="1"/>
  <c r="AF604" i="1"/>
  <c r="AF602" i="1"/>
  <c r="AF600" i="1"/>
  <c r="AF598" i="1"/>
  <c r="AF596" i="1"/>
  <c r="AF594" i="1"/>
  <c r="AF592" i="1"/>
  <c r="AF590" i="1"/>
  <c r="AF588" i="1"/>
  <c r="AF586" i="1"/>
  <c r="AF584" i="1"/>
  <c r="AF582" i="1"/>
  <c r="AF580" i="1"/>
  <c r="AF578" i="1"/>
  <c r="AF576" i="1"/>
  <c r="AF574" i="1"/>
  <c r="AF572" i="1"/>
  <c r="AF570" i="1"/>
  <c r="AF568" i="1"/>
  <c r="AF566" i="1"/>
  <c r="AF564" i="1"/>
  <c r="AF562" i="1"/>
  <c r="AF560" i="1"/>
  <c r="AF558" i="1"/>
  <c r="AF556" i="1"/>
  <c r="AF554" i="1"/>
  <c r="AF552" i="1"/>
  <c r="AF550" i="1"/>
  <c r="AF548" i="1"/>
  <c r="AF546" i="1"/>
  <c r="AF544" i="1"/>
  <c r="AF542" i="1"/>
  <c r="AF540" i="1"/>
  <c r="AF538" i="1"/>
  <c r="AF536" i="1"/>
  <c r="AF534" i="1"/>
  <c r="AF532" i="1"/>
  <c r="AF530" i="1"/>
  <c r="AF528" i="1"/>
  <c r="AF526" i="1"/>
  <c r="AF524" i="1"/>
  <c r="AF522" i="1"/>
  <c r="AF520" i="1"/>
  <c r="AF518" i="1"/>
  <c r="AF516" i="1"/>
  <c r="AF514" i="1"/>
  <c r="AF512" i="1"/>
  <c r="AF510" i="1"/>
  <c r="AF508" i="1"/>
  <c r="AF506" i="1"/>
  <c r="AF504" i="1"/>
  <c r="AF502" i="1"/>
  <c r="AF500" i="1"/>
  <c r="AF498" i="1"/>
  <c r="AF496" i="1"/>
  <c r="AF494" i="1"/>
  <c r="AF492" i="1"/>
  <c r="AF490" i="1"/>
  <c r="AF488" i="1"/>
  <c r="AF486" i="1"/>
  <c r="AF484" i="1"/>
  <c r="AF482" i="1"/>
  <c r="AF480" i="1"/>
  <c r="AF478" i="1"/>
  <c r="AF476" i="1"/>
  <c r="AF474" i="1"/>
  <c r="AF472" i="1"/>
  <c r="AF470" i="1"/>
  <c r="AF468" i="1"/>
  <c r="AF466" i="1"/>
  <c r="AF464" i="1"/>
  <c r="AF462" i="1"/>
  <c r="AF460" i="1"/>
  <c r="AF458" i="1"/>
  <c r="AF456" i="1"/>
  <c r="AF454" i="1"/>
  <c r="AF452" i="1"/>
  <c r="AF450" i="1"/>
  <c r="AF448" i="1"/>
  <c r="AF446" i="1"/>
  <c r="AF444" i="1"/>
  <c r="AF442" i="1"/>
  <c r="AF440" i="1"/>
  <c r="AF438" i="1"/>
  <c r="AF436" i="1"/>
  <c r="AF434" i="1"/>
  <c r="AF432" i="1"/>
  <c r="AF430" i="1"/>
  <c r="AF428" i="1"/>
  <c r="AF426" i="1"/>
  <c r="AF424" i="1"/>
  <c r="AF422" i="1"/>
  <c r="AF420" i="1"/>
  <c r="AF418" i="1"/>
  <c r="AF416" i="1"/>
  <c r="AF414" i="1"/>
  <c r="AF412" i="1"/>
  <c r="AF410" i="1"/>
  <c r="AF408" i="1"/>
  <c r="AF406" i="1"/>
  <c r="AF404" i="1"/>
  <c r="AF402" i="1"/>
  <c r="AF400" i="1"/>
  <c r="AF398" i="1"/>
  <c r="AF396" i="1"/>
  <c r="AF394" i="1"/>
  <c r="AF392" i="1"/>
  <c r="AF390" i="1"/>
  <c r="AF388" i="1"/>
  <c r="AF386" i="1"/>
  <c r="AF384" i="1"/>
  <c r="AF382" i="1"/>
  <c r="AF380" i="1"/>
  <c r="AF378" i="1"/>
  <c r="AF376" i="1"/>
  <c r="AF374" i="1"/>
  <c r="AF372" i="1"/>
  <c r="AF370" i="1"/>
  <c r="AF368" i="1"/>
  <c r="AF366" i="1"/>
  <c r="AF364" i="1"/>
  <c r="AF362" i="1"/>
  <c r="AF360" i="1"/>
  <c r="AF358" i="1"/>
  <c r="AF356" i="1"/>
  <c r="AF643" i="1"/>
  <c r="AF636" i="1"/>
  <c r="AF628" i="1"/>
  <c r="AF649" i="1"/>
  <c r="AF641" i="1"/>
  <c r="AF634" i="1"/>
  <c r="AF626" i="1"/>
  <c r="AF618" i="1"/>
  <c r="AF354" i="1"/>
  <c r="AF352" i="1"/>
  <c r="AF350" i="1"/>
  <c r="AF348" i="1"/>
  <c r="AF346" i="1"/>
  <c r="AF344" i="1"/>
  <c r="AF342" i="1"/>
  <c r="AF340" i="1"/>
  <c r="AF338" i="1"/>
  <c r="AF336" i="1"/>
  <c r="AF334" i="1"/>
  <c r="AF332" i="1"/>
  <c r="AF330" i="1"/>
  <c r="AF328" i="1"/>
  <c r="AF326" i="1"/>
  <c r="AF324" i="1"/>
  <c r="AF322" i="1"/>
  <c r="AF320" i="1"/>
  <c r="AF318" i="1"/>
  <c r="AF316" i="1"/>
  <c r="AF314" i="1"/>
  <c r="AF312" i="1"/>
  <c r="AF310" i="1"/>
  <c r="AF308" i="1"/>
  <c r="AF306" i="1"/>
  <c r="AF304" i="1"/>
  <c r="AF302" i="1"/>
  <c r="AF300" i="1"/>
  <c r="AF617" i="1"/>
  <c r="AF650" i="1"/>
  <c r="AF642" i="1"/>
  <c r="AF633" i="1"/>
  <c r="AF625" i="1"/>
  <c r="AF612" i="1"/>
  <c r="AF647" i="1"/>
  <c r="AF639" i="1"/>
  <c r="AF632" i="1"/>
  <c r="AF624" i="1"/>
  <c r="AF616" i="1"/>
  <c r="AF648" i="1"/>
  <c r="AF640" i="1"/>
  <c r="AF631" i="1"/>
  <c r="AF611" i="1"/>
  <c r="AF609" i="1"/>
  <c r="AF607" i="1"/>
  <c r="AF605" i="1"/>
  <c r="AF603" i="1"/>
  <c r="AF601" i="1"/>
  <c r="AF599" i="1"/>
  <c r="AF597" i="1"/>
  <c r="AF595" i="1"/>
  <c r="AF593" i="1"/>
  <c r="AF591" i="1"/>
  <c r="AF589" i="1"/>
  <c r="AF587" i="1"/>
  <c r="AF585" i="1"/>
  <c r="AF583" i="1"/>
  <c r="AF581" i="1"/>
  <c r="AF579" i="1"/>
  <c r="AF577" i="1"/>
  <c r="AF575" i="1"/>
  <c r="AF573" i="1"/>
  <c r="AF571" i="1"/>
  <c r="AF569" i="1"/>
  <c r="AF567" i="1"/>
  <c r="AF565" i="1"/>
  <c r="AF563" i="1"/>
  <c r="AF561" i="1"/>
  <c r="AF559" i="1"/>
  <c r="AF557" i="1"/>
  <c r="AF555" i="1"/>
  <c r="AF553" i="1"/>
  <c r="AF551" i="1"/>
  <c r="AF549" i="1"/>
  <c r="AF547" i="1"/>
  <c r="AF545" i="1"/>
  <c r="AF543" i="1"/>
  <c r="AF541" i="1"/>
  <c r="AF539" i="1"/>
  <c r="AF537" i="1"/>
  <c r="AF535" i="1"/>
  <c r="AF533" i="1"/>
  <c r="AF531" i="1"/>
  <c r="AF529" i="1"/>
  <c r="AF527" i="1"/>
  <c r="AF525" i="1"/>
  <c r="AF523" i="1"/>
  <c r="AF521" i="1"/>
  <c r="AF519" i="1"/>
  <c r="AF517" i="1"/>
  <c r="AF515" i="1"/>
  <c r="AF513" i="1"/>
  <c r="AF511" i="1"/>
  <c r="AF509" i="1"/>
  <c r="AF507" i="1"/>
  <c r="AF505" i="1"/>
  <c r="AF503" i="1"/>
  <c r="AF501" i="1"/>
  <c r="AF499" i="1"/>
  <c r="AF497" i="1"/>
  <c r="AF495" i="1"/>
  <c r="AF493" i="1"/>
  <c r="AF491" i="1"/>
  <c r="AF489" i="1"/>
  <c r="AF487" i="1"/>
  <c r="AF485" i="1"/>
  <c r="AF483" i="1"/>
  <c r="AF481" i="1"/>
  <c r="AF479" i="1"/>
  <c r="AF477" i="1"/>
  <c r="AF475" i="1"/>
  <c r="AF473" i="1"/>
  <c r="AF471" i="1"/>
  <c r="AF469" i="1"/>
  <c r="AF467" i="1"/>
  <c r="AF465" i="1"/>
  <c r="AF463" i="1"/>
  <c r="AF461" i="1"/>
  <c r="AF459" i="1"/>
  <c r="AF457" i="1"/>
  <c r="AF455" i="1"/>
  <c r="AF453" i="1"/>
  <c r="AF451" i="1"/>
  <c r="AF449" i="1"/>
  <c r="AF447" i="1"/>
  <c r="AF445" i="1"/>
  <c r="AF443" i="1"/>
  <c r="AF441" i="1"/>
  <c r="AF439" i="1"/>
  <c r="AF437" i="1"/>
  <c r="AF435" i="1"/>
  <c r="AF433" i="1"/>
  <c r="AF431" i="1"/>
  <c r="AF429" i="1"/>
  <c r="AF427" i="1"/>
  <c r="AF425" i="1"/>
  <c r="AF423" i="1"/>
  <c r="AF421" i="1"/>
  <c r="AF419" i="1"/>
  <c r="AF417" i="1"/>
  <c r="AF415" i="1"/>
  <c r="AF413" i="1"/>
  <c r="AF411" i="1"/>
  <c r="AF409" i="1"/>
  <c r="AF407" i="1"/>
  <c r="AF405" i="1"/>
  <c r="AF403" i="1"/>
  <c r="AF401" i="1"/>
  <c r="AF399" i="1"/>
  <c r="AF397" i="1"/>
  <c r="AF395" i="1"/>
  <c r="AF393" i="1"/>
  <c r="AF391" i="1"/>
  <c r="AF389" i="1"/>
  <c r="AF387" i="1"/>
  <c r="AF385" i="1"/>
  <c r="AF383" i="1"/>
  <c r="AF381" i="1"/>
  <c r="AF379" i="1"/>
  <c r="AF377" i="1"/>
  <c r="AF375" i="1"/>
  <c r="AF373" i="1"/>
  <c r="AF371" i="1"/>
  <c r="AF369" i="1"/>
  <c r="AF367" i="1"/>
  <c r="AF365" i="1"/>
  <c r="AF363" i="1"/>
  <c r="AF361" i="1"/>
  <c r="AF359" i="1"/>
  <c r="AF357" i="1"/>
  <c r="AF355" i="1"/>
  <c r="AF623" i="1"/>
  <c r="AF615" i="1"/>
  <c r="AF653" i="1"/>
  <c r="AF637" i="1"/>
  <c r="AF630" i="1"/>
  <c r="AF622" i="1"/>
  <c r="AF353" i="1"/>
  <c r="AF351" i="1"/>
  <c r="AF349" i="1"/>
  <c r="AF347" i="1"/>
  <c r="AF345" i="1"/>
  <c r="AF343" i="1"/>
  <c r="AF341" i="1"/>
  <c r="AF339" i="1"/>
  <c r="AF337" i="1"/>
  <c r="AF335" i="1"/>
  <c r="AF333" i="1"/>
  <c r="AF331" i="1"/>
  <c r="AF329" i="1"/>
  <c r="AF327" i="1"/>
  <c r="AF325" i="1"/>
  <c r="AF323" i="1"/>
  <c r="AF321" i="1"/>
  <c r="AF319" i="1"/>
  <c r="AF317" i="1"/>
  <c r="AF315" i="1"/>
  <c r="AF313" i="1"/>
  <c r="AF311" i="1"/>
  <c r="AF309" i="1"/>
  <c r="AF307" i="1"/>
  <c r="AF305" i="1"/>
  <c r="AF303" i="1"/>
  <c r="AF301" i="1"/>
  <c r="AF22" i="1"/>
  <c r="AJ271" i="1"/>
  <c r="AJ311" i="1"/>
  <c r="AJ343" i="1"/>
  <c r="AJ395" i="1"/>
  <c r="AJ451" i="1"/>
  <c r="AJ471" i="1"/>
  <c r="AG53" i="1"/>
  <c r="AG55" i="1"/>
  <c r="AG57" i="1"/>
  <c r="AG59" i="1"/>
  <c r="AG61" i="1"/>
  <c r="AG63" i="1"/>
  <c r="AG65" i="1"/>
  <c r="AG67" i="1"/>
  <c r="AG69" i="1"/>
  <c r="AG71" i="1"/>
  <c r="AG73" i="1"/>
  <c r="AG75" i="1"/>
  <c r="AG77" i="1"/>
  <c r="AG79" i="1"/>
  <c r="AG81" i="1"/>
  <c r="AG83" i="1"/>
  <c r="AG85" i="1"/>
  <c r="AG87" i="1"/>
  <c r="AG89" i="1"/>
  <c r="AG91" i="1"/>
  <c r="AG93" i="1"/>
  <c r="AG95" i="1"/>
  <c r="AG97" i="1"/>
  <c r="AG99" i="1"/>
  <c r="AG101" i="1"/>
  <c r="AG103" i="1"/>
  <c r="AG105" i="1"/>
  <c r="AG107" i="1"/>
  <c r="AG109" i="1"/>
  <c r="AG111" i="1"/>
  <c r="AG113" i="1"/>
  <c r="AG115" i="1"/>
  <c r="AG117" i="1"/>
  <c r="AG119" i="1"/>
  <c r="AG121" i="1"/>
  <c r="AG123" i="1"/>
  <c r="AG125" i="1"/>
  <c r="AG127" i="1"/>
  <c r="AG129" i="1"/>
  <c r="AG131" i="1"/>
  <c r="AG133" i="1"/>
  <c r="AG135" i="1"/>
  <c r="AG137" i="1"/>
  <c r="AG139" i="1"/>
  <c r="AG141" i="1"/>
  <c r="AG143" i="1"/>
  <c r="AG145" i="1"/>
  <c r="AG147" i="1"/>
  <c r="AG149" i="1"/>
  <c r="AG151" i="1"/>
  <c r="AG153" i="1"/>
  <c r="AG155" i="1"/>
  <c r="AG157" i="1"/>
  <c r="AG159" i="1"/>
  <c r="AG161" i="1"/>
  <c r="AG163" i="1"/>
  <c r="AG165" i="1"/>
  <c r="AG167" i="1"/>
  <c r="AG169" i="1"/>
  <c r="AG171" i="1"/>
  <c r="AG173" i="1"/>
  <c r="AG175" i="1"/>
  <c r="AG177" i="1"/>
  <c r="AG179" i="1"/>
  <c r="AG181" i="1"/>
  <c r="AG183" i="1"/>
  <c r="AG185" i="1"/>
  <c r="AG187" i="1"/>
  <c r="AG189" i="1"/>
  <c r="AG191" i="1"/>
  <c r="AG193" i="1"/>
  <c r="AG195" i="1"/>
  <c r="AG197" i="1"/>
  <c r="AG199" i="1"/>
  <c r="AG201" i="1"/>
  <c r="AG203" i="1"/>
  <c r="AG205" i="1"/>
  <c r="AG207" i="1"/>
  <c r="AG209" i="1"/>
  <c r="AG211" i="1"/>
  <c r="AG213" i="1"/>
  <c r="AG215" i="1"/>
  <c r="AG217" i="1"/>
  <c r="AG219" i="1"/>
  <c r="AG221" i="1"/>
  <c r="AG223" i="1"/>
  <c r="AG225" i="1"/>
  <c r="AG227" i="1"/>
  <c r="AG229" i="1"/>
  <c r="AG231" i="1"/>
  <c r="AG233" i="1"/>
  <c r="AG235" i="1"/>
  <c r="AG237" i="1"/>
  <c r="AG239" i="1"/>
  <c r="AG241" i="1"/>
  <c r="AG243" i="1"/>
  <c r="AG245" i="1"/>
  <c r="AG247" i="1"/>
  <c r="AG249" i="1"/>
  <c r="AG251" i="1"/>
  <c r="AC254" i="1"/>
  <c r="AC256" i="1"/>
  <c r="AC258" i="1"/>
  <c r="AC260" i="1"/>
  <c r="AC262" i="1"/>
  <c r="AC264" i="1"/>
  <c r="AG266" i="1"/>
  <c r="AG268" i="1"/>
  <c r="AG270" i="1"/>
  <c r="AC273" i="1"/>
  <c r="AC275" i="1"/>
  <c r="AC277" i="1"/>
  <c r="AC279" i="1"/>
  <c r="AC281" i="1"/>
  <c r="AC283" i="1"/>
  <c r="AG285" i="1"/>
  <c r="AG287" i="1"/>
  <c r="AG289" i="1"/>
  <c r="AG291" i="1"/>
  <c r="AG293" i="1"/>
  <c r="AG295" i="1"/>
  <c r="AC298" i="1"/>
  <c r="AC300" i="1"/>
  <c r="AC302" i="1"/>
  <c r="AG304" i="1"/>
  <c r="AG306" i="1"/>
  <c r="AG308" i="1"/>
  <c r="AC311" i="1"/>
  <c r="AC313" i="1"/>
  <c r="AC315" i="1"/>
  <c r="AC317" i="1"/>
  <c r="AC319" i="1"/>
  <c r="AC321" i="1"/>
  <c r="AG323" i="1"/>
  <c r="AG325" i="1"/>
  <c r="AG327" i="1"/>
  <c r="AG329" i="1"/>
  <c r="AG331" i="1"/>
  <c r="AG333" i="1"/>
  <c r="AG335" i="1"/>
  <c r="AG337" i="1"/>
  <c r="AG339" i="1"/>
  <c r="AG341" i="1"/>
  <c r="AG343" i="1"/>
  <c r="AG345" i="1"/>
  <c r="AG347" i="1"/>
  <c r="AG349" i="1"/>
  <c r="AG351" i="1"/>
  <c r="AG353" i="1"/>
  <c r="AG355" i="1"/>
  <c r="AG357" i="1"/>
  <c r="AG359" i="1"/>
  <c r="AG361" i="1"/>
  <c r="AG363" i="1"/>
  <c r="AG365" i="1"/>
  <c r="AG367" i="1"/>
  <c r="AG369" i="1"/>
  <c r="AG371" i="1"/>
  <c r="AG373" i="1"/>
  <c r="AG375" i="1"/>
  <c r="AG377" i="1"/>
  <c r="AG379" i="1"/>
  <c r="AG381" i="1"/>
  <c r="AG383" i="1"/>
  <c r="AG385" i="1"/>
  <c r="AG387" i="1"/>
  <c r="AG389" i="1"/>
  <c r="AG391" i="1"/>
  <c r="AG393" i="1"/>
  <c r="AG395" i="1"/>
  <c r="AG397" i="1"/>
  <c r="AG399" i="1"/>
  <c r="AG401" i="1"/>
  <c r="AG403" i="1"/>
  <c r="AG405" i="1"/>
  <c r="AG407" i="1"/>
  <c r="AG409" i="1"/>
  <c r="AG411" i="1"/>
  <c r="AG413" i="1"/>
  <c r="AG415" i="1"/>
  <c r="AG417" i="1"/>
  <c r="AG419" i="1"/>
  <c r="AG421" i="1"/>
  <c r="AG423" i="1"/>
  <c r="AG425" i="1"/>
  <c r="AG427" i="1"/>
  <c r="AG429" i="1"/>
  <c r="AG431" i="1"/>
  <c r="AG433" i="1"/>
  <c r="AG435" i="1"/>
  <c r="AG437" i="1"/>
  <c r="AG439" i="1"/>
  <c r="AG441" i="1"/>
  <c r="AG443" i="1"/>
  <c r="AG445" i="1"/>
  <c r="AG447" i="1"/>
  <c r="AG449" i="1"/>
  <c r="AG451" i="1"/>
  <c r="AG453" i="1"/>
  <c r="AG455" i="1"/>
  <c r="AG457" i="1"/>
  <c r="AG459" i="1"/>
  <c r="AG461" i="1"/>
  <c r="AG463" i="1"/>
  <c r="AG465" i="1"/>
  <c r="AG467" i="1"/>
  <c r="AG469" i="1"/>
  <c r="AM237" i="1"/>
  <c r="AN242" i="1"/>
  <c r="AL248" i="1"/>
  <c r="AM253" i="1"/>
  <c r="AN258" i="1"/>
  <c r="AL264" i="1"/>
  <c r="AM269" i="1"/>
  <c r="AN274" i="1"/>
  <c r="AL280" i="1"/>
  <c r="AM285" i="1"/>
  <c r="AN290" i="1"/>
  <c r="AL296" i="1"/>
  <c r="AM301" i="1"/>
  <c r="AN306" i="1"/>
  <c r="AL312" i="1"/>
  <c r="AM317" i="1"/>
  <c r="AN322" i="1"/>
  <c r="AL328" i="1"/>
  <c r="AM333" i="1"/>
  <c r="AN338" i="1"/>
  <c r="AM345" i="1"/>
  <c r="AN350" i="1"/>
  <c r="AL356" i="1"/>
  <c r="AM361" i="1"/>
  <c r="AL368" i="1"/>
  <c r="AM373" i="1"/>
  <c r="AN378" i="1"/>
  <c r="AL384" i="1"/>
  <c r="AM389" i="1"/>
  <c r="AN394" i="1"/>
  <c r="AL400" i="1"/>
  <c r="AM405" i="1"/>
  <c r="AN410" i="1"/>
  <c r="AL416" i="1"/>
  <c r="AM421" i="1"/>
  <c r="AL428" i="1"/>
  <c r="AM433" i="1"/>
  <c r="AN438" i="1"/>
  <c r="AL444" i="1"/>
  <c r="AM449" i="1"/>
  <c r="AN454" i="1"/>
  <c r="AM461" i="1"/>
  <c r="AN466" i="1"/>
  <c r="AL472" i="1"/>
  <c r="AN478" i="1"/>
  <c r="AM485" i="1"/>
  <c r="AN490" i="1"/>
  <c r="AL496" i="1"/>
  <c r="AM501" i="1"/>
  <c r="AL508" i="1"/>
  <c r="AM513" i="1"/>
  <c r="AN518" i="1"/>
  <c r="AL524" i="1"/>
  <c r="AM529" i="1"/>
  <c r="AN534" i="1"/>
  <c r="AM541" i="1"/>
  <c r="AN546" i="1"/>
  <c r="AL552" i="1"/>
  <c r="AM557" i="1"/>
  <c r="AL564" i="1"/>
  <c r="AN570" i="1"/>
  <c r="AL576" i="1"/>
  <c r="AN582" i="1"/>
  <c r="AM589" i="1"/>
  <c r="AL596" i="1"/>
  <c r="AN602" i="1"/>
  <c r="AL608" i="1"/>
  <c r="AN614" i="1"/>
  <c r="AM621" i="1"/>
  <c r="AL628" i="1"/>
  <c r="AN634" i="1"/>
  <c r="AL640" i="1"/>
  <c r="AN646" i="1"/>
  <c r="AM653" i="1"/>
  <c r="AK25" i="1"/>
  <c r="AK41" i="1"/>
  <c r="AK57" i="1"/>
  <c r="AK73" i="1"/>
  <c r="AK89" i="1"/>
  <c r="AK105" i="1"/>
  <c r="AK121" i="1"/>
  <c r="AK137" i="1"/>
  <c r="AK153" i="1"/>
  <c r="AK169" i="1"/>
  <c r="AK185" i="1"/>
  <c r="AK201" i="1"/>
  <c r="AK217" i="1"/>
  <c r="AK233" i="1"/>
  <c r="AK249" i="1"/>
  <c r="AK265" i="1"/>
  <c r="AK281" i="1"/>
  <c r="AK297" i="1"/>
  <c r="AK313" i="1"/>
  <c r="AK329" i="1"/>
  <c r="AK345" i="1"/>
  <c r="AK361" i="1"/>
  <c r="AK377" i="1"/>
  <c r="AK393" i="1"/>
  <c r="AK409" i="1"/>
  <c r="AK425" i="1"/>
  <c r="AK441" i="1"/>
  <c r="AK457" i="1"/>
  <c r="AK473" i="1"/>
  <c r="AK489" i="1"/>
  <c r="AK505" i="1"/>
  <c r="AK521" i="1"/>
  <c r="AK537" i="1"/>
  <c r="AK553" i="1"/>
  <c r="AK569" i="1"/>
  <c r="AK585" i="1"/>
  <c r="AK601" i="1"/>
  <c r="AK617" i="1"/>
  <c r="AK633" i="1"/>
  <c r="AK649" i="1"/>
  <c r="AJ32" i="1"/>
  <c r="AJ48" i="1"/>
  <c r="AJ64" i="1"/>
  <c r="AJ80" i="1"/>
  <c r="AJ96" i="1"/>
  <c r="AJ112" i="1"/>
  <c r="AJ128" i="1"/>
  <c r="AJ144" i="1"/>
  <c r="AJ160" i="1"/>
  <c r="AJ176" i="1"/>
  <c r="AJ192" i="1"/>
  <c r="AJ208" i="1"/>
  <c r="AJ224" i="1"/>
  <c r="AJ240" i="1"/>
  <c r="AJ256" i="1"/>
  <c r="AJ272" i="1"/>
  <c r="AJ288" i="1"/>
  <c r="AJ304" i="1"/>
  <c r="AJ320" i="1"/>
  <c r="AJ336" i="1"/>
  <c r="AJ352" i="1"/>
  <c r="AJ372" i="1"/>
  <c r="AJ388" i="1"/>
  <c r="AJ404" i="1"/>
  <c r="AJ424" i="1"/>
  <c r="AJ440" i="1"/>
  <c r="AJ456" i="1"/>
  <c r="AJ472" i="1"/>
  <c r="AJ488" i="1"/>
  <c r="AJ504" i="1"/>
  <c r="AJ520" i="1"/>
  <c r="AJ536" i="1"/>
  <c r="AJ552" i="1"/>
  <c r="AJ568" i="1"/>
  <c r="AJ584" i="1"/>
  <c r="AJ600" i="1"/>
  <c r="AJ616" i="1"/>
  <c r="AJ632" i="1"/>
  <c r="AJ648" i="1"/>
  <c r="AD21" i="1"/>
  <c r="AD22" i="1"/>
  <c r="AL476" i="1"/>
  <c r="AM569" i="1"/>
  <c r="AM609" i="1"/>
  <c r="AD23" i="1"/>
  <c r="AD25" i="1"/>
  <c r="AD27" i="1"/>
  <c r="AD29" i="1"/>
  <c r="AD31" i="1"/>
  <c r="AD33" i="1"/>
  <c r="AD35" i="1"/>
  <c r="AD37" i="1"/>
  <c r="AD39" i="1"/>
  <c r="AD41" i="1"/>
  <c r="AD43" i="1"/>
  <c r="AD45" i="1"/>
  <c r="AD47" i="1"/>
  <c r="AD49" i="1"/>
  <c r="AD51" i="1"/>
  <c r="AD53" i="1"/>
  <c r="AD55" i="1"/>
  <c r="AD57" i="1"/>
  <c r="AD59" i="1"/>
  <c r="AD61" i="1"/>
  <c r="AD63" i="1"/>
  <c r="AD65" i="1"/>
  <c r="AD67" i="1"/>
  <c r="AD69" i="1"/>
  <c r="AD71" i="1"/>
  <c r="AD73" i="1"/>
  <c r="AD75" i="1"/>
  <c r="AD77" i="1"/>
  <c r="AD79" i="1"/>
  <c r="AD81" i="1"/>
  <c r="AD83" i="1"/>
  <c r="AD85" i="1"/>
  <c r="AD87" i="1"/>
  <c r="AD89" i="1"/>
  <c r="AD91" i="1"/>
  <c r="AD93" i="1"/>
  <c r="AD95" i="1"/>
  <c r="AD97" i="1"/>
  <c r="AD99" i="1"/>
  <c r="AD101" i="1"/>
  <c r="AD103" i="1"/>
  <c r="AD105" i="1"/>
  <c r="AD107" i="1"/>
  <c r="AD109" i="1"/>
  <c r="AD111" i="1"/>
  <c r="AD113" i="1"/>
  <c r="AD115" i="1"/>
  <c r="AD117" i="1"/>
  <c r="AD119" i="1"/>
  <c r="AD121" i="1"/>
  <c r="AD123" i="1"/>
  <c r="AD125" i="1"/>
  <c r="AD127" i="1"/>
  <c r="AD129" i="1"/>
  <c r="AD131" i="1"/>
  <c r="AD133" i="1"/>
  <c r="AD135" i="1"/>
  <c r="AD137" i="1"/>
  <c r="AD139" i="1"/>
  <c r="AD141" i="1"/>
  <c r="AD143" i="1"/>
  <c r="AD145" i="1"/>
  <c r="AD147" i="1"/>
  <c r="AD149" i="1"/>
  <c r="AD151" i="1"/>
  <c r="AD153" i="1"/>
  <c r="AD155" i="1"/>
  <c r="AD157" i="1"/>
  <c r="AD159" i="1"/>
  <c r="AD161" i="1"/>
  <c r="AD163" i="1"/>
  <c r="AD165" i="1"/>
  <c r="AD167" i="1"/>
  <c r="AD169" i="1"/>
  <c r="AD171" i="1"/>
  <c r="AD173" i="1"/>
  <c r="AD175" i="1"/>
  <c r="AD177" i="1"/>
  <c r="AD179" i="1"/>
  <c r="AD181" i="1"/>
  <c r="AD183" i="1"/>
  <c r="AD185" i="1"/>
  <c r="AD187" i="1"/>
  <c r="AD189" i="1"/>
  <c r="AD191" i="1"/>
  <c r="AD193" i="1"/>
  <c r="AD195" i="1"/>
  <c r="AD197" i="1"/>
  <c r="AD199" i="1"/>
  <c r="AD201" i="1"/>
  <c r="AD203" i="1"/>
  <c r="AD205" i="1"/>
  <c r="AD207" i="1"/>
  <c r="AN145" i="1"/>
  <c r="AL195" i="1"/>
  <c r="AN353" i="1"/>
  <c r="AN385" i="1"/>
  <c r="AN417" i="1"/>
  <c r="AN449" i="1"/>
  <c r="AN481" i="1"/>
  <c r="AL559" i="1"/>
  <c r="AL575" i="1"/>
  <c r="AL591" i="1"/>
  <c r="AL607" i="1"/>
  <c r="AL623" i="1"/>
  <c r="AL639" i="1"/>
  <c r="AK250" i="1"/>
  <c r="AK314" i="1"/>
  <c r="AJ69" i="1"/>
  <c r="AJ85" i="1"/>
  <c r="AJ101" i="1"/>
  <c r="AJ117" i="1"/>
  <c r="AJ133" i="1"/>
  <c r="AJ149" i="1"/>
  <c r="AJ165" i="1"/>
  <c r="AJ181" i="1"/>
  <c r="AJ197" i="1"/>
  <c r="AJ213" i="1"/>
  <c r="AJ229" i="1"/>
  <c r="AJ245" i="1"/>
  <c r="AJ261" i="1"/>
  <c r="AJ277" i="1"/>
  <c r="AJ293" i="1"/>
  <c r="AJ309" i="1"/>
  <c r="AJ325" i="1"/>
  <c r="AJ341" i="1"/>
  <c r="AJ357" i="1"/>
  <c r="AJ373" i="1"/>
  <c r="AJ389" i="1"/>
  <c r="AJ405" i="1"/>
  <c r="AJ421" i="1"/>
  <c r="AJ437" i="1"/>
  <c r="AJ453" i="1"/>
  <c r="AJ469" i="1"/>
  <c r="AJ485" i="1"/>
  <c r="AJ501" i="1"/>
  <c r="AJ517" i="1"/>
  <c r="AJ533" i="1"/>
  <c r="AJ549" i="1"/>
  <c r="AJ565" i="1"/>
  <c r="AJ581" i="1"/>
  <c r="AJ597" i="1"/>
  <c r="AJ613" i="1"/>
  <c r="AJ629" i="1"/>
  <c r="AE654" i="1"/>
  <c r="AE648" i="1"/>
  <c r="AE641" i="1"/>
  <c r="AE635" i="1"/>
  <c r="AE629" i="1"/>
  <c r="AE623" i="1"/>
  <c r="AE617" i="1"/>
  <c r="AE611" i="1"/>
  <c r="AE604" i="1"/>
  <c r="AE598" i="1"/>
  <c r="AE592" i="1"/>
  <c r="AE586" i="1"/>
  <c r="AE580" i="1"/>
  <c r="AE574" i="1"/>
  <c r="AE569" i="1"/>
  <c r="AE562" i="1"/>
  <c r="AE556" i="1"/>
  <c r="AE550" i="1"/>
  <c r="AE544" i="1"/>
  <c r="AE538" i="1"/>
  <c r="AE501" i="1"/>
  <c r="AE649" i="1"/>
  <c r="AE619" i="1"/>
  <c r="AE608" i="1"/>
  <c r="AE602" i="1"/>
  <c r="AE596" i="1"/>
  <c r="AE590" i="1"/>
  <c r="AE584" i="1"/>
  <c r="AE578" i="1"/>
  <c r="AE571" i="1"/>
  <c r="AE566" i="1"/>
  <c r="AE524" i="1"/>
  <c r="AE518" i="1"/>
  <c r="AE512" i="1"/>
  <c r="AE498" i="1"/>
  <c r="AE496" i="1"/>
  <c r="AE493" i="1"/>
  <c r="AE491" i="1"/>
  <c r="AE489" i="1"/>
  <c r="AE487" i="1"/>
  <c r="AE485" i="1"/>
  <c r="AE483" i="1"/>
  <c r="AE481" i="1"/>
  <c r="AE479" i="1"/>
  <c r="AE477" i="1"/>
  <c r="AE475" i="1"/>
  <c r="AE473" i="1"/>
  <c r="AE471" i="1"/>
  <c r="AE469" i="1"/>
  <c r="AE467" i="1"/>
  <c r="AE465" i="1"/>
  <c r="AE463" i="1"/>
  <c r="AE461" i="1"/>
  <c r="AE459" i="1"/>
  <c r="AE457" i="1"/>
  <c r="AE455" i="1"/>
  <c r="AE453" i="1"/>
  <c r="AE451" i="1"/>
  <c r="AE449" i="1"/>
  <c r="AE447" i="1"/>
  <c r="AE445" i="1"/>
  <c r="AE443" i="1"/>
  <c r="AE441" i="1"/>
  <c r="AE439" i="1"/>
  <c r="AE437" i="1"/>
  <c r="AE435" i="1"/>
  <c r="AE433" i="1"/>
  <c r="AE431" i="1"/>
  <c r="AE429" i="1"/>
  <c r="AE427" i="1"/>
  <c r="AE425" i="1"/>
  <c r="AE423" i="1"/>
  <c r="AE421" i="1"/>
  <c r="AE419" i="1"/>
  <c r="AE417" i="1"/>
  <c r="AE415" i="1"/>
  <c r="AE413" i="1"/>
  <c r="AE411" i="1"/>
  <c r="AE409" i="1"/>
  <c r="AE407" i="1"/>
  <c r="AE405" i="1"/>
  <c r="AE403" i="1"/>
  <c r="AE401" i="1"/>
  <c r="AE399" i="1"/>
  <c r="AE397" i="1"/>
  <c r="AE395" i="1"/>
  <c r="AE393" i="1"/>
  <c r="AE391" i="1"/>
  <c r="AE389" i="1"/>
  <c r="AE387" i="1"/>
  <c r="AE385" i="1"/>
  <c r="AE383" i="1"/>
  <c r="AE381" i="1"/>
  <c r="AE379" i="1"/>
  <c r="AE377" i="1"/>
  <c r="AE375" i="1"/>
  <c r="AE373" i="1"/>
  <c r="AE371" i="1"/>
  <c r="AE369" i="1"/>
  <c r="AE367" i="1"/>
  <c r="AE365" i="1"/>
  <c r="AE363" i="1"/>
  <c r="AE361" i="1"/>
  <c r="AE359" i="1"/>
  <c r="AE357" i="1"/>
  <c r="AE355" i="1"/>
  <c r="AE353" i="1"/>
  <c r="AE351" i="1"/>
  <c r="AE349" i="1"/>
  <c r="AE347" i="1"/>
  <c r="AE345" i="1"/>
  <c r="AE343" i="1"/>
  <c r="AE341" i="1"/>
  <c r="AE339" i="1"/>
  <c r="AE337" i="1"/>
  <c r="AE335" i="1"/>
  <c r="AE333" i="1"/>
  <c r="AE331" i="1"/>
  <c r="AE329" i="1"/>
  <c r="AE327" i="1"/>
  <c r="AE325" i="1"/>
  <c r="AE323" i="1"/>
  <c r="AE321" i="1"/>
  <c r="AE319" i="1"/>
  <c r="AE317" i="1"/>
  <c r="AE315" i="1"/>
  <c r="AE313" i="1"/>
  <c r="AE311" i="1"/>
  <c r="AE309" i="1"/>
  <c r="AE307" i="1"/>
  <c r="AE305" i="1"/>
  <c r="AE303" i="1"/>
  <c r="AE301" i="1"/>
  <c r="AE299" i="1"/>
  <c r="AE297" i="1"/>
  <c r="AE295" i="1"/>
  <c r="AE293" i="1"/>
  <c r="AE291" i="1"/>
  <c r="AE289" i="1"/>
  <c r="AE287" i="1"/>
  <c r="AE285" i="1"/>
  <c r="AE283" i="1"/>
  <c r="AE281" i="1"/>
  <c r="AE279" i="1"/>
  <c r="AE277" i="1"/>
  <c r="AE275" i="1"/>
  <c r="AE273" i="1"/>
  <c r="AE271" i="1"/>
  <c r="AE269" i="1"/>
  <c r="AE267" i="1"/>
  <c r="AE265" i="1"/>
  <c r="AE263" i="1"/>
  <c r="AE261" i="1"/>
  <c r="AE259" i="1"/>
  <c r="AE257" i="1"/>
  <c r="AE255" i="1"/>
  <c r="AE253" i="1"/>
  <c r="AE251" i="1"/>
  <c r="AE650" i="1"/>
  <c r="AE644" i="1"/>
  <c r="AE603" i="1"/>
  <c r="AE585" i="1"/>
  <c r="AE579" i="1"/>
  <c r="AE555" i="1"/>
  <c r="AE532" i="1"/>
  <c r="AE526" i="1"/>
  <c r="AE509" i="1"/>
  <c r="AE609" i="1"/>
  <c r="AE530" i="1"/>
  <c r="AE517" i="1"/>
  <c r="AE511" i="1"/>
  <c r="AE505" i="1"/>
  <c r="AE500" i="1"/>
  <c r="AE642" i="1"/>
  <c r="AE636" i="1"/>
  <c r="AE630" i="1"/>
  <c r="AE624" i="1"/>
  <c r="AE612" i="1"/>
  <c r="AE582" i="1"/>
  <c r="AE576" i="1"/>
  <c r="AE558" i="1"/>
  <c r="AE546" i="1"/>
  <c r="AE540" i="1"/>
  <c r="AE534" i="1"/>
  <c r="AE528" i="1"/>
  <c r="AE510" i="1"/>
  <c r="AE637" i="1"/>
  <c r="AE631" i="1"/>
  <c r="AE625" i="1"/>
  <c r="AE613" i="1"/>
  <c r="AE565" i="1"/>
  <c r="AE560" i="1"/>
  <c r="AE554" i="1"/>
  <c r="AE548" i="1"/>
  <c r="AE542" i="1"/>
  <c r="AE536" i="1"/>
  <c r="AE519" i="1"/>
  <c r="AE513" i="1"/>
  <c r="AE507" i="1"/>
  <c r="AE248" i="1"/>
  <c r="AE246" i="1"/>
  <c r="AE244" i="1"/>
  <c r="AE242" i="1"/>
  <c r="AE240" i="1"/>
  <c r="AE238" i="1"/>
  <c r="AE236" i="1"/>
  <c r="AE234" i="1"/>
  <c r="AE232" i="1"/>
  <c r="AE230" i="1"/>
  <c r="AE228" i="1"/>
  <c r="AE226" i="1"/>
  <c r="AE224" i="1"/>
  <c r="AE222" i="1"/>
  <c r="AE220" i="1"/>
  <c r="AE218" i="1"/>
  <c r="AE216" i="1"/>
  <c r="AE214" i="1"/>
  <c r="AE212" i="1"/>
  <c r="AE210" i="1"/>
  <c r="AE208" i="1"/>
  <c r="AE206" i="1"/>
  <c r="AE204" i="1"/>
  <c r="AE202" i="1"/>
  <c r="AE200" i="1"/>
  <c r="AE198" i="1"/>
  <c r="AE196" i="1"/>
  <c r="AE194" i="1"/>
  <c r="AE192" i="1"/>
  <c r="AE190" i="1"/>
  <c r="AE188" i="1"/>
  <c r="AE186" i="1"/>
  <c r="AE184" i="1"/>
  <c r="AE651" i="1"/>
  <c r="AE645" i="1"/>
  <c r="AE638" i="1"/>
  <c r="AE632" i="1"/>
  <c r="AE626" i="1"/>
  <c r="AE620" i="1"/>
  <c r="AE614" i="1"/>
  <c r="AE607" i="1"/>
  <c r="AE601" i="1"/>
  <c r="AE595" i="1"/>
  <c r="AE589" i="1"/>
  <c r="AE583" i="1"/>
  <c r="AE577" i="1"/>
  <c r="AE572" i="1"/>
  <c r="AE559" i="1"/>
  <c r="AE553" i="1"/>
  <c r="AE547" i="1"/>
  <c r="AE541" i="1"/>
  <c r="AE494" i="1"/>
  <c r="AE652" i="1"/>
  <c r="AE646" i="1"/>
  <c r="AE628" i="1"/>
  <c r="AE616" i="1"/>
  <c r="AE605" i="1"/>
  <c r="AE599" i="1"/>
  <c r="AE593" i="1"/>
  <c r="AE587" i="1"/>
  <c r="AE581" i="1"/>
  <c r="AE563" i="1"/>
  <c r="AE557" i="1"/>
  <c r="AE551" i="1"/>
  <c r="AE521" i="1"/>
  <c r="AE515" i="1"/>
  <c r="AE503" i="1"/>
  <c r="AE499" i="1"/>
  <c r="AE497" i="1"/>
  <c r="AE495" i="1"/>
  <c r="AE492" i="1"/>
  <c r="AE490" i="1"/>
  <c r="AE488" i="1"/>
  <c r="AE486" i="1"/>
  <c r="AE484" i="1"/>
  <c r="AE482" i="1"/>
  <c r="AE480" i="1"/>
  <c r="AE478" i="1"/>
  <c r="AE476" i="1"/>
  <c r="AE474" i="1"/>
  <c r="AE472" i="1"/>
  <c r="AE470" i="1"/>
  <c r="AE468" i="1"/>
  <c r="AE466" i="1"/>
  <c r="AE464" i="1"/>
  <c r="AE462" i="1"/>
  <c r="AE460" i="1"/>
  <c r="AE458" i="1"/>
  <c r="AE456" i="1"/>
  <c r="AE454" i="1"/>
  <c r="AE452" i="1"/>
  <c r="AE450" i="1"/>
  <c r="AE448" i="1"/>
  <c r="AE446" i="1"/>
  <c r="AE444" i="1"/>
  <c r="AE442" i="1"/>
  <c r="AE440" i="1"/>
  <c r="AE438" i="1"/>
  <c r="AE436" i="1"/>
  <c r="AE434" i="1"/>
  <c r="AE432" i="1"/>
  <c r="AE430" i="1"/>
  <c r="AE428" i="1"/>
  <c r="AE426" i="1"/>
  <c r="AE424" i="1"/>
  <c r="AE422" i="1"/>
  <c r="AE420" i="1"/>
  <c r="AE418" i="1"/>
  <c r="AE416" i="1"/>
  <c r="AE414" i="1"/>
  <c r="AE412" i="1"/>
  <c r="AE410" i="1"/>
  <c r="AE408" i="1"/>
  <c r="AE406" i="1"/>
  <c r="AE404" i="1"/>
  <c r="AE402" i="1"/>
  <c r="AE400" i="1"/>
  <c r="AE398" i="1"/>
  <c r="AE396" i="1"/>
  <c r="AE394" i="1"/>
  <c r="AE392" i="1"/>
  <c r="AE390" i="1"/>
  <c r="AE388" i="1"/>
  <c r="AE386" i="1"/>
  <c r="AE384" i="1"/>
  <c r="AE382" i="1"/>
  <c r="AE380" i="1"/>
  <c r="AE378" i="1"/>
  <c r="AE376" i="1"/>
  <c r="AE374" i="1"/>
  <c r="AE372" i="1"/>
  <c r="AE370" i="1"/>
  <c r="AE368" i="1"/>
  <c r="AE366" i="1"/>
  <c r="AE364" i="1"/>
  <c r="AE362" i="1"/>
  <c r="AE360" i="1"/>
  <c r="AE358" i="1"/>
  <c r="AE356" i="1"/>
  <c r="AE354" i="1"/>
  <c r="AE352" i="1"/>
  <c r="AE350" i="1"/>
  <c r="AE348" i="1"/>
  <c r="AE346" i="1"/>
  <c r="AE344" i="1"/>
  <c r="AE342" i="1"/>
  <c r="AE340" i="1"/>
  <c r="AE338" i="1"/>
  <c r="AE336" i="1"/>
  <c r="AE334" i="1"/>
  <c r="AE332" i="1"/>
  <c r="AE330" i="1"/>
  <c r="AE328" i="1"/>
  <c r="AE326" i="1"/>
  <c r="AE324" i="1"/>
  <c r="AE322" i="1"/>
  <c r="AE320" i="1"/>
  <c r="AE318" i="1"/>
  <c r="AE316" i="1"/>
  <c r="AE314" i="1"/>
  <c r="AE312" i="1"/>
  <c r="AE310" i="1"/>
  <c r="AE308" i="1"/>
  <c r="AE306" i="1"/>
  <c r="AE304" i="1"/>
  <c r="AE302" i="1"/>
  <c r="AE300" i="1"/>
  <c r="AE298" i="1"/>
  <c r="AE296" i="1"/>
  <c r="AE294" i="1"/>
  <c r="AE292" i="1"/>
  <c r="AE290" i="1"/>
  <c r="AE288" i="1"/>
  <c r="AE286" i="1"/>
  <c r="AE284" i="1"/>
  <c r="AE282" i="1"/>
  <c r="AE280" i="1"/>
  <c r="AE278" i="1"/>
  <c r="AE276" i="1"/>
  <c r="AE274" i="1"/>
  <c r="AE272" i="1"/>
  <c r="AE270" i="1"/>
  <c r="AE268" i="1"/>
  <c r="AE266" i="1"/>
  <c r="AE264" i="1"/>
  <c r="AE262" i="1"/>
  <c r="AE260" i="1"/>
  <c r="AE258" i="1"/>
  <c r="AE256" i="1"/>
  <c r="AE254" i="1"/>
  <c r="AE252" i="1"/>
  <c r="AE250" i="1"/>
  <c r="AE653" i="1"/>
  <c r="AE647" i="1"/>
  <c r="AE618" i="1"/>
  <c r="AE606" i="1"/>
  <c r="AE600" i="1"/>
  <c r="AE594" i="1"/>
  <c r="AE588" i="1"/>
  <c r="AE570" i="1"/>
  <c r="AE564" i="1"/>
  <c r="AE552" i="1"/>
  <c r="AE535" i="1"/>
  <c r="AE529" i="1"/>
  <c r="AE523" i="1"/>
  <c r="AE506" i="1"/>
  <c r="AE643" i="1"/>
  <c r="AE533" i="1"/>
  <c r="AE527" i="1"/>
  <c r="AE520" i="1"/>
  <c r="AE514" i="1"/>
  <c r="AE508" i="1"/>
  <c r="AE502" i="1"/>
  <c r="AE639" i="1"/>
  <c r="AE633" i="1"/>
  <c r="AE627" i="1"/>
  <c r="AE621" i="1"/>
  <c r="AE615" i="1"/>
  <c r="AE597" i="1"/>
  <c r="AE591" i="1"/>
  <c r="AE573" i="1"/>
  <c r="AE567" i="1"/>
  <c r="AE561" i="1"/>
  <c r="AE549" i="1"/>
  <c r="AE543" i="1"/>
  <c r="AE537" i="1"/>
  <c r="AE531" i="1"/>
  <c r="AE525" i="1"/>
  <c r="AE640" i="1"/>
  <c r="AE634" i="1"/>
  <c r="AE622" i="1"/>
  <c r="AE610" i="1"/>
  <c r="AE575" i="1"/>
  <c r="AE568" i="1"/>
  <c r="AE545" i="1"/>
  <c r="AE539" i="1"/>
  <c r="AE522" i="1"/>
  <c r="AE516" i="1"/>
  <c r="AE504" i="1"/>
  <c r="AE249" i="1"/>
  <c r="AE247" i="1"/>
  <c r="AE245" i="1"/>
  <c r="AE243" i="1"/>
  <c r="AE241" i="1"/>
  <c r="AE239" i="1"/>
  <c r="AE237" i="1"/>
  <c r="AE235" i="1"/>
  <c r="AE233" i="1"/>
  <c r="AE231" i="1"/>
  <c r="AE229" i="1"/>
  <c r="AE227" i="1"/>
  <c r="AE225" i="1"/>
  <c r="AE223" i="1"/>
  <c r="AE221" i="1"/>
  <c r="AE219" i="1"/>
  <c r="AE217" i="1"/>
  <c r="AE215" i="1"/>
  <c r="AE213" i="1"/>
  <c r="AE211" i="1"/>
  <c r="AE209" i="1"/>
  <c r="AE207" i="1"/>
  <c r="AE205" i="1"/>
  <c r="AE203" i="1"/>
  <c r="AE201" i="1"/>
  <c r="AE199" i="1"/>
  <c r="AE197" i="1"/>
  <c r="AE195" i="1"/>
  <c r="AE193" i="1"/>
  <c r="AE191" i="1"/>
  <c r="AE189" i="1"/>
  <c r="AE187" i="1"/>
  <c r="AE185" i="1"/>
  <c r="AI21" i="1"/>
  <c r="AI23" i="1"/>
  <c r="AI25" i="1"/>
  <c r="AI27" i="1"/>
  <c r="AI29" i="1"/>
  <c r="AI31" i="1"/>
  <c r="AI33" i="1"/>
  <c r="AI35" i="1"/>
  <c r="AI37" i="1"/>
  <c r="AI39" i="1"/>
  <c r="AI41" i="1"/>
  <c r="AI43" i="1"/>
  <c r="AI45" i="1"/>
  <c r="AI47" i="1"/>
  <c r="AI49" i="1"/>
  <c r="AI51" i="1"/>
  <c r="AI53" i="1"/>
  <c r="AI55" i="1"/>
  <c r="AI57" i="1"/>
  <c r="AI59" i="1"/>
  <c r="AI61" i="1"/>
  <c r="AI63" i="1"/>
  <c r="AI65" i="1"/>
  <c r="AI67" i="1"/>
  <c r="AI69" i="1"/>
  <c r="AI71" i="1"/>
  <c r="AI73" i="1"/>
  <c r="AI75" i="1"/>
  <c r="AI77" i="1"/>
  <c r="AI79" i="1"/>
  <c r="AI81" i="1"/>
  <c r="AI83" i="1"/>
  <c r="AI85" i="1"/>
  <c r="AI87" i="1"/>
  <c r="AI89" i="1"/>
  <c r="AI91" i="1"/>
  <c r="AI93" i="1"/>
  <c r="AI95" i="1"/>
  <c r="AL378" i="1"/>
  <c r="AN560" i="1"/>
  <c r="AN608" i="1"/>
  <c r="AN648" i="1"/>
  <c r="AF25" i="1"/>
  <c r="AF27" i="1"/>
  <c r="AF29" i="1"/>
  <c r="AF31" i="1"/>
  <c r="AF33" i="1"/>
  <c r="AF35" i="1"/>
  <c r="AF37" i="1"/>
  <c r="AF39" i="1"/>
  <c r="AF41" i="1"/>
  <c r="AF43" i="1"/>
  <c r="AF45" i="1"/>
  <c r="AF47" i="1"/>
  <c r="AF49" i="1"/>
  <c r="AF51" i="1"/>
  <c r="AF53" i="1"/>
  <c r="AF55" i="1"/>
  <c r="AF57" i="1"/>
  <c r="AF59" i="1"/>
  <c r="AF61" i="1"/>
  <c r="AF63" i="1"/>
  <c r="AF65" i="1"/>
  <c r="AF67" i="1"/>
  <c r="AF69" i="1"/>
  <c r="AF71" i="1"/>
  <c r="AF73" i="1"/>
  <c r="AF75" i="1"/>
  <c r="AF77" i="1"/>
  <c r="AF79" i="1"/>
  <c r="AF81" i="1"/>
  <c r="AF83" i="1"/>
  <c r="AF85" i="1"/>
  <c r="AF87" i="1"/>
  <c r="AF89" i="1"/>
  <c r="AF91" i="1"/>
  <c r="AF93" i="1"/>
  <c r="AF95" i="1"/>
  <c r="AF97" i="1"/>
  <c r="AF99" i="1"/>
  <c r="AF101" i="1"/>
  <c r="AF103" i="1"/>
  <c r="AF105" i="1"/>
  <c r="AF107" i="1"/>
  <c r="AF109" i="1"/>
  <c r="AF111" i="1"/>
  <c r="AF113" i="1"/>
  <c r="AF115" i="1"/>
  <c r="AF117" i="1"/>
  <c r="AF119" i="1"/>
  <c r="AF121" i="1"/>
  <c r="AF123" i="1"/>
  <c r="AF125" i="1"/>
  <c r="AF127" i="1"/>
  <c r="AF129" i="1"/>
  <c r="AF131" i="1"/>
  <c r="AF133" i="1"/>
  <c r="AF135" i="1"/>
  <c r="AF137" i="1"/>
  <c r="AF139" i="1"/>
  <c r="AF141" i="1"/>
  <c r="AF143" i="1"/>
  <c r="AF145" i="1"/>
  <c r="AF147" i="1"/>
  <c r="AF149" i="1"/>
  <c r="AF151" i="1"/>
  <c r="AF153" i="1"/>
  <c r="AF155" i="1"/>
  <c r="AF157" i="1"/>
  <c r="AF159" i="1"/>
  <c r="AF161" i="1"/>
  <c r="AF163" i="1"/>
  <c r="AF165" i="1"/>
  <c r="AF167" i="1"/>
  <c r="AF169" i="1"/>
  <c r="AF171" i="1"/>
  <c r="AF173" i="1"/>
  <c r="AF175" i="1"/>
  <c r="AF177" i="1"/>
  <c r="AF179" i="1"/>
  <c r="AF181" i="1"/>
  <c r="AF183" i="1"/>
  <c r="AF185" i="1"/>
  <c r="AF187" i="1"/>
  <c r="AF189" i="1"/>
  <c r="AF191" i="1"/>
  <c r="AF193" i="1"/>
  <c r="AF195" i="1"/>
  <c r="AF197" i="1"/>
  <c r="AF199" i="1"/>
  <c r="AF201" i="1"/>
  <c r="AF203" i="1"/>
  <c r="AF205" i="1"/>
  <c r="AF207" i="1"/>
  <c r="AF209" i="1"/>
  <c r="AF211" i="1"/>
  <c r="AF213" i="1"/>
  <c r="AF215" i="1"/>
  <c r="AF217" i="1"/>
  <c r="AC284" i="1"/>
  <c r="AC322" i="1"/>
  <c r="AC473" i="1"/>
  <c r="AC475" i="1"/>
  <c r="AC477" i="1"/>
  <c r="AC479" i="1"/>
  <c r="AC481" i="1"/>
  <c r="AC483" i="1"/>
  <c r="AC485" i="1"/>
  <c r="AC487" i="1"/>
  <c r="AC489" i="1"/>
  <c r="AC491" i="1"/>
  <c r="AC493" i="1"/>
  <c r="AC495" i="1"/>
  <c r="AC497" i="1"/>
  <c r="AC499" i="1"/>
  <c r="AC501" i="1"/>
  <c r="AC503" i="1"/>
  <c r="AC505" i="1"/>
  <c r="AC507" i="1"/>
  <c r="AC509" i="1"/>
  <c r="AH209" i="1"/>
  <c r="AH211" i="1"/>
  <c r="AH213" i="1"/>
  <c r="AH215" i="1"/>
  <c r="AH217" i="1"/>
  <c r="AH219" i="1"/>
  <c r="AH221" i="1"/>
  <c r="AH223" i="1"/>
  <c r="AH225" i="1"/>
  <c r="AH227" i="1"/>
  <c r="AH229" i="1"/>
  <c r="AH231" i="1"/>
  <c r="AH233" i="1"/>
  <c r="AH235" i="1"/>
  <c r="AH237" i="1"/>
  <c r="AH239" i="1"/>
  <c r="AH241" i="1"/>
  <c r="AH243" i="1"/>
  <c r="AH245" i="1"/>
  <c r="AH247" i="1"/>
  <c r="AH249" i="1"/>
  <c r="AH251" i="1"/>
  <c r="AH253" i="1"/>
  <c r="AH255" i="1"/>
  <c r="AH257" i="1"/>
  <c r="AH259" i="1"/>
  <c r="AH261" i="1"/>
  <c r="AH263" i="1"/>
  <c r="AH265" i="1"/>
  <c r="AH267" i="1"/>
  <c r="AH269" i="1"/>
  <c r="AH271" i="1"/>
  <c r="AH273" i="1"/>
  <c r="AH275" i="1"/>
  <c r="AH277" i="1"/>
  <c r="AH279" i="1"/>
  <c r="AH281" i="1"/>
  <c r="AH283" i="1"/>
  <c r="AH285" i="1"/>
  <c r="AH287" i="1"/>
  <c r="AH289" i="1"/>
  <c r="AH291" i="1"/>
  <c r="AH293" i="1"/>
  <c r="AH295" i="1"/>
  <c r="AH297" i="1"/>
  <c r="AE98" i="1"/>
  <c r="AE100" i="1"/>
  <c r="AE102" i="1"/>
  <c r="AE104" i="1"/>
  <c r="AE106" i="1"/>
  <c r="AE108" i="1"/>
  <c r="AE110" i="1"/>
  <c r="AE112" i="1"/>
  <c r="AE114" i="1"/>
  <c r="AE116" i="1"/>
  <c r="AE118" i="1"/>
  <c r="AE120" i="1"/>
  <c r="AE122" i="1"/>
  <c r="AE124" i="1"/>
  <c r="AE126" i="1"/>
  <c r="AE128" i="1"/>
  <c r="AE130" i="1"/>
  <c r="AE132" i="1"/>
  <c r="AE134" i="1"/>
  <c r="AE136" i="1"/>
  <c r="AE138" i="1"/>
  <c r="AE140" i="1"/>
  <c r="AE142" i="1"/>
  <c r="AE144" i="1"/>
  <c r="AE146" i="1"/>
  <c r="AE148" i="1"/>
  <c r="AE150" i="1"/>
  <c r="AE152" i="1"/>
  <c r="AE154" i="1"/>
  <c r="AE156" i="1"/>
  <c r="AE158" i="1"/>
  <c r="AE160" i="1"/>
  <c r="AE162" i="1"/>
  <c r="AE164" i="1"/>
  <c r="AE166" i="1"/>
  <c r="AE168" i="1"/>
  <c r="AE170" i="1"/>
  <c r="AE172" i="1"/>
  <c r="AE174" i="1"/>
  <c r="AE176" i="1"/>
  <c r="AE178" i="1"/>
  <c r="AE180" i="1"/>
  <c r="AE182" i="1"/>
  <c r="AB219" i="1"/>
  <c r="AB221" i="1"/>
  <c r="AB223" i="1"/>
  <c r="AB225" i="1"/>
  <c r="AB227" i="1"/>
  <c r="AB229" i="1"/>
  <c r="AB231" i="1"/>
  <c r="AB233" i="1"/>
  <c r="AB235" i="1"/>
  <c r="AB237" i="1"/>
  <c r="AB239" i="1"/>
  <c r="AB241" i="1"/>
  <c r="AB243" i="1"/>
  <c r="AB245" i="1"/>
  <c r="AB247" i="1"/>
  <c r="AB249" i="1"/>
  <c r="AB251" i="1"/>
  <c r="AB253" i="1"/>
  <c r="AB255" i="1"/>
  <c r="AB257" i="1"/>
  <c r="AB259" i="1"/>
  <c r="AB261" i="1"/>
  <c r="AB264" i="1"/>
  <c r="AB268" i="1"/>
  <c r="AB272" i="1"/>
  <c r="AB276" i="1"/>
  <c r="AB280" i="1"/>
  <c r="AB284" i="1"/>
  <c r="AB288" i="1"/>
  <c r="AB292" i="1"/>
  <c r="AB296" i="1"/>
  <c r="AB300" i="1"/>
  <c r="AC514" i="1"/>
  <c r="AC518" i="1"/>
  <c r="AC522" i="1"/>
  <c r="AC526" i="1"/>
  <c r="AC530" i="1"/>
  <c r="AC534" i="1"/>
  <c r="AC538" i="1"/>
  <c r="AC542" i="1"/>
  <c r="AC546" i="1"/>
  <c r="AC550" i="1"/>
  <c r="AC554" i="1"/>
  <c r="AC558" i="1"/>
  <c r="AC562" i="1"/>
  <c r="AC566" i="1"/>
  <c r="AC570" i="1"/>
  <c r="AC574" i="1"/>
  <c r="AC578" i="1"/>
  <c r="AC582" i="1"/>
  <c r="AC586" i="1"/>
  <c r="AC590" i="1"/>
  <c r="AC594" i="1"/>
  <c r="AG22" i="1"/>
  <c r="AG24" i="1"/>
  <c r="AG26" i="1"/>
  <c r="AG28" i="1"/>
  <c r="AG30" i="1"/>
  <c r="AG32" i="1"/>
  <c r="AG34" i="1"/>
  <c r="AG36" i="1"/>
  <c r="AG38" i="1"/>
  <c r="AG40" i="1"/>
  <c r="AG42" i="1"/>
  <c r="AG44" i="1"/>
  <c r="AG46" i="1"/>
  <c r="AG48" i="1"/>
  <c r="AG50" i="1"/>
  <c r="AG52" i="1"/>
  <c r="AM504" i="1"/>
  <c r="AM520" i="1"/>
  <c r="AM536" i="1"/>
  <c r="AM552" i="1"/>
  <c r="AM334" i="1"/>
  <c r="AM338" i="1"/>
  <c r="AM342" i="1"/>
  <c r="AM398" i="1"/>
  <c r="AM402" i="1"/>
  <c r="AM406" i="1"/>
  <c r="AM462" i="1"/>
  <c r="AM466" i="1"/>
  <c r="AM470" i="1"/>
  <c r="AM500" i="1"/>
  <c r="AM510" i="1"/>
  <c r="AM516" i="1"/>
  <c r="AM526" i="1"/>
  <c r="AM532" i="1"/>
  <c r="AM542" i="1"/>
  <c r="AM548" i="1"/>
  <c r="AM350" i="1"/>
  <c r="AM354" i="1"/>
  <c r="AM358" i="1"/>
  <c r="AM414" i="1"/>
  <c r="AM418" i="1"/>
  <c r="AM422" i="1"/>
  <c r="AM478" i="1"/>
  <c r="AM482" i="1"/>
  <c r="AM486" i="1"/>
  <c r="AM366" i="1"/>
  <c r="AM522" i="1"/>
  <c r="AM528" i="1"/>
  <c r="AM554" i="1"/>
  <c r="AM556" i="1"/>
  <c r="AM564" i="1"/>
  <c r="AM572" i="1"/>
  <c r="AM580" i="1"/>
  <c r="AM588" i="1"/>
  <c r="AM596" i="1"/>
  <c r="AM604" i="1"/>
  <c r="AM612" i="1"/>
  <c r="AM620" i="1"/>
  <c r="AM628" i="1"/>
  <c r="AM636" i="1"/>
  <c r="AM644" i="1"/>
  <c r="AM652" i="1"/>
  <c r="AM370" i="1"/>
  <c r="AM430" i="1"/>
  <c r="AM508" i="1"/>
  <c r="AM534" i="1"/>
  <c r="AM540" i="1"/>
  <c r="AM374" i="1"/>
  <c r="AM434" i="1"/>
  <c r="AM494" i="1"/>
  <c r="AM502" i="1"/>
  <c r="AM506" i="1"/>
  <c r="AM512" i="1"/>
  <c r="AM538" i="1"/>
  <c r="AM544" i="1"/>
  <c r="AM560" i="1"/>
  <c r="AM568" i="1"/>
  <c r="AM576" i="1"/>
  <c r="AM584" i="1"/>
  <c r="AM592" i="1"/>
  <c r="AM600" i="1"/>
  <c r="AM608" i="1"/>
  <c r="AM616" i="1"/>
  <c r="AM624" i="1"/>
  <c r="AM632" i="1"/>
  <c r="AM640" i="1"/>
  <c r="AM648" i="1"/>
  <c r="AM438" i="1"/>
  <c r="AM550" i="1"/>
  <c r="AM518" i="1"/>
  <c r="AM524" i="1"/>
  <c r="AM561" i="1"/>
  <c r="AM593" i="1"/>
  <c r="AM625" i="1"/>
  <c r="AM71" i="1"/>
  <c r="AM87" i="1"/>
  <c r="AM103" i="1"/>
  <c r="AN108" i="1"/>
  <c r="AM119" i="1"/>
  <c r="AN124" i="1"/>
  <c r="AM135" i="1"/>
  <c r="AN140" i="1"/>
  <c r="AL146" i="1"/>
  <c r="AM151" i="1"/>
  <c r="AN156" i="1"/>
  <c r="AL162" i="1"/>
  <c r="AM167" i="1"/>
  <c r="AN172" i="1"/>
  <c r="AL178" i="1"/>
  <c r="AM183" i="1"/>
  <c r="AN188" i="1"/>
  <c r="AL194" i="1"/>
  <c r="AM199" i="1"/>
  <c r="AN204" i="1"/>
  <c r="AL210" i="1"/>
  <c r="AM215" i="1"/>
  <c r="AN220" i="1"/>
  <c r="AL226" i="1"/>
  <c r="AM231" i="1"/>
  <c r="AN236" i="1"/>
  <c r="AL242" i="1"/>
  <c r="AM247" i="1"/>
  <c r="AN252" i="1"/>
  <c r="AL258" i="1"/>
  <c r="AM263" i="1"/>
  <c r="AN268" i="1"/>
  <c r="AL274" i="1"/>
  <c r="AM279" i="1"/>
  <c r="AN284" i="1"/>
  <c r="AL290" i="1"/>
  <c r="AM295" i="1"/>
  <c r="AN300" i="1"/>
  <c r="AL306" i="1"/>
  <c r="AM311" i="1"/>
  <c r="AN316" i="1"/>
  <c r="AL322" i="1"/>
  <c r="AM327" i="1"/>
  <c r="AN332" i="1"/>
  <c r="AL338" i="1"/>
  <c r="AM343" i="1"/>
  <c r="AN348" i="1"/>
  <c r="AL354" i="1"/>
  <c r="AM359" i="1"/>
  <c r="AN364" i="1"/>
  <c r="AL370" i="1"/>
  <c r="AM375" i="1"/>
  <c r="AL382" i="1"/>
  <c r="AM387" i="1"/>
  <c r="AN392" i="1"/>
  <c r="AL398" i="1"/>
  <c r="AN404" i="1"/>
  <c r="AL410" i="1"/>
  <c r="AM415" i="1"/>
  <c r="AL422" i="1"/>
  <c r="AM427" i="1"/>
  <c r="AN432" i="1"/>
  <c r="AL438" i="1"/>
  <c r="AM443" i="1"/>
  <c r="AN448" i="1"/>
  <c r="AL454" i="1"/>
  <c r="AM459" i="1"/>
  <c r="AL466" i="1"/>
  <c r="AM471" i="1"/>
  <c r="AN476" i="1"/>
  <c r="AM483" i="1"/>
  <c r="AN488" i="1"/>
  <c r="AL494" i="1"/>
  <c r="AN500" i="1"/>
  <c r="AL506" i="1"/>
  <c r="AM511" i="1"/>
  <c r="AN516" i="1"/>
  <c r="AL522" i="1"/>
  <c r="AM527" i="1"/>
  <c r="AL534" i="1"/>
  <c r="AM539" i="1"/>
  <c r="AN544" i="1"/>
  <c r="AL550" i="1"/>
  <c r="AM555" i="1"/>
  <c r="AL562" i="1"/>
  <c r="AM567" i="1"/>
  <c r="AL574" i="1"/>
  <c r="AN580" i="1"/>
  <c r="AM587" i="1"/>
  <c r="AL594" i="1"/>
  <c r="AM599" i="1"/>
  <c r="AL606" i="1"/>
  <c r="AN612" i="1"/>
  <c r="AM619" i="1"/>
  <c r="AL626" i="1"/>
  <c r="AM631" i="1"/>
  <c r="AL638" i="1"/>
  <c r="AN644" i="1"/>
  <c r="AM651" i="1"/>
  <c r="AJ115" i="1"/>
  <c r="AJ283" i="1"/>
  <c r="AJ291" i="1"/>
  <c r="AJ299" i="1"/>
  <c r="AJ355" i="1"/>
  <c r="AJ359" i="1"/>
  <c r="AJ363" i="1"/>
  <c r="AJ419" i="1"/>
  <c r="AJ423" i="1"/>
  <c r="AJ427" i="1"/>
  <c r="AJ483" i="1"/>
  <c r="AJ487" i="1"/>
  <c r="AJ491" i="1"/>
  <c r="AJ247" i="1"/>
  <c r="AJ323" i="1"/>
  <c r="AJ379" i="1"/>
  <c r="AJ439" i="1"/>
  <c r="AJ255" i="1"/>
  <c r="AJ443" i="1"/>
  <c r="AJ559" i="1"/>
  <c r="AJ567" i="1"/>
  <c r="AJ575" i="1"/>
  <c r="AJ583" i="1"/>
  <c r="AJ591" i="1"/>
  <c r="AJ599" i="1"/>
  <c r="AJ607" i="1"/>
  <c r="AJ615" i="1"/>
  <c r="AJ623" i="1"/>
  <c r="AJ631" i="1"/>
  <c r="AJ639" i="1"/>
  <c r="AJ647" i="1"/>
  <c r="AJ371" i="1"/>
  <c r="AJ375" i="1"/>
  <c r="AJ555" i="1"/>
  <c r="AJ587" i="1"/>
  <c r="AJ619" i="1"/>
  <c r="AJ651" i="1"/>
  <c r="AJ563" i="1"/>
  <c r="AJ595" i="1"/>
  <c r="AJ627" i="1"/>
  <c r="AJ571" i="1"/>
  <c r="AJ603" i="1"/>
  <c r="AJ635" i="1"/>
  <c r="AJ315" i="1"/>
  <c r="AJ435" i="1"/>
  <c r="AJ579" i="1"/>
  <c r="AJ611" i="1"/>
  <c r="AJ643" i="1"/>
  <c r="AJ34" i="1"/>
  <c r="AJ50" i="1"/>
  <c r="AJ66" i="1"/>
  <c r="AJ82" i="1"/>
  <c r="AJ98" i="1"/>
  <c r="AJ114" i="1"/>
  <c r="AJ130" i="1"/>
  <c r="AJ146" i="1"/>
  <c r="AJ162" i="1"/>
  <c r="AJ178" i="1"/>
  <c r="AJ194" i="1"/>
  <c r="AJ210" i="1"/>
  <c r="AJ226" i="1"/>
  <c r="AJ242" i="1"/>
  <c r="AJ258" i="1"/>
  <c r="AJ274" i="1"/>
  <c r="AJ290" i="1"/>
  <c r="AJ306" i="1"/>
  <c r="AJ322" i="1"/>
  <c r="AJ338" i="1"/>
  <c r="AJ354" i="1"/>
  <c r="AJ370" i="1"/>
  <c r="AJ386" i="1"/>
  <c r="AJ402" i="1"/>
  <c r="AJ418" i="1"/>
  <c r="AJ434" i="1"/>
  <c r="AJ450" i="1"/>
  <c r="AJ466" i="1"/>
  <c r="AJ482" i="1"/>
  <c r="AJ498" i="1"/>
  <c r="AJ514" i="1"/>
  <c r="AJ530" i="1"/>
  <c r="AJ546" i="1"/>
  <c r="AJ562" i="1"/>
  <c r="AJ578" i="1"/>
  <c r="AJ594" i="1"/>
  <c r="AJ610" i="1"/>
  <c r="AJ626" i="1"/>
  <c r="AJ642" i="1"/>
  <c r="AB23" i="1"/>
  <c r="AJ251" i="1"/>
  <c r="AJ279" i="1"/>
  <c r="AJ319" i="1"/>
  <c r="AJ347" i="1"/>
  <c r="AJ403" i="1"/>
  <c r="AJ455" i="1"/>
  <c r="AJ475" i="1"/>
  <c r="AC54" i="1"/>
  <c r="AC56" i="1"/>
  <c r="AC58" i="1"/>
  <c r="AC60" i="1"/>
  <c r="AC62" i="1"/>
  <c r="AC64" i="1"/>
  <c r="AC66" i="1"/>
  <c r="AC68" i="1"/>
  <c r="AC70" i="1"/>
  <c r="AC72" i="1"/>
  <c r="AC74" i="1"/>
  <c r="AC76" i="1"/>
  <c r="AC78" i="1"/>
  <c r="AC80" i="1"/>
  <c r="AC82" i="1"/>
  <c r="AC84" i="1"/>
  <c r="AC86" i="1"/>
  <c r="AC88" i="1"/>
  <c r="AC90" i="1"/>
  <c r="AC92" i="1"/>
  <c r="AC94" i="1"/>
  <c r="AC96" i="1"/>
  <c r="AC98" i="1"/>
  <c r="AC100" i="1"/>
  <c r="AC102" i="1"/>
  <c r="AC104" i="1"/>
  <c r="AC106" i="1"/>
  <c r="AC108" i="1"/>
  <c r="AC110" i="1"/>
  <c r="AC112" i="1"/>
  <c r="AC114" i="1"/>
  <c r="AC116" i="1"/>
  <c r="AC118" i="1"/>
  <c r="AC120" i="1"/>
  <c r="AC122" i="1"/>
  <c r="AC124" i="1"/>
  <c r="AC126" i="1"/>
  <c r="AC128" i="1"/>
  <c r="AC130" i="1"/>
  <c r="AC132" i="1"/>
  <c r="AC134" i="1"/>
  <c r="AC136" i="1"/>
  <c r="AC138" i="1"/>
  <c r="AC140" i="1"/>
  <c r="AC142" i="1"/>
  <c r="AC144" i="1"/>
  <c r="AC146" i="1"/>
  <c r="AC148" i="1"/>
  <c r="AC150" i="1"/>
  <c r="AC152" i="1"/>
  <c r="AC154" i="1"/>
  <c r="AC156" i="1"/>
  <c r="AC158" i="1"/>
  <c r="AC160" i="1"/>
  <c r="AC162" i="1"/>
  <c r="AC164" i="1"/>
  <c r="AC166" i="1"/>
  <c r="AC168" i="1"/>
  <c r="AC170" i="1"/>
  <c r="AC172" i="1"/>
  <c r="AC174" i="1"/>
  <c r="AC176" i="1"/>
  <c r="AC178" i="1"/>
  <c r="AC180" i="1"/>
  <c r="AC182" i="1"/>
  <c r="AC184" i="1"/>
  <c r="AC186" i="1"/>
  <c r="AC188" i="1"/>
  <c r="AC190" i="1"/>
  <c r="AC192" i="1"/>
  <c r="AC194" i="1"/>
  <c r="AC196" i="1"/>
  <c r="AC198" i="1"/>
  <c r="AC200" i="1"/>
  <c r="AC202" i="1"/>
  <c r="AC204" i="1"/>
  <c r="AC206" i="1"/>
  <c r="AC208" i="1"/>
  <c r="AC210" i="1"/>
  <c r="AC212" i="1"/>
  <c r="AC214" i="1"/>
  <c r="AC216" i="1"/>
  <c r="AC218" i="1"/>
  <c r="AC220" i="1"/>
  <c r="AC222" i="1"/>
  <c r="AC224" i="1"/>
  <c r="AC226" i="1"/>
  <c r="AC228" i="1"/>
  <c r="AC230" i="1"/>
  <c r="AC232" i="1"/>
  <c r="AC234" i="1"/>
  <c r="AC236" i="1"/>
  <c r="AC238" i="1"/>
  <c r="AC240" i="1"/>
  <c r="AC242" i="1"/>
  <c r="AC244" i="1"/>
  <c r="AC246" i="1"/>
  <c r="AC248" i="1"/>
  <c r="AC250" i="1"/>
  <c r="AC252" i="1"/>
  <c r="AG254" i="1"/>
  <c r="AG256" i="1"/>
  <c r="AG258" i="1"/>
  <c r="AG260" i="1"/>
  <c r="AG262" i="1"/>
  <c r="AG264" i="1"/>
  <c r="AC267" i="1"/>
  <c r="AC269" i="1"/>
  <c r="AC271" i="1"/>
  <c r="AG273" i="1"/>
  <c r="AG275" i="1"/>
  <c r="AG277" i="1"/>
  <c r="AG279" i="1"/>
  <c r="AG281" i="1"/>
  <c r="AG283" i="1"/>
  <c r="AC286" i="1"/>
  <c r="AC288" i="1"/>
  <c r="AC290" i="1"/>
  <c r="AC292" i="1"/>
  <c r="AC294" i="1"/>
  <c r="AC296" i="1"/>
  <c r="AG298" i="1"/>
  <c r="AG300" i="1"/>
  <c r="AG302" i="1"/>
  <c r="AC305" i="1"/>
  <c r="AC307" i="1"/>
  <c r="AC309" i="1"/>
  <c r="AG311" i="1"/>
  <c r="AG313" i="1"/>
  <c r="AG315" i="1"/>
  <c r="AG317" i="1"/>
  <c r="AG319" i="1"/>
  <c r="AG321" i="1"/>
  <c r="AC324" i="1"/>
  <c r="AC326" i="1"/>
  <c r="AC328" i="1"/>
  <c r="AC330" i="1"/>
  <c r="AC332" i="1"/>
  <c r="AC334" i="1"/>
  <c r="AC336" i="1"/>
  <c r="AC338" i="1"/>
  <c r="AC340" i="1"/>
  <c r="AC342" i="1"/>
  <c r="AC344" i="1"/>
  <c r="AC346" i="1"/>
  <c r="AC348" i="1"/>
  <c r="AC350" i="1"/>
  <c r="AC352" i="1"/>
  <c r="AC354" i="1"/>
  <c r="AC356" i="1"/>
  <c r="AC358" i="1"/>
  <c r="AC360" i="1"/>
  <c r="AC362" i="1"/>
  <c r="AC364" i="1"/>
  <c r="AC366" i="1"/>
  <c r="AC368" i="1"/>
  <c r="AC370" i="1"/>
  <c r="AC372" i="1"/>
  <c r="AC374" i="1"/>
  <c r="AC376" i="1"/>
  <c r="AC378" i="1"/>
  <c r="AC380" i="1"/>
  <c r="AC382" i="1"/>
  <c r="AC384" i="1"/>
  <c r="AC386" i="1"/>
  <c r="AC388" i="1"/>
  <c r="AC390" i="1"/>
  <c r="AC392" i="1"/>
  <c r="AC394" i="1"/>
  <c r="AC396" i="1"/>
  <c r="AC398" i="1"/>
  <c r="AC400" i="1"/>
  <c r="AC402" i="1"/>
  <c r="AC404" i="1"/>
  <c r="AC406" i="1"/>
  <c r="AC408" i="1"/>
  <c r="AC410" i="1"/>
  <c r="AC412" i="1"/>
  <c r="AC414" i="1"/>
  <c r="AC416" i="1"/>
  <c r="AC418" i="1"/>
  <c r="AC420" i="1"/>
  <c r="AC422" i="1"/>
  <c r="AC424" i="1"/>
  <c r="AC426" i="1"/>
  <c r="AC428" i="1"/>
  <c r="AC430" i="1"/>
  <c r="AC432" i="1"/>
  <c r="AC434" i="1"/>
  <c r="AC436" i="1"/>
  <c r="AC438" i="1"/>
  <c r="AC440" i="1"/>
  <c r="AC442" i="1"/>
  <c r="AC444" i="1"/>
  <c r="AC446" i="1"/>
  <c r="AC448" i="1"/>
  <c r="AC450" i="1"/>
  <c r="AC452" i="1"/>
  <c r="AC454" i="1"/>
  <c r="AC456" i="1"/>
  <c r="AC458" i="1"/>
  <c r="AC460" i="1"/>
  <c r="AC462" i="1"/>
  <c r="AC464" i="1"/>
  <c r="AC466" i="1"/>
  <c r="AC468" i="1"/>
  <c r="AC470" i="1"/>
  <c r="AN238" i="1"/>
  <c r="AL244" i="1"/>
  <c r="AM249" i="1"/>
  <c r="AN254" i="1"/>
  <c r="AL260" i="1"/>
  <c r="AM265" i="1"/>
  <c r="AN270" i="1"/>
  <c r="AL276" i="1"/>
  <c r="AM281" i="1"/>
  <c r="AN286" i="1"/>
  <c r="AL292" i="1"/>
  <c r="AM297" i="1"/>
  <c r="AN302" i="1"/>
  <c r="AL308" i="1"/>
  <c r="AM313" i="1"/>
  <c r="AN318" i="1"/>
  <c r="AL324" i="1"/>
  <c r="AM329" i="1"/>
  <c r="AN334" i="1"/>
  <c r="AM341" i="1"/>
  <c r="AN346" i="1"/>
  <c r="AL352" i="1"/>
  <c r="AM357" i="1"/>
  <c r="AL364" i="1"/>
  <c r="AM369" i="1"/>
  <c r="AN374" i="1"/>
  <c r="AL380" i="1"/>
  <c r="AM385" i="1"/>
  <c r="AN390" i="1"/>
  <c r="AL396" i="1"/>
  <c r="AM401" i="1"/>
  <c r="AN406" i="1"/>
  <c r="AL412" i="1"/>
  <c r="AM417" i="1"/>
  <c r="AL424" i="1"/>
  <c r="AM429" i="1"/>
  <c r="AN434" i="1"/>
  <c r="AL440" i="1"/>
  <c r="AM445" i="1"/>
  <c r="AN450" i="1"/>
  <c r="AL456" i="1"/>
  <c r="AN462" i="1"/>
  <c r="AL468" i="1"/>
  <c r="AM473" i="1"/>
  <c r="AL480" i="1"/>
  <c r="AN486" i="1"/>
  <c r="AL492" i="1"/>
  <c r="AM497" i="1"/>
  <c r="AN502" i="1"/>
  <c r="AM509" i="1"/>
  <c r="AN514" i="1"/>
  <c r="AL520" i="1"/>
  <c r="AM525" i="1"/>
  <c r="AN530" i="1"/>
  <c r="AL536" i="1"/>
  <c r="AN542" i="1"/>
  <c r="AL548" i="1"/>
  <c r="AM553" i="1"/>
  <c r="AN558" i="1"/>
  <c r="AM565" i="1"/>
  <c r="AL572" i="1"/>
  <c r="AN578" i="1"/>
  <c r="AL584" i="1"/>
  <c r="AN590" i="1"/>
  <c r="AM597" i="1"/>
  <c r="AL604" i="1"/>
  <c r="AN610" i="1"/>
  <c r="AL616" i="1"/>
  <c r="AN622" i="1"/>
  <c r="AM629" i="1"/>
  <c r="AL636" i="1"/>
  <c r="AN642" i="1"/>
  <c r="AL648" i="1"/>
  <c r="AN654" i="1"/>
  <c r="AK29" i="1"/>
  <c r="AK45" i="1"/>
  <c r="AK61" i="1"/>
  <c r="AK77" i="1"/>
  <c r="AK93" i="1"/>
  <c r="AK109" i="1"/>
  <c r="AK125" i="1"/>
  <c r="AK141" i="1"/>
  <c r="AK157" i="1"/>
  <c r="AK173" i="1"/>
  <c r="AK189" i="1"/>
  <c r="AK205" i="1"/>
  <c r="AK221" i="1"/>
  <c r="AK237" i="1"/>
  <c r="AK253" i="1"/>
  <c r="AK269" i="1"/>
  <c r="AK285" i="1"/>
  <c r="AK301" i="1"/>
  <c r="AK317" i="1"/>
  <c r="AK333" i="1"/>
  <c r="AK349" i="1"/>
  <c r="AK365" i="1"/>
  <c r="AK381" i="1"/>
  <c r="AK397" i="1"/>
  <c r="AK413" i="1"/>
  <c r="AK429" i="1"/>
  <c r="AK445" i="1"/>
  <c r="AK461" i="1"/>
  <c r="AK477" i="1"/>
  <c r="AK493" i="1"/>
  <c r="AK509" i="1"/>
  <c r="AK525" i="1"/>
  <c r="AK541" i="1"/>
  <c r="AK557" i="1"/>
  <c r="AK573" i="1"/>
  <c r="AK589" i="1"/>
  <c r="AK605" i="1"/>
  <c r="AK621" i="1"/>
  <c r="AK637" i="1"/>
  <c r="AK653" i="1"/>
  <c r="AJ36" i="1"/>
  <c r="AJ52" i="1"/>
  <c r="AJ68" i="1"/>
  <c r="AJ84" i="1"/>
  <c r="AJ100" i="1"/>
  <c r="AJ116" i="1"/>
  <c r="AJ132" i="1"/>
  <c r="AJ148" i="1"/>
  <c r="AJ164" i="1"/>
  <c r="AJ180" i="1"/>
  <c r="AJ196" i="1"/>
  <c r="AJ212" i="1"/>
  <c r="AJ228" i="1"/>
  <c r="AJ244" i="1"/>
  <c r="AJ260" i="1"/>
  <c r="AJ276" i="1"/>
  <c r="AJ292" i="1"/>
  <c r="AJ308" i="1"/>
  <c r="AJ324" i="1"/>
  <c r="AJ340" i="1"/>
  <c r="AJ360" i="1"/>
  <c r="AJ376" i="1"/>
  <c r="AJ392" i="1"/>
  <c r="AJ408" i="1"/>
  <c r="AJ428" i="1"/>
  <c r="AJ444" i="1"/>
  <c r="AJ460" i="1"/>
  <c r="AJ476" i="1"/>
  <c r="AJ492" i="1"/>
  <c r="AJ508" i="1"/>
  <c r="AJ524" i="1"/>
  <c r="AJ540" i="1"/>
  <c r="AJ556" i="1"/>
  <c r="AJ572" i="1"/>
  <c r="AJ588" i="1"/>
  <c r="AJ604" i="1"/>
  <c r="AJ620" i="1"/>
  <c r="AJ636" i="1"/>
  <c r="AJ652" i="1"/>
  <c r="AH645" i="1"/>
  <c r="AH641" i="1"/>
  <c r="AH637" i="1"/>
  <c r="AH633" i="1"/>
  <c r="AH617" i="1"/>
  <c r="AH597" i="1"/>
  <c r="AH589" i="1"/>
  <c r="AH561" i="1"/>
  <c r="AH557" i="1"/>
  <c r="AH545" i="1"/>
  <c r="AH541" i="1"/>
  <c r="AH537" i="1"/>
  <c r="AH521" i="1"/>
  <c r="AH509" i="1"/>
  <c r="AH485" i="1"/>
  <c r="AH481" i="1"/>
  <c r="AH466" i="1"/>
  <c r="AH464" i="1"/>
  <c r="AH462" i="1"/>
  <c r="AH460" i="1"/>
  <c r="AH652" i="1"/>
  <c r="AH648" i="1"/>
  <c r="AH640" i="1"/>
  <c r="AH636" i="1"/>
  <c r="AH632" i="1"/>
  <c r="AH628" i="1"/>
  <c r="AH624" i="1"/>
  <c r="AH620" i="1"/>
  <c r="AH608" i="1"/>
  <c r="AH604" i="1"/>
  <c r="AH592" i="1"/>
  <c r="AH588" i="1"/>
  <c r="AH580" i="1"/>
  <c r="AH576" i="1"/>
  <c r="AH572" i="1"/>
  <c r="AH568" i="1"/>
  <c r="AH560" i="1"/>
  <c r="AH540" i="1"/>
  <c r="AH536" i="1"/>
  <c r="AH528" i="1"/>
  <c r="AH524" i="1"/>
  <c r="AH516" i="1"/>
  <c r="AH512" i="1"/>
  <c r="AH500" i="1"/>
  <c r="AH496" i="1"/>
  <c r="AH492" i="1"/>
  <c r="AH480" i="1"/>
  <c r="AH472" i="1"/>
  <c r="AH468" i="1"/>
  <c r="AH419" i="1"/>
  <c r="AH417" i="1"/>
  <c r="AH415" i="1"/>
  <c r="AH413" i="1"/>
  <c r="AH411" i="1"/>
  <c r="AH409" i="1"/>
  <c r="AH407" i="1"/>
  <c r="AH405" i="1"/>
  <c r="AH403" i="1"/>
  <c r="AH401" i="1"/>
  <c r="AH399" i="1"/>
  <c r="AH397" i="1"/>
  <c r="AH395" i="1"/>
  <c r="AH393" i="1"/>
  <c r="AH391" i="1"/>
  <c r="AH389" i="1"/>
  <c r="AH387" i="1"/>
  <c r="AH385" i="1"/>
  <c r="AH383" i="1"/>
  <c r="AH381" i="1"/>
  <c r="AH379" i="1"/>
  <c r="AH377" i="1"/>
  <c r="AH375" i="1"/>
  <c r="AH373" i="1"/>
  <c r="AH371" i="1"/>
  <c r="AH369" i="1"/>
  <c r="AH367" i="1"/>
  <c r="AH365" i="1"/>
  <c r="AH363" i="1"/>
  <c r="AH361" i="1"/>
  <c r="AH359" i="1"/>
  <c r="AH357" i="1"/>
  <c r="AH355" i="1"/>
  <c r="AH353" i="1"/>
  <c r="AH351" i="1"/>
  <c r="AH349" i="1"/>
  <c r="AH347" i="1"/>
  <c r="AH345" i="1"/>
  <c r="AH343" i="1"/>
  <c r="AH341" i="1"/>
  <c r="AH339" i="1"/>
  <c r="AH337" i="1"/>
  <c r="AH335" i="1"/>
  <c r="AH333" i="1"/>
  <c r="AH331" i="1"/>
  <c r="AH329" i="1"/>
  <c r="AH327" i="1"/>
  <c r="AH325" i="1"/>
  <c r="AH323" i="1"/>
  <c r="AH321" i="1"/>
  <c r="AH319" i="1"/>
  <c r="AH317" i="1"/>
  <c r="AH315" i="1"/>
  <c r="AH313" i="1"/>
  <c r="AH311" i="1"/>
  <c r="AH309" i="1"/>
  <c r="AH644" i="1"/>
  <c r="AH616" i="1"/>
  <c r="AH612" i="1"/>
  <c r="AH600" i="1"/>
  <c r="AH596" i="1"/>
  <c r="AH584" i="1"/>
  <c r="AH564" i="1"/>
  <c r="AH556" i="1"/>
  <c r="AH552" i="1"/>
  <c r="AH548" i="1"/>
  <c r="AH544" i="1"/>
  <c r="AH532" i="1"/>
  <c r="AH520" i="1"/>
  <c r="AH508" i="1"/>
  <c r="AH504" i="1"/>
  <c r="AH488" i="1"/>
  <c r="AH484" i="1"/>
  <c r="AH476" i="1"/>
  <c r="AH457" i="1"/>
  <c r="AH455" i="1"/>
  <c r="AH453" i="1"/>
  <c r="AH451" i="1"/>
  <c r="AH449" i="1"/>
  <c r="AH447" i="1"/>
  <c r="AH445" i="1"/>
  <c r="AH443" i="1"/>
  <c r="AH441" i="1"/>
  <c r="AH439" i="1"/>
  <c r="AH437" i="1"/>
  <c r="AH435" i="1"/>
  <c r="AH433" i="1"/>
  <c r="AH431" i="1"/>
  <c r="AH429" i="1"/>
  <c r="AH427" i="1"/>
  <c r="AH425" i="1"/>
  <c r="AH423" i="1"/>
  <c r="AH421" i="1"/>
  <c r="AH651" i="1"/>
  <c r="AH643" i="1"/>
  <c r="AH639" i="1"/>
  <c r="AH635" i="1"/>
  <c r="AH627" i="1"/>
  <c r="AH619" i="1"/>
  <c r="AH611" i="1"/>
  <c r="AH603" i="1"/>
  <c r="AH599" i="1"/>
  <c r="AH595" i="1"/>
  <c r="AH591" i="1"/>
  <c r="AH587" i="1"/>
  <c r="AH579" i="1"/>
  <c r="AH575" i="1"/>
  <c r="AH571" i="1"/>
  <c r="AH567" i="1"/>
  <c r="AH563" i="1"/>
  <c r="AH555" i="1"/>
  <c r="AH551" i="1"/>
  <c r="AH539" i="1"/>
  <c r="AH535" i="1"/>
  <c r="AH523" i="1"/>
  <c r="AH515" i="1"/>
  <c r="AH511" i="1"/>
  <c r="AH503" i="1"/>
  <c r="AH499" i="1"/>
  <c r="AH495" i="1"/>
  <c r="AH491" i="1"/>
  <c r="AH487" i="1"/>
  <c r="AH483" i="1"/>
  <c r="AH479" i="1"/>
  <c r="AH475" i="1"/>
  <c r="AH471" i="1"/>
  <c r="AH459" i="1"/>
  <c r="AH307" i="1"/>
  <c r="AH305" i="1"/>
  <c r="AH647" i="1"/>
  <c r="AH631" i="1"/>
  <c r="AH623" i="1"/>
  <c r="AH615" i="1"/>
  <c r="AH607" i="1"/>
  <c r="AH583" i="1"/>
  <c r="AH559" i="1"/>
  <c r="AH547" i="1"/>
  <c r="AH543" i="1"/>
  <c r="AH531" i="1"/>
  <c r="AH527" i="1"/>
  <c r="AH519" i="1"/>
  <c r="AH507" i="1"/>
  <c r="AH467" i="1"/>
  <c r="AH465" i="1"/>
  <c r="AH463" i="1"/>
  <c r="AH461" i="1"/>
  <c r="AH650" i="1"/>
  <c r="AH634" i="1"/>
  <c r="AH630" i="1"/>
  <c r="AH622" i="1"/>
  <c r="AH614" i="1"/>
  <c r="AH610" i="1"/>
  <c r="AH582" i="1"/>
  <c r="AH578" i="1"/>
  <c r="AH574" i="1"/>
  <c r="AH570" i="1"/>
  <c r="AH562" i="1"/>
  <c r="AH554" i="1"/>
  <c r="AH550" i="1"/>
  <c r="AH542" i="1"/>
  <c r="AH538" i="1"/>
  <c r="AH534" i="1"/>
  <c r="AH530" i="1"/>
  <c r="AH526" i="1"/>
  <c r="AH518" i="1"/>
  <c r="AH506" i="1"/>
  <c r="AH502" i="1"/>
  <c r="AH498" i="1"/>
  <c r="AH494" i="1"/>
  <c r="AH490" i="1"/>
  <c r="AH486" i="1"/>
  <c r="AH474" i="1"/>
  <c r="AH470" i="1"/>
  <c r="AH418" i="1"/>
  <c r="AH416" i="1"/>
  <c r="AH414" i="1"/>
  <c r="AH412" i="1"/>
  <c r="AH410" i="1"/>
  <c r="AH408" i="1"/>
  <c r="AH406" i="1"/>
  <c r="AH404" i="1"/>
  <c r="AH402" i="1"/>
  <c r="AH400" i="1"/>
  <c r="AH398" i="1"/>
  <c r="AH396" i="1"/>
  <c r="AH394" i="1"/>
  <c r="AH392" i="1"/>
  <c r="AH390" i="1"/>
  <c r="AH388" i="1"/>
  <c r="AH386" i="1"/>
  <c r="AH384" i="1"/>
  <c r="AH382" i="1"/>
  <c r="AH380" i="1"/>
  <c r="AH378" i="1"/>
  <c r="AH376" i="1"/>
  <c r="AH374" i="1"/>
  <c r="AH372" i="1"/>
  <c r="AH370" i="1"/>
  <c r="AH368" i="1"/>
  <c r="AH366" i="1"/>
  <c r="AH364" i="1"/>
  <c r="AH362" i="1"/>
  <c r="AH360" i="1"/>
  <c r="AH358" i="1"/>
  <c r="AH356" i="1"/>
  <c r="AH354" i="1"/>
  <c r="AH352" i="1"/>
  <c r="AH350" i="1"/>
  <c r="AH348" i="1"/>
  <c r="AH346" i="1"/>
  <c r="AH344" i="1"/>
  <c r="AH342" i="1"/>
  <c r="AH340" i="1"/>
  <c r="AH338" i="1"/>
  <c r="AH336" i="1"/>
  <c r="AH334" i="1"/>
  <c r="AH332" i="1"/>
  <c r="AH330" i="1"/>
  <c r="AH328" i="1"/>
  <c r="AH326" i="1"/>
  <c r="AH324" i="1"/>
  <c r="AH322" i="1"/>
  <c r="AH320" i="1"/>
  <c r="AH318" i="1"/>
  <c r="AH316" i="1"/>
  <c r="AH314" i="1"/>
  <c r="AH312" i="1"/>
  <c r="AH310" i="1"/>
  <c r="AH654" i="1"/>
  <c r="AH646" i="1"/>
  <c r="AH642" i="1"/>
  <c r="AH638" i="1"/>
  <c r="AH626" i="1"/>
  <c r="AH618" i="1"/>
  <c r="AH606" i="1"/>
  <c r="AH602" i="1"/>
  <c r="AH598" i="1"/>
  <c r="AH594" i="1"/>
  <c r="AH590" i="1"/>
  <c r="AH586" i="1"/>
  <c r="AH566" i="1"/>
  <c r="AH558" i="1"/>
  <c r="AH546" i="1"/>
  <c r="AH522" i="1"/>
  <c r="AH514" i="1"/>
  <c r="AH510" i="1"/>
  <c r="AH482" i="1"/>
  <c r="AH478" i="1"/>
  <c r="AH458" i="1"/>
  <c r="AH456" i="1"/>
  <c r="AH454" i="1"/>
  <c r="AH452" i="1"/>
  <c r="AH450" i="1"/>
  <c r="AH448" i="1"/>
  <c r="AH446" i="1"/>
  <c r="AH444" i="1"/>
  <c r="AH442" i="1"/>
  <c r="AH440" i="1"/>
  <c r="AH438" i="1"/>
  <c r="AH436" i="1"/>
  <c r="AH434" i="1"/>
  <c r="AH432" i="1"/>
  <c r="AH430" i="1"/>
  <c r="AH428" i="1"/>
  <c r="AH426" i="1"/>
  <c r="AH424" i="1"/>
  <c r="AH422" i="1"/>
  <c r="AH420" i="1"/>
  <c r="AH653" i="1"/>
  <c r="AH649" i="1"/>
  <c r="AH629" i="1"/>
  <c r="AH625" i="1"/>
  <c r="AH621" i="1"/>
  <c r="AH613" i="1"/>
  <c r="AH609" i="1"/>
  <c r="AH605" i="1"/>
  <c r="AH601" i="1"/>
  <c r="AH593" i="1"/>
  <c r="AH585" i="1"/>
  <c r="AH581" i="1"/>
  <c r="AH577" i="1"/>
  <c r="AH573" i="1"/>
  <c r="AH569" i="1"/>
  <c r="AH565" i="1"/>
  <c r="AH553" i="1"/>
  <c r="AH549" i="1"/>
  <c r="AH533" i="1"/>
  <c r="AH529" i="1"/>
  <c r="AH525" i="1"/>
  <c r="AH517" i="1"/>
  <c r="AH513" i="1"/>
  <c r="AH505" i="1"/>
  <c r="AH501" i="1"/>
  <c r="AH497" i="1"/>
  <c r="AH493" i="1"/>
  <c r="AH489" i="1"/>
  <c r="AH477" i="1"/>
  <c r="AH473" i="1"/>
  <c r="AH469" i="1"/>
  <c r="AH308" i="1"/>
  <c r="AH306" i="1"/>
  <c r="AH304" i="1"/>
  <c r="AH302" i="1"/>
  <c r="AH300" i="1"/>
  <c r="AL340" i="1"/>
  <c r="AN482" i="1"/>
  <c r="AM577" i="1"/>
  <c r="AM617" i="1"/>
  <c r="AJ356" i="1"/>
  <c r="AH23" i="1"/>
  <c r="AH25" i="1"/>
  <c r="AH27" i="1"/>
  <c r="AH29" i="1"/>
  <c r="AH31" i="1"/>
  <c r="AH33" i="1"/>
  <c r="AH35" i="1"/>
  <c r="AH37" i="1"/>
  <c r="AH39" i="1"/>
  <c r="AH41" i="1"/>
  <c r="AH43" i="1"/>
  <c r="AH45" i="1"/>
  <c r="AH47" i="1"/>
  <c r="AH49" i="1"/>
  <c r="AH51" i="1"/>
  <c r="AH53" i="1"/>
  <c r="AH55" i="1"/>
  <c r="AH57" i="1"/>
  <c r="AH59" i="1"/>
  <c r="AH61" i="1"/>
  <c r="AH63" i="1"/>
  <c r="AH65" i="1"/>
  <c r="AH67" i="1"/>
  <c r="AH69" i="1"/>
  <c r="AH71" i="1"/>
  <c r="AH73" i="1"/>
  <c r="AH75" i="1"/>
  <c r="AH77" i="1"/>
  <c r="AH79" i="1"/>
  <c r="AH81" i="1"/>
  <c r="AH83" i="1"/>
  <c r="AH85" i="1"/>
  <c r="AH87" i="1"/>
  <c r="AH89" i="1"/>
  <c r="AH91" i="1"/>
  <c r="AH93" i="1"/>
  <c r="AH95" i="1"/>
  <c r="AH97" i="1"/>
  <c r="AH99" i="1"/>
  <c r="AH101" i="1"/>
  <c r="AH103" i="1"/>
  <c r="AH105" i="1"/>
  <c r="AH107" i="1"/>
  <c r="AH109" i="1"/>
  <c r="AH111" i="1"/>
  <c r="AH113" i="1"/>
  <c r="AH115" i="1"/>
  <c r="AH117" i="1"/>
  <c r="AH119" i="1"/>
  <c r="AH121" i="1"/>
  <c r="AH123" i="1"/>
  <c r="AH125" i="1"/>
  <c r="AH127" i="1"/>
  <c r="AH129" i="1"/>
  <c r="AH131" i="1"/>
  <c r="AH133" i="1"/>
  <c r="AH135" i="1"/>
  <c r="AH137" i="1"/>
  <c r="AH139" i="1"/>
  <c r="AH141" i="1"/>
  <c r="AH143" i="1"/>
  <c r="AH145" i="1"/>
  <c r="AH147" i="1"/>
  <c r="AH149" i="1"/>
  <c r="AH151" i="1"/>
  <c r="AH153" i="1"/>
  <c r="AH155" i="1"/>
  <c r="AH157" i="1"/>
  <c r="AH159" i="1"/>
  <c r="AH161" i="1"/>
  <c r="AH163" i="1"/>
  <c r="AH165" i="1"/>
  <c r="AH167" i="1"/>
  <c r="AH169" i="1"/>
  <c r="AH171" i="1"/>
  <c r="AH173" i="1"/>
  <c r="AH175" i="1"/>
  <c r="AH177" i="1"/>
  <c r="AH179" i="1"/>
  <c r="AH181" i="1"/>
  <c r="AH183" i="1"/>
  <c r="AH185" i="1"/>
  <c r="AH187" i="1"/>
  <c r="AH189" i="1"/>
  <c r="AH191" i="1"/>
  <c r="AH193" i="1"/>
  <c r="AH195" i="1"/>
  <c r="AH197" i="1"/>
  <c r="AH199" i="1"/>
  <c r="AH201" i="1"/>
  <c r="AH203" i="1"/>
  <c r="AH205" i="1"/>
  <c r="AH207" i="1"/>
  <c r="AL167" i="1"/>
  <c r="AL219" i="1"/>
  <c r="AL355" i="1"/>
  <c r="AL387" i="1"/>
  <c r="AL419" i="1"/>
  <c r="AL451" i="1"/>
  <c r="AL483" i="1"/>
  <c r="AL563" i="1"/>
  <c r="AL579" i="1"/>
  <c r="AL595" i="1"/>
  <c r="AL611" i="1"/>
  <c r="AL627" i="1"/>
  <c r="AL643" i="1"/>
  <c r="AK270" i="1"/>
  <c r="AJ57" i="1"/>
  <c r="AJ73" i="1"/>
  <c r="AJ89" i="1"/>
  <c r="AJ105" i="1"/>
  <c r="AJ121" i="1"/>
  <c r="AJ137" i="1"/>
  <c r="AJ153" i="1"/>
  <c r="AJ169" i="1"/>
  <c r="AJ185" i="1"/>
  <c r="AJ201" i="1"/>
  <c r="AJ217" i="1"/>
  <c r="AJ233" i="1"/>
  <c r="AJ249" i="1"/>
  <c r="AJ265" i="1"/>
  <c r="AJ281" i="1"/>
  <c r="AJ297" i="1"/>
  <c r="AJ313" i="1"/>
  <c r="AJ329" i="1"/>
  <c r="AJ345" i="1"/>
  <c r="AJ361" i="1"/>
  <c r="AJ377" i="1"/>
  <c r="AJ393" i="1"/>
  <c r="AJ409" i="1"/>
  <c r="AJ425" i="1"/>
  <c r="AJ441" i="1"/>
  <c r="AJ457" i="1"/>
  <c r="AJ473" i="1"/>
  <c r="AJ489" i="1"/>
  <c r="AJ505" i="1"/>
  <c r="AJ521" i="1"/>
  <c r="AJ537" i="1"/>
  <c r="AJ553" i="1"/>
  <c r="AJ569" i="1"/>
  <c r="AJ585" i="1"/>
  <c r="AJ601" i="1"/>
  <c r="AJ617" i="1"/>
  <c r="AJ633" i="1"/>
  <c r="AJ649" i="1"/>
  <c r="AE21" i="1"/>
  <c r="AE22" i="1"/>
  <c r="AE24" i="1"/>
  <c r="AE26" i="1"/>
  <c r="AE28" i="1"/>
  <c r="AE30" i="1"/>
  <c r="AE32" i="1"/>
  <c r="AE34" i="1"/>
  <c r="AE36" i="1"/>
  <c r="AE38" i="1"/>
  <c r="AE40" i="1"/>
  <c r="AE42" i="1"/>
  <c r="AE44" i="1"/>
  <c r="AE46" i="1"/>
  <c r="AE48" i="1"/>
  <c r="AE50" i="1"/>
  <c r="AE52" i="1"/>
  <c r="AE54" i="1"/>
  <c r="AE56" i="1"/>
  <c r="AE58" i="1"/>
  <c r="AE60" i="1"/>
  <c r="AE62" i="1"/>
  <c r="AE64" i="1"/>
  <c r="AE66" i="1"/>
  <c r="AE68" i="1"/>
  <c r="AE70" i="1"/>
  <c r="AE72" i="1"/>
  <c r="AE74" i="1"/>
  <c r="AE76" i="1"/>
  <c r="AE78" i="1"/>
  <c r="AE80" i="1"/>
  <c r="AE82" i="1"/>
  <c r="AE84" i="1"/>
  <c r="AE86" i="1"/>
  <c r="AE88" i="1"/>
  <c r="AE90" i="1"/>
  <c r="AE92" i="1"/>
  <c r="AE94" i="1"/>
  <c r="AE96" i="1"/>
  <c r="AN400" i="1"/>
  <c r="AN576" i="1"/>
  <c r="AN616" i="1"/>
  <c r="AB26" i="1"/>
  <c r="AB28" i="1"/>
  <c r="AB30" i="1"/>
  <c r="AB32" i="1"/>
  <c r="AB34" i="1"/>
  <c r="AB36" i="1"/>
  <c r="AB38" i="1"/>
  <c r="AB40" i="1"/>
  <c r="AB42" i="1"/>
  <c r="AB44" i="1"/>
  <c r="AB46" i="1"/>
  <c r="AB48" i="1"/>
  <c r="AB50" i="1"/>
  <c r="AB52" i="1"/>
  <c r="AB54" i="1"/>
  <c r="AB56" i="1"/>
  <c r="AB58" i="1"/>
  <c r="AB60" i="1"/>
  <c r="AB62" i="1"/>
  <c r="AB64" i="1"/>
  <c r="AB66" i="1"/>
  <c r="AB68" i="1"/>
  <c r="AB70" i="1"/>
  <c r="AB72" i="1"/>
  <c r="AB74" i="1"/>
  <c r="AB76" i="1"/>
  <c r="AB78" i="1"/>
  <c r="AB80" i="1"/>
  <c r="AB82" i="1"/>
  <c r="AB84" i="1"/>
  <c r="AB86" i="1"/>
  <c r="AB88" i="1"/>
  <c r="AB90" i="1"/>
  <c r="AB92" i="1"/>
  <c r="AB94" i="1"/>
  <c r="AB96" i="1"/>
  <c r="AB98" i="1"/>
  <c r="AB100" i="1"/>
  <c r="AB102" i="1"/>
  <c r="AB104" i="1"/>
  <c r="AB106" i="1"/>
  <c r="AB108" i="1"/>
  <c r="AB110" i="1"/>
  <c r="AB112" i="1"/>
  <c r="AB114" i="1"/>
  <c r="AB116" i="1"/>
  <c r="AB118" i="1"/>
  <c r="AB120" i="1"/>
  <c r="AB122" i="1"/>
  <c r="AB124" i="1"/>
  <c r="AB126" i="1"/>
  <c r="AB128" i="1"/>
  <c r="AB130" i="1"/>
  <c r="AB132" i="1"/>
  <c r="AB134" i="1"/>
  <c r="AB136" i="1"/>
  <c r="AB138" i="1"/>
  <c r="AB140" i="1"/>
  <c r="AB142" i="1"/>
  <c r="AB144" i="1"/>
  <c r="AB146" i="1"/>
  <c r="AB148" i="1"/>
  <c r="AB150" i="1"/>
  <c r="AB152" i="1"/>
  <c r="AB154" i="1"/>
  <c r="AB156" i="1"/>
  <c r="AB158" i="1"/>
  <c r="AB160" i="1"/>
  <c r="AB162" i="1"/>
  <c r="AB164" i="1"/>
  <c r="AB166" i="1"/>
  <c r="AB168" i="1"/>
  <c r="AB170" i="1"/>
  <c r="AB172" i="1"/>
  <c r="AB174" i="1"/>
  <c r="AB176" i="1"/>
  <c r="AB178" i="1"/>
  <c r="AB180" i="1"/>
  <c r="AB182" i="1"/>
  <c r="AB184" i="1"/>
  <c r="AB186" i="1"/>
  <c r="AB188" i="1"/>
  <c r="AB190" i="1"/>
  <c r="AB192" i="1"/>
  <c r="AB194" i="1"/>
  <c r="AB196" i="1"/>
  <c r="AB198" i="1"/>
  <c r="AB200" i="1"/>
  <c r="AB202" i="1"/>
  <c r="AB204" i="1"/>
  <c r="AB206" i="1"/>
  <c r="AB208" i="1"/>
  <c r="AB210" i="1"/>
  <c r="AB212" i="1"/>
  <c r="AB214" i="1"/>
  <c r="AB216" i="1"/>
  <c r="AG296" i="1"/>
  <c r="AG471" i="1"/>
  <c r="AG473" i="1"/>
  <c r="AG475" i="1"/>
  <c r="AG477" i="1"/>
  <c r="AG479" i="1"/>
  <c r="AG481" i="1"/>
  <c r="AG483" i="1"/>
  <c r="AG485" i="1"/>
  <c r="AG487" i="1"/>
  <c r="AG489" i="1"/>
  <c r="AG491" i="1"/>
  <c r="AG493" i="1"/>
  <c r="AG495" i="1"/>
  <c r="AG497" i="1"/>
  <c r="AG499" i="1"/>
  <c r="AG501" i="1"/>
  <c r="AG503" i="1"/>
  <c r="AG505" i="1"/>
  <c r="AG507" i="1"/>
  <c r="AG509" i="1"/>
  <c r="AD210" i="1"/>
  <c r="AD212" i="1"/>
  <c r="AD214" i="1"/>
  <c r="AD216" i="1"/>
  <c r="AD218" i="1"/>
  <c r="AD220" i="1"/>
  <c r="AD222" i="1"/>
  <c r="AD224" i="1"/>
  <c r="AD226" i="1"/>
  <c r="AD228" i="1"/>
  <c r="AD230" i="1"/>
  <c r="AD232" i="1"/>
  <c r="AD234" i="1"/>
  <c r="AD236" i="1"/>
  <c r="AD238" i="1"/>
  <c r="AD240" i="1"/>
  <c r="AD242" i="1"/>
  <c r="AD244" i="1"/>
  <c r="AD246" i="1"/>
  <c r="AD248" i="1"/>
  <c r="AD250" i="1"/>
  <c r="AD252" i="1"/>
  <c r="AD254" i="1"/>
  <c r="AD256" i="1"/>
  <c r="AD258" i="1"/>
  <c r="AD260" i="1"/>
  <c r="AD262" i="1"/>
  <c r="AD264" i="1"/>
  <c r="AD266" i="1"/>
  <c r="AD268" i="1"/>
  <c r="AD270" i="1"/>
  <c r="AD272" i="1"/>
  <c r="AD274" i="1"/>
  <c r="AD276" i="1"/>
  <c r="AD278" i="1"/>
  <c r="AD280" i="1"/>
  <c r="AD282" i="1"/>
  <c r="AD284" i="1"/>
  <c r="AD286" i="1"/>
  <c r="AD288" i="1"/>
  <c r="AD290" i="1"/>
  <c r="AD292" i="1"/>
  <c r="AD294" i="1"/>
  <c r="AD296" i="1"/>
  <c r="AD298" i="1"/>
  <c r="AI98" i="1"/>
  <c r="AI100" i="1"/>
  <c r="AI102" i="1"/>
  <c r="AI104" i="1"/>
  <c r="AI106" i="1"/>
  <c r="AI108" i="1"/>
  <c r="AI110" i="1"/>
  <c r="AI112" i="1"/>
  <c r="AI114" i="1"/>
  <c r="AI116" i="1"/>
  <c r="AI118" i="1"/>
  <c r="AI120" i="1"/>
  <c r="AI122" i="1"/>
  <c r="AI124" i="1"/>
  <c r="AI126" i="1"/>
  <c r="AI128" i="1"/>
  <c r="AI130" i="1"/>
  <c r="AI132" i="1"/>
  <c r="AI134" i="1"/>
  <c r="AI136" i="1"/>
  <c r="AI138" i="1"/>
  <c r="AI140" i="1"/>
  <c r="AI142" i="1"/>
  <c r="AI144" i="1"/>
  <c r="AI146" i="1"/>
  <c r="AI148" i="1"/>
  <c r="AI150" i="1"/>
  <c r="AI152" i="1"/>
  <c r="AI154" i="1"/>
  <c r="AI156" i="1"/>
  <c r="AI158" i="1"/>
  <c r="AI160" i="1"/>
  <c r="AI162" i="1"/>
  <c r="AI164" i="1"/>
  <c r="AI166" i="1"/>
  <c r="AI168" i="1"/>
  <c r="AI170" i="1"/>
  <c r="AI172" i="1"/>
  <c r="AI174" i="1"/>
  <c r="AI176" i="1"/>
  <c r="AI178" i="1"/>
  <c r="AI180" i="1"/>
  <c r="AF219" i="1"/>
  <c r="AF221" i="1"/>
  <c r="AF223" i="1"/>
  <c r="AF225" i="1"/>
  <c r="AF227" i="1"/>
  <c r="AF229" i="1"/>
  <c r="AF231" i="1"/>
  <c r="AF233" i="1"/>
  <c r="AF235" i="1"/>
  <c r="AF237" i="1"/>
  <c r="AF239" i="1"/>
  <c r="AF241" i="1"/>
  <c r="AF243" i="1"/>
  <c r="AF245" i="1"/>
  <c r="AF247" i="1"/>
  <c r="AF249" i="1"/>
  <c r="AF251" i="1"/>
  <c r="AF253" i="1"/>
  <c r="AF255" i="1"/>
  <c r="AF257" i="1"/>
  <c r="AF259" i="1"/>
  <c r="AF261" i="1"/>
  <c r="AF265" i="1"/>
  <c r="AF269" i="1"/>
  <c r="AF273" i="1"/>
  <c r="AF277" i="1"/>
  <c r="AF281" i="1"/>
  <c r="AF285" i="1"/>
  <c r="AF289" i="1"/>
  <c r="AF293" i="1"/>
  <c r="AF297" i="1"/>
  <c r="AG511" i="1"/>
  <c r="AG515" i="1"/>
  <c r="AG519" i="1"/>
  <c r="AG523" i="1"/>
  <c r="AG527" i="1"/>
  <c r="AG531" i="1"/>
  <c r="AG535" i="1"/>
  <c r="AG539" i="1"/>
  <c r="AG543" i="1"/>
  <c r="AG547" i="1"/>
  <c r="AG551" i="1"/>
  <c r="AG555" i="1"/>
  <c r="AG559" i="1"/>
  <c r="AG563" i="1"/>
  <c r="AG567" i="1"/>
  <c r="AG571" i="1"/>
  <c r="AG575" i="1"/>
  <c r="AG579" i="1"/>
  <c r="AG583" i="1"/>
  <c r="AG587" i="1"/>
  <c r="AD299" i="1"/>
  <c r="AG594" i="1"/>
  <c r="AG592" i="1"/>
  <c r="AG590" i="1"/>
  <c r="AG588" i="1"/>
  <c r="AG586" i="1"/>
  <c r="AG584" i="1"/>
  <c r="AG582" i="1"/>
  <c r="AG580" i="1"/>
  <c r="AG578" i="1"/>
  <c r="AG576" i="1"/>
  <c r="AG574" i="1"/>
  <c r="AG572" i="1"/>
  <c r="AG570" i="1"/>
  <c r="AG568" i="1"/>
  <c r="AG566" i="1"/>
  <c r="AG564" i="1"/>
  <c r="AG562" i="1"/>
  <c r="AG560" i="1"/>
  <c r="AG558" i="1"/>
  <c r="AG556" i="1"/>
  <c r="AG554" i="1"/>
  <c r="AG552" i="1"/>
  <c r="AG550" i="1"/>
  <c r="AG548" i="1"/>
  <c r="AG546" i="1"/>
  <c r="AG544" i="1"/>
  <c r="AG542" i="1"/>
  <c r="AG540" i="1"/>
  <c r="AG538" i="1"/>
  <c r="AG536" i="1"/>
  <c r="AG534" i="1"/>
  <c r="AG532" i="1"/>
  <c r="AG530" i="1"/>
  <c r="AG528" i="1"/>
  <c r="AG526" i="1"/>
  <c r="AG524" i="1"/>
  <c r="AG522" i="1"/>
  <c r="AG520" i="1"/>
  <c r="AG518" i="1"/>
  <c r="AG516" i="1"/>
  <c r="AG514" i="1"/>
  <c r="AG512" i="1"/>
  <c r="AG510" i="1"/>
  <c r="AG654" i="1"/>
  <c r="AG652" i="1"/>
  <c r="AG650" i="1"/>
  <c r="AG648" i="1"/>
  <c r="AG646" i="1"/>
  <c r="AG644" i="1"/>
  <c r="AG642" i="1"/>
  <c r="AG640" i="1"/>
  <c r="AG638" i="1"/>
  <c r="AG636" i="1"/>
  <c r="AG634" i="1"/>
  <c r="AG632" i="1"/>
  <c r="AG630" i="1"/>
  <c r="AG628" i="1"/>
  <c r="AG626" i="1"/>
  <c r="AG624" i="1"/>
  <c r="AG622" i="1"/>
  <c r="AG620" i="1"/>
  <c r="AG618" i="1"/>
  <c r="AG616" i="1"/>
  <c r="AG614" i="1"/>
  <c r="AG612" i="1"/>
  <c r="AG610" i="1"/>
  <c r="AG608" i="1"/>
  <c r="AG606" i="1"/>
  <c r="AG604" i="1"/>
  <c r="AG602" i="1"/>
  <c r="AG600" i="1"/>
  <c r="AG598" i="1"/>
  <c r="AG596" i="1"/>
  <c r="AG653" i="1"/>
  <c r="AG651" i="1"/>
  <c r="AG649" i="1"/>
  <c r="AG647" i="1"/>
  <c r="AG645" i="1"/>
  <c r="AG643" i="1"/>
  <c r="AG641" i="1"/>
  <c r="AG639" i="1"/>
  <c r="AG637" i="1"/>
  <c r="AG635" i="1"/>
  <c r="AG633" i="1"/>
  <c r="AG631" i="1"/>
  <c r="AG629" i="1"/>
  <c r="AG627" i="1"/>
  <c r="AG625" i="1"/>
  <c r="AG623" i="1"/>
  <c r="AG621" i="1"/>
  <c r="AG619" i="1"/>
  <c r="AG617" i="1"/>
  <c r="AG615" i="1"/>
  <c r="AG613" i="1"/>
  <c r="AG611" i="1"/>
  <c r="AG609" i="1"/>
  <c r="AG607" i="1"/>
  <c r="AG605" i="1"/>
  <c r="AG603" i="1"/>
  <c r="AG601" i="1"/>
  <c r="AG599" i="1"/>
  <c r="AG597" i="1"/>
  <c r="AG595" i="1"/>
  <c r="AM201" i="1"/>
  <c r="AM217" i="1"/>
  <c r="AM67" i="1"/>
  <c r="AM83" i="1"/>
  <c r="AM99" i="1"/>
  <c r="AM115" i="1"/>
  <c r="AM131" i="1"/>
  <c r="AM147" i="1"/>
  <c r="AM163" i="1"/>
  <c r="AM179" i="1"/>
  <c r="AM195" i="1"/>
  <c r="AM211" i="1"/>
  <c r="AM227" i="1"/>
  <c r="AM243" i="1"/>
  <c r="AM259" i="1"/>
  <c r="AM275" i="1"/>
  <c r="AM291" i="1"/>
  <c r="AM307" i="1"/>
  <c r="AM323" i="1"/>
  <c r="AM339" i="1"/>
  <c r="AM355" i="1"/>
  <c r="AM371" i="1"/>
  <c r="AM383" i="1"/>
  <c r="AM399" i="1"/>
  <c r="AM411" i="1"/>
  <c r="AN416" i="1"/>
  <c r="AM423" i="1"/>
  <c r="AN428" i="1"/>
  <c r="AM439" i="1"/>
  <c r="AN444" i="1"/>
  <c r="AM455" i="1"/>
  <c r="AL462" i="1"/>
  <c r="AM467" i="1"/>
  <c r="AN472" i="1"/>
  <c r="AL478" i="1"/>
  <c r="AN484" i="1"/>
  <c r="AL490" i="1"/>
  <c r="AM495" i="1"/>
  <c r="AL502" i="1"/>
  <c r="AM507" i="1"/>
  <c r="AN512" i="1"/>
  <c r="AL518" i="1"/>
  <c r="AM523" i="1"/>
  <c r="AN528" i="1"/>
  <c r="AM535" i="1"/>
  <c r="AN540" i="1"/>
  <c r="AL546" i="1"/>
  <c r="AM551" i="1"/>
  <c r="AN556" i="1"/>
  <c r="AM563" i="1"/>
  <c r="AL570" i="1"/>
  <c r="AM575" i="1"/>
  <c r="AL582" i="1"/>
  <c r="AN588" i="1"/>
  <c r="AM595" i="1"/>
  <c r="AL602" i="1"/>
  <c r="AM607" i="1"/>
  <c r="AL614" i="1"/>
  <c r="AN620" i="1"/>
  <c r="AM627" i="1"/>
  <c r="AL634" i="1"/>
  <c r="AM639" i="1"/>
  <c r="AL646" i="1"/>
  <c r="AN652" i="1"/>
  <c r="AB653" i="1"/>
  <c r="AB645" i="1"/>
  <c r="AB637" i="1"/>
  <c r="AB629" i="1"/>
  <c r="AB622" i="1"/>
  <c r="AB611" i="1"/>
  <c r="AB609" i="1"/>
  <c r="AB607" i="1"/>
  <c r="AB605" i="1"/>
  <c r="AB603" i="1"/>
  <c r="AB601" i="1"/>
  <c r="AB599" i="1"/>
  <c r="AB597" i="1"/>
  <c r="AB595" i="1"/>
  <c r="AB593" i="1"/>
  <c r="AB591" i="1"/>
  <c r="AB589" i="1"/>
  <c r="AB587" i="1"/>
  <c r="AB585" i="1"/>
  <c r="AB583" i="1"/>
  <c r="AB581" i="1"/>
  <c r="AB579" i="1"/>
  <c r="AB577" i="1"/>
  <c r="AB575" i="1"/>
  <c r="AB573" i="1"/>
  <c r="AB571" i="1"/>
  <c r="AB569" i="1"/>
  <c r="AB567" i="1"/>
  <c r="AB565" i="1"/>
  <c r="AB563" i="1"/>
  <c r="AB561" i="1"/>
  <c r="AB559" i="1"/>
  <c r="AB557" i="1"/>
  <c r="AB555" i="1"/>
  <c r="AB553" i="1"/>
  <c r="AB551" i="1"/>
  <c r="AB549" i="1"/>
  <c r="AB547" i="1"/>
  <c r="AB545" i="1"/>
  <c r="AB543" i="1"/>
  <c r="AB541" i="1"/>
  <c r="AB539" i="1"/>
  <c r="AB537" i="1"/>
  <c r="AB535" i="1"/>
  <c r="AB533" i="1"/>
  <c r="AB531" i="1"/>
  <c r="AB529" i="1"/>
  <c r="AB527" i="1"/>
  <c r="AB525" i="1"/>
  <c r="AB523" i="1"/>
  <c r="AB521" i="1"/>
  <c r="AB519" i="1"/>
  <c r="AB517" i="1"/>
  <c r="AB515" i="1"/>
  <c r="AB513" i="1"/>
  <c r="AB511" i="1"/>
  <c r="AB509" i="1"/>
  <c r="AB507" i="1"/>
  <c r="AB505" i="1"/>
  <c r="AB503" i="1"/>
  <c r="AB501" i="1"/>
  <c r="AB499" i="1"/>
  <c r="AB497" i="1"/>
  <c r="AB495" i="1"/>
  <c r="AB493" i="1"/>
  <c r="AB491" i="1"/>
  <c r="AB489" i="1"/>
  <c r="AB487" i="1"/>
  <c r="AB485" i="1"/>
  <c r="AB483" i="1"/>
  <c r="AB481" i="1"/>
  <c r="AB479" i="1"/>
  <c r="AB477" i="1"/>
  <c r="AB475" i="1"/>
  <c r="AB473" i="1"/>
  <c r="AB471" i="1"/>
  <c r="AB469" i="1"/>
  <c r="AB467" i="1"/>
  <c r="AB465" i="1"/>
  <c r="AB463" i="1"/>
  <c r="AB461" i="1"/>
  <c r="AB459" i="1"/>
  <c r="AB457" i="1"/>
  <c r="AB455" i="1"/>
  <c r="AB453" i="1"/>
  <c r="AB451" i="1"/>
  <c r="AB449" i="1"/>
  <c r="AB447" i="1"/>
  <c r="AB445" i="1"/>
  <c r="AB443" i="1"/>
  <c r="AB441" i="1"/>
  <c r="AB439" i="1"/>
  <c r="AB437" i="1"/>
  <c r="AB435" i="1"/>
  <c r="AB433" i="1"/>
  <c r="AB431" i="1"/>
  <c r="AB429" i="1"/>
  <c r="AB427" i="1"/>
  <c r="AB425" i="1"/>
  <c r="AB423" i="1"/>
  <c r="AB421" i="1"/>
  <c r="AB419" i="1"/>
  <c r="AB417" i="1"/>
  <c r="AB415" i="1"/>
  <c r="AB413" i="1"/>
  <c r="AB411" i="1"/>
  <c r="AB409" i="1"/>
  <c r="AB407" i="1"/>
  <c r="AB405" i="1"/>
  <c r="AB403" i="1"/>
  <c r="AB401" i="1"/>
  <c r="AB399" i="1"/>
  <c r="AB397" i="1"/>
  <c r="AB395" i="1"/>
  <c r="AB393" i="1"/>
  <c r="AB391" i="1"/>
  <c r="AB389" i="1"/>
  <c r="AB387" i="1"/>
  <c r="AB385" i="1"/>
  <c r="AB383" i="1"/>
  <c r="AB381" i="1"/>
  <c r="AB379" i="1"/>
  <c r="AB377" i="1"/>
  <c r="AB375" i="1"/>
  <c r="AB373" i="1"/>
  <c r="AB371" i="1"/>
  <c r="AB369" i="1"/>
  <c r="AB367" i="1"/>
  <c r="AB365" i="1"/>
  <c r="AB363" i="1"/>
  <c r="AB361" i="1"/>
  <c r="AB359" i="1"/>
  <c r="AB357" i="1"/>
  <c r="AB654" i="1"/>
  <c r="AB638" i="1"/>
  <c r="AB630" i="1"/>
  <c r="AB621" i="1"/>
  <c r="AB612" i="1"/>
  <c r="AB644" i="1"/>
  <c r="AB636" i="1"/>
  <c r="AB628" i="1"/>
  <c r="AB355" i="1"/>
  <c r="AB353" i="1"/>
  <c r="AB351" i="1"/>
  <c r="AB349" i="1"/>
  <c r="AB347" i="1"/>
  <c r="AB345" i="1"/>
  <c r="AB343" i="1"/>
  <c r="AB341" i="1"/>
  <c r="AB339" i="1"/>
  <c r="AB337" i="1"/>
  <c r="AB335" i="1"/>
  <c r="AB333" i="1"/>
  <c r="AB331" i="1"/>
  <c r="AB329" i="1"/>
  <c r="AB327" i="1"/>
  <c r="AB325" i="1"/>
  <c r="AB323" i="1"/>
  <c r="AB321" i="1"/>
  <c r="AB319" i="1"/>
  <c r="AB317" i="1"/>
  <c r="AB315" i="1"/>
  <c r="AB313" i="1"/>
  <c r="AB311" i="1"/>
  <c r="AB309" i="1"/>
  <c r="AB307" i="1"/>
  <c r="AB305" i="1"/>
  <c r="AB303" i="1"/>
  <c r="AB301" i="1"/>
  <c r="AB651" i="1"/>
  <c r="AB643" i="1"/>
  <c r="AB627" i="1"/>
  <c r="AB635" i="1"/>
  <c r="AB620" i="1"/>
  <c r="AB614" i="1"/>
  <c r="AB652" i="1"/>
  <c r="AB619" i="1"/>
  <c r="AB649" i="1"/>
  <c r="AB641" i="1"/>
  <c r="AB633" i="1"/>
  <c r="AB625" i="1"/>
  <c r="AB618" i="1"/>
  <c r="AB610" i="1"/>
  <c r="AB608" i="1"/>
  <c r="AB606" i="1"/>
  <c r="AB604" i="1"/>
  <c r="AB602" i="1"/>
  <c r="AB600" i="1"/>
  <c r="AB598" i="1"/>
  <c r="AB596" i="1"/>
  <c r="AB594" i="1"/>
  <c r="AB592" i="1"/>
  <c r="AB590" i="1"/>
  <c r="AB588" i="1"/>
  <c r="AB586" i="1"/>
  <c r="AB584" i="1"/>
  <c r="AB582" i="1"/>
  <c r="AB580" i="1"/>
  <c r="AB578" i="1"/>
  <c r="AB576" i="1"/>
  <c r="AB574" i="1"/>
  <c r="AB572" i="1"/>
  <c r="AB570" i="1"/>
  <c r="AB568" i="1"/>
  <c r="AB566" i="1"/>
  <c r="AB564" i="1"/>
  <c r="AB562" i="1"/>
  <c r="AB560" i="1"/>
  <c r="AB558" i="1"/>
  <c r="AB556" i="1"/>
  <c r="AB554" i="1"/>
  <c r="AB552" i="1"/>
  <c r="AB550" i="1"/>
  <c r="AB548" i="1"/>
  <c r="AB546" i="1"/>
  <c r="AB544" i="1"/>
  <c r="AB542" i="1"/>
  <c r="AB540" i="1"/>
  <c r="AB538" i="1"/>
  <c r="AB536" i="1"/>
  <c r="AB534" i="1"/>
  <c r="AB532" i="1"/>
  <c r="AB530" i="1"/>
  <c r="AB528" i="1"/>
  <c r="AB526" i="1"/>
  <c r="AB524" i="1"/>
  <c r="AB522" i="1"/>
  <c r="AB520" i="1"/>
  <c r="AB518" i="1"/>
  <c r="AB516" i="1"/>
  <c r="AB514" i="1"/>
  <c r="AB512" i="1"/>
  <c r="AB510" i="1"/>
  <c r="AB508" i="1"/>
  <c r="AB506" i="1"/>
  <c r="AB504" i="1"/>
  <c r="AB502" i="1"/>
  <c r="AB500" i="1"/>
  <c r="AB498" i="1"/>
  <c r="AB496" i="1"/>
  <c r="AB494" i="1"/>
  <c r="AB492" i="1"/>
  <c r="AB490" i="1"/>
  <c r="AB488" i="1"/>
  <c r="AB486" i="1"/>
  <c r="AB484" i="1"/>
  <c r="AB482" i="1"/>
  <c r="AB480" i="1"/>
  <c r="AB478" i="1"/>
  <c r="AB476" i="1"/>
  <c r="AB474" i="1"/>
  <c r="AB472" i="1"/>
  <c r="AB470" i="1"/>
  <c r="AB468" i="1"/>
  <c r="AB466" i="1"/>
  <c r="AB464" i="1"/>
  <c r="AB462" i="1"/>
  <c r="AB460" i="1"/>
  <c r="AB458" i="1"/>
  <c r="AB456" i="1"/>
  <c r="AB454" i="1"/>
  <c r="AB452" i="1"/>
  <c r="AB450" i="1"/>
  <c r="AB448" i="1"/>
  <c r="AB446" i="1"/>
  <c r="AB444" i="1"/>
  <c r="AB442" i="1"/>
  <c r="AB440" i="1"/>
  <c r="AB438" i="1"/>
  <c r="AB436" i="1"/>
  <c r="AB434" i="1"/>
  <c r="AB432" i="1"/>
  <c r="AB430" i="1"/>
  <c r="AB428" i="1"/>
  <c r="AB426" i="1"/>
  <c r="AB424" i="1"/>
  <c r="AB422" i="1"/>
  <c r="AB420" i="1"/>
  <c r="AB418" i="1"/>
  <c r="AB416" i="1"/>
  <c r="AB414" i="1"/>
  <c r="AB412" i="1"/>
  <c r="AB410" i="1"/>
  <c r="AB408" i="1"/>
  <c r="AB406" i="1"/>
  <c r="AB404" i="1"/>
  <c r="AB402" i="1"/>
  <c r="AB400" i="1"/>
  <c r="AB398" i="1"/>
  <c r="AB396" i="1"/>
  <c r="AB394" i="1"/>
  <c r="AB392" i="1"/>
  <c r="AB390" i="1"/>
  <c r="AB388" i="1"/>
  <c r="AB386" i="1"/>
  <c r="AB384" i="1"/>
  <c r="AB382" i="1"/>
  <c r="AB380" i="1"/>
  <c r="AB378" i="1"/>
  <c r="AB376" i="1"/>
  <c r="AB374" i="1"/>
  <c r="AB372" i="1"/>
  <c r="AB370" i="1"/>
  <c r="AB368" i="1"/>
  <c r="AB366" i="1"/>
  <c r="AB364" i="1"/>
  <c r="AB362" i="1"/>
  <c r="AB360" i="1"/>
  <c r="AB358" i="1"/>
  <c r="AB356" i="1"/>
  <c r="AB650" i="1"/>
  <c r="AB642" i="1"/>
  <c r="AB634" i="1"/>
  <c r="AB626" i="1"/>
  <c r="AB617" i="1"/>
  <c r="AB354" i="1"/>
  <c r="AB352" i="1"/>
  <c r="AB350" i="1"/>
  <c r="AB348" i="1"/>
  <c r="AB346" i="1"/>
  <c r="AB344" i="1"/>
  <c r="AB342" i="1"/>
  <c r="AB340" i="1"/>
  <c r="AB338" i="1"/>
  <c r="AB336" i="1"/>
  <c r="AB334" i="1"/>
  <c r="AB332" i="1"/>
  <c r="AB330" i="1"/>
  <c r="AB328" i="1"/>
  <c r="AB326" i="1"/>
  <c r="AB324" i="1"/>
  <c r="AB322" i="1"/>
  <c r="AB320" i="1"/>
  <c r="AB318" i="1"/>
  <c r="AB316" i="1"/>
  <c r="AB314" i="1"/>
  <c r="AB312" i="1"/>
  <c r="AB310" i="1"/>
  <c r="AB308" i="1"/>
  <c r="AB306" i="1"/>
  <c r="AB304" i="1"/>
  <c r="AB302" i="1"/>
  <c r="AB647" i="1"/>
  <c r="AB639" i="1"/>
  <c r="AB631" i="1"/>
  <c r="AB623" i="1"/>
  <c r="AB613" i="1"/>
  <c r="AB624" i="1"/>
  <c r="AB616" i="1"/>
  <c r="AB648" i="1"/>
  <c r="AB640" i="1"/>
  <c r="AB632" i="1"/>
  <c r="AB646" i="1"/>
  <c r="AB615" i="1"/>
  <c r="AB299" i="1"/>
  <c r="AB297" i="1"/>
  <c r="AB295" i="1"/>
  <c r="AB293" i="1"/>
  <c r="AB291" i="1"/>
  <c r="AB289" i="1"/>
  <c r="AB287" i="1"/>
  <c r="AB285" i="1"/>
  <c r="AB283" i="1"/>
  <c r="AB281" i="1"/>
  <c r="AB279" i="1"/>
  <c r="AB277" i="1"/>
  <c r="AB275" i="1"/>
  <c r="AB273" i="1"/>
  <c r="AB271" i="1"/>
  <c r="AB269" i="1"/>
  <c r="AB267" i="1"/>
  <c r="AB265" i="1"/>
  <c r="AB263" i="1"/>
  <c r="AJ259" i="1"/>
  <c r="AJ287" i="1"/>
  <c r="AJ331" i="1"/>
  <c r="AJ387" i="1"/>
  <c r="AJ407" i="1"/>
  <c r="AJ459" i="1"/>
  <c r="AG54" i="1"/>
  <c r="AG56" i="1"/>
  <c r="AG58" i="1"/>
  <c r="AG60" i="1"/>
  <c r="AG62" i="1"/>
  <c r="AG64" i="1"/>
  <c r="AG66" i="1"/>
  <c r="AG68" i="1"/>
  <c r="AG70" i="1"/>
  <c r="AG72" i="1"/>
  <c r="AG74" i="1"/>
  <c r="AG76" i="1"/>
  <c r="AG78" i="1"/>
  <c r="AG80" i="1"/>
  <c r="AG82" i="1"/>
  <c r="AG84" i="1"/>
  <c r="AG86" i="1"/>
  <c r="AG88" i="1"/>
  <c r="AG90" i="1"/>
  <c r="AG92" i="1"/>
  <c r="AG94" i="1"/>
  <c r="AG96" i="1"/>
  <c r="AG98" i="1"/>
  <c r="AG100" i="1"/>
  <c r="AG102" i="1"/>
  <c r="AG104" i="1"/>
  <c r="AG106" i="1"/>
  <c r="AG108" i="1"/>
  <c r="AG110" i="1"/>
  <c r="AG112" i="1"/>
  <c r="AG114" i="1"/>
  <c r="AG116" i="1"/>
  <c r="AG118" i="1"/>
  <c r="AG120" i="1"/>
  <c r="AG122" i="1"/>
  <c r="AG124" i="1"/>
  <c r="AG126" i="1"/>
  <c r="AG128" i="1"/>
  <c r="AG130" i="1"/>
  <c r="AG132" i="1"/>
  <c r="AG134" i="1"/>
  <c r="AG136" i="1"/>
  <c r="AG138" i="1"/>
  <c r="AG140" i="1"/>
  <c r="AG142" i="1"/>
  <c r="AG144" i="1"/>
  <c r="AG146" i="1"/>
  <c r="AG148" i="1"/>
  <c r="AG150" i="1"/>
  <c r="AG152" i="1"/>
  <c r="AG154" i="1"/>
  <c r="AG156" i="1"/>
  <c r="AG158" i="1"/>
  <c r="AG160" i="1"/>
  <c r="AG162" i="1"/>
  <c r="AG164" i="1"/>
  <c r="AG166" i="1"/>
  <c r="AG168" i="1"/>
  <c r="AG170" i="1"/>
  <c r="AG172" i="1"/>
  <c r="AG174" i="1"/>
  <c r="AG176" i="1"/>
  <c r="AG178" i="1"/>
  <c r="AG180" i="1"/>
  <c r="AG182" i="1"/>
  <c r="AG184" i="1"/>
  <c r="AG186" i="1"/>
  <c r="AG188" i="1"/>
  <c r="AG190" i="1"/>
  <c r="AG192" i="1"/>
  <c r="AG194" i="1"/>
  <c r="AG196" i="1"/>
  <c r="AG198" i="1"/>
  <c r="AG200" i="1"/>
  <c r="AG202" i="1"/>
  <c r="AG204" i="1"/>
  <c r="AG206" i="1"/>
  <c r="AG208" i="1"/>
  <c r="AG210" i="1"/>
  <c r="AG212" i="1"/>
  <c r="AG214" i="1"/>
  <c r="AG216" i="1"/>
  <c r="AG218" i="1"/>
  <c r="AG220" i="1"/>
  <c r="AG222" i="1"/>
  <c r="AG224" i="1"/>
  <c r="AG226" i="1"/>
  <c r="AG228" i="1"/>
  <c r="AG230" i="1"/>
  <c r="AG232" i="1"/>
  <c r="AG234" i="1"/>
  <c r="AG236" i="1"/>
  <c r="AG238" i="1"/>
  <c r="AG240" i="1"/>
  <c r="AG242" i="1"/>
  <c r="AG244" i="1"/>
  <c r="AG246" i="1"/>
  <c r="AG248" i="1"/>
  <c r="AG250" i="1"/>
  <c r="AC253" i="1"/>
  <c r="AC255" i="1"/>
  <c r="AC257" i="1"/>
  <c r="AC259" i="1"/>
  <c r="AC261" i="1"/>
  <c r="AC263" i="1"/>
  <c r="AG265" i="1"/>
  <c r="AG267" i="1"/>
  <c r="AG269" i="1"/>
  <c r="AC272" i="1"/>
  <c r="AC274" i="1"/>
  <c r="AC276" i="1"/>
  <c r="AC278" i="1"/>
  <c r="AC280" i="1"/>
  <c r="AC282" i="1"/>
  <c r="AG284" i="1"/>
  <c r="AG286" i="1"/>
  <c r="AG288" i="1"/>
  <c r="AG290" i="1"/>
  <c r="AG292" i="1"/>
  <c r="AG294" i="1"/>
  <c r="AC297" i="1"/>
  <c r="AC299" i="1"/>
  <c r="AC301" i="1"/>
  <c r="AG303" i="1"/>
  <c r="AG305" i="1"/>
  <c r="AG307" i="1"/>
  <c r="AC310" i="1"/>
  <c r="AC312" i="1"/>
  <c r="AC314" i="1"/>
  <c r="AC316" i="1"/>
  <c r="AC318" i="1"/>
  <c r="AC320" i="1"/>
  <c r="AG322" i="1"/>
  <c r="AG324" i="1"/>
  <c r="AG326" i="1"/>
  <c r="AG328" i="1"/>
  <c r="AG330" i="1"/>
  <c r="AG332" i="1"/>
  <c r="AG334" i="1"/>
  <c r="AG336" i="1"/>
  <c r="AG338" i="1"/>
  <c r="AG340" i="1"/>
  <c r="AG342" i="1"/>
  <c r="AG344" i="1"/>
  <c r="AG346" i="1"/>
  <c r="AG348" i="1"/>
  <c r="AG350" i="1"/>
  <c r="AG352" i="1"/>
  <c r="AG354" i="1"/>
  <c r="AG356" i="1"/>
  <c r="AG358" i="1"/>
  <c r="AG360" i="1"/>
  <c r="AG362" i="1"/>
  <c r="AG364" i="1"/>
  <c r="AG366" i="1"/>
  <c r="AG368" i="1"/>
  <c r="AG370" i="1"/>
  <c r="AG372" i="1"/>
  <c r="AG374" i="1"/>
  <c r="AG376" i="1"/>
  <c r="AG378" i="1"/>
  <c r="AG380" i="1"/>
  <c r="AG382" i="1"/>
  <c r="AG384" i="1"/>
  <c r="AG386" i="1"/>
  <c r="AG388" i="1"/>
  <c r="AG390" i="1"/>
  <c r="AG392" i="1"/>
  <c r="AG394" i="1"/>
  <c r="AG396" i="1"/>
  <c r="AG398" i="1"/>
  <c r="AG400" i="1"/>
  <c r="AG402" i="1"/>
  <c r="AG404" i="1"/>
  <c r="AG406" i="1"/>
  <c r="AG408" i="1"/>
  <c r="AG410" i="1"/>
  <c r="AG412" i="1"/>
  <c r="AG414" i="1"/>
  <c r="AG416" i="1"/>
  <c r="AG418" i="1"/>
  <c r="AG420" i="1"/>
  <c r="AG422" i="1"/>
  <c r="AG424" i="1"/>
  <c r="AG426" i="1"/>
  <c r="AG428" i="1"/>
  <c r="AG430" i="1"/>
  <c r="AG432" i="1"/>
  <c r="AG434" i="1"/>
  <c r="AG436" i="1"/>
  <c r="AG438" i="1"/>
  <c r="AG440" i="1"/>
  <c r="AG442" i="1"/>
  <c r="AG444" i="1"/>
  <c r="AG446" i="1"/>
  <c r="AG448" i="1"/>
  <c r="AG450" i="1"/>
  <c r="AG452" i="1"/>
  <c r="AG454" i="1"/>
  <c r="AG456" i="1"/>
  <c r="AG458" i="1"/>
  <c r="AG460" i="1"/>
  <c r="AG462" i="1"/>
  <c r="AG464" i="1"/>
  <c r="AG466" i="1"/>
  <c r="AG468" i="1"/>
  <c r="AG470" i="1"/>
  <c r="AL240" i="1"/>
  <c r="AM245" i="1"/>
  <c r="AN250" i="1"/>
  <c r="AL256" i="1"/>
  <c r="AM261" i="1"/>
  <c r="AN266" i="1"/>
  <c r="AL272" i="1"/>
  <c r="AM277" i="1"/>
  <c r="AN282" i="1"/>
  <c r="AL288" i="1"/>
  <c r="AM293" i="1"/>
  <c r="AN298" i="1"/>
  <c r="AL304" i="1"/>
  <c r="AM309" i="1"/>
  <c r="AN314" i="1"/>
  <c r="AL320" i="1"/>
  <c r="AM325" i="1"/>
  <c r="AN330" i="1"/>
  <c r="AL336" i="1"/>
  <c r="AN342" i="1"/>
  <c r="AL348" i="1"/>
  <c r="AM353" i="1"/>
  <c r="AN358" i="1"/>
  <c r="AM365" i="1"/>
  <c r="AN370" i="1"/>
  <c r="AL376" i="1"/>
  <c r="AM381" i="1"/>
  <c r="AN386" i="1"/>
  <c r="AL392" i="1"/>
  <c r="AM397" i="1"/>
  <c r="AN402" i="1"/>
  <c r="AL408" i="1"/>
  <c r="AM413" i="1"/>
  <c r="AN418" i="1"/>
  <c r="AM425" i="1"/>
  <c r="AN430" i="1"/>
  <c r="AL436" i="1"/>
  <c r="AM441" i="1"/>
  <c r="AN446" i="1"/>
  <c r="AL452" i="1"/>
  <c r="AN458" i="1"/>
  <c r="AL464" i="1"/>
  <c r="AM469" i="1"/>
  <c r="AN474" i="1"/>
  <c r="AM481" i="1"/>
  <c r="AL488" i="1"/>
  <c r="AM493" i="1"/>
  <c r="AN498" i="1"/>
  <c r="AL504" i="1"/>
  <c r="AN510" i="1"/>
  <c r="AL516" i="1"/>
  <c r="AM521" i="1"/>
  <c r="AN526" i="1"/>
  <c r="AL532" i="1"/>
  <c r="AN538" i="1"/>
  <c r="AL544" i="1"/>
  <c r="AM549" i="1"/>
  <c r="AN554" i="1"/>
  <c r="AL560" i="1"/>
  <c r="AN566" i="1"/>
  <c r="AM573" i="1"/>
  <c r="AL580" i="1"/>
  <c r="AN586" i="1"/>
  <c r="AL592" i="1"/>
  <c r="AN598" i="1"/>
  <c r="AM605" i="1"/>
  <c r="AL612" i="1"/>
  <c r="AN618" i="1"/>
  <c r="AL624" i="1"/>
  <c r="AN630" i="1"/>
  <c r="AM637" i="1"/>
  <c r="AL644" i="1"/>
  <c r="AN650" i="1"/>
  <c r="AK290" i="1"/>
  <c r="AK298" i="1"/>
  <c r="AK306" i="1"/>
  <c r="AK506" i="1"/>
  <c r="AK522" i="1"/>
  <c r="AK538" i="1"/>
  <c r="AK554" i="1"/>
  <c r="AK238" i="1"/>
  <c r="AK246" i="1"/>
  <c r="AK254" i="1"/>
  <c r="AK262" i="1"/>
  <c r="AK322" i="1"/>
  <c r="AK502" i="1"/>
  <c r="AK518" i="1"/>
  <c r="AK534" i="1"/>
  <c r="AK550" i="1"/>
  <c r="AK628" i="1"/>
  <c r="AK632" i="1"/>
  <c r="AK636" i="1"/>
  <c r="AK640" i="1"/>
  <c r="AK644" i="1"/>
  <c r="AK648" i="1"/>
  <c r="AK652" i="1"/>
  <c r="AK242" i="1"/>
  <c r="AK278" i="1"/>
  <c r="AK286" i="1"/>
  <c r="AK294" i="1"/>
  <c r="AK316" i="1"/>
  <c r="AK324" i="1"/>
  <c r="AK498" i="1"/>
  <c r="AK266" i="1"/>
  <c r="AK310" i="1"/>
  <c r="AK508" i="1"/>
  <c r="AK514" i="1"/>
  <c r="AK540" i="1"/>
  <c r="AK546" i="1"/>
  <c r="AK274" i="1"/>
  <c r="AK318" i="1"/>
  <c r="AK504" i="1"/>
  <c r="AK520" i="1"/>
  <c r="AK526" i="1"/>
  <c r="AK552" i="1"/>
  <c r="AK558" i="1"/>
  <c r="AK566" i="1"/>
  <c r="AK574" i="1"/>
  <c r="AK582" i="1"/>
  <c r="AK590" i="1"/>
  <c r="AK598" i="1"/>
  <c r="AK606" i="1"/>
  <c r="AK614" i="1"/>
  <c r="AK622" i="1"/>
  <c r="AK630" i="1"/>
  <c r="AK638" i="1"/>
  <c r="AK646" i="1"/>
  <c r="AK326" i="1"/>
  <c r="AK524" i="1"/>
  <c r="AK530" i="1"/>
  <c r="AK536" i="1"/>
  <c r="AK562" i="1"/>
  <c r="AK594" i="1"/>
  <c r="AK626" i="1"/>
  <c r="AK542" i="1"/>
  <c r="AK570" i="1"/>
  <c r="AK602" i="1"/>
  <c r="AK634" i="1"/>
  <c r="AK258" i="1"/>
  <c r="AK510" i="1"/>
  <c r="AK578" i="1"/>
  <c r="AK610" i="1"/>
  <c r="AK642" i="1"/>
  <c r="AK586" i="1"/>
  <c r="AK618" i="1"/>
  <c r="AK650" i="1"/>
  <c r="AK654" i="1"/>
  <c r="AK33" i="1"/>
  <c r="AK49" i="1"/>
  <c r="AK65" i="1"/>
  <c r="AK81" i="1"/>
  <c r="AK97" i="1"/>
  <c r="AK113" i="1"/>
  <c r="AK129" i="1"/>
  <c r="AK145" i="1"/>
  <c r="AK161" i="1"/>
  <c r="AK177" i="1"/>
  <c r="AK193" i="1"/>
  <c r="AK209" i="1"/>
  <c r="AK225" i="1"/>
  <c r="AK241" i="1"/>
  <c r="AK257" i="1"/>
  <c r="AK273" i="1"/>
  <c r="AK289" i="1"/>
  <c r="AK305" i="1"/>
  <c r="AK321" i="1"/>
  <c r="AK337" i="1"/>
  <c r="AK353" i="1"/>
  <c r="AK369" i="1"/>
  <c r="AK385" i="1"/>
  <c r="AK401" i="1"/>
  <c r="AK417" i="1"/>
  <c r="AK433" i="1"/>
  <c r="AK449" i="1"/>
  <c r="AK465" i="1"/>
  <c r="AK481" i="1"/>
  <c r="AK497" i="1"/>
  <c r="AK513" i="1"/>
  <c r="AK529" i="1"/>
  <c r="AK545" i="1"/>
  <c r="AK561" i="1"/>
  <c r="AK577" i="1"/>
  <c r="AK593" i="1"/>
  <c r="AK609" i="1"/>
  <c r="AK625" i="1"/>
  <c r="AK641" i="1"/>
  <c r="AJ24" i="1"/>
  <c r="AJ40" i="1"/>
  <c r="AJ56" i="1"/>
  <c r="AJ72" i="1"/>
  <c r="AJ88" i="1"/>
  <c r="AJ104" i="1"/>
  <c r="AJ120" i="1"/>
  <c r="AJ136" i="1"/>
  <c r="AJ152" i="1"/>
  <c r="AJ168" i="1"/>
  <c r="AJ184" i="1"/>
  <c r="AJ200" i="1"/>
  <c r="AJ216" i="1"/>
  <c r="AJ232" i="1"/>
  <c r="AJ248" i="1"/>
  <c r="AJ264" i="1"/>
  <c r="AJ280" i="1"/>
  <c r="AJ296" i="1"/>
  <c r="AJ312" i="1"/>
  <c r="AJ328" i="1"/>
  <c r="AJ344" i="1"/>
  <c r="AJ364" i="1"/>
  <c r="AJ380" i="1"/>
  <c r="AJ396" i="1"/>
  <c r="AJ412" i="1"/>
  <c r="AJ432" i="1"/>
  <c r="AJ448" i="1"/>
  <c r="AJ464" i="1"/>
  <c r="AJ480" i="1"/>
  <c r="AJ496" i="1"/>
  <c r="AJ512" i="1"/>
  <c r="AJ528" i="1"/>
  <c r="AJ544" i="1"/>
  <c r="AJ560" i="1"/>
  <c r="AJ576" i="1"/>
  <c r="AJ592" i="1"/>
  <c r="AJ608" i="1"/>
  <c r="AJ624" i="1"/>
  <c r="AJ640" i="1"/>
  <c r="AD653" i="1"/>
  <c r="AD649" i="1"/>
  <c r="AD629" i="1"/>
  <c r="AD625" i="1"/>
  <c r="AD621" i="1"/>
  <c r="AD613" i="1"/>
  <c r="AD609" i="1"/>
  <c r="AD605" i="1"/>
  <c r="AD601" i="1"/>
  <c r="AD593" i="1"/>
  <c r="AD585" i="1"/>
  <c r="AD581" i="1"/>
  <c r="AD577" i="1"/>
  <c r="AD573" i="1"/>
  <c r="AD569" i="1"/>
  <c r="AD565" i="1"/>
  <c r="AD553" i="1"/>
  <c r="AD549" i="1"/>
  <c r="AD533" i="1"/>
  <c r="AD529" i="1"/>
  <c r="AD525" i="1"/>
  <c r="AD517" i="1"/>
  <c r="AD513" i="1"/>
  <c r="AD505" i="1"/>
  <c r="AD501" i="1"/>
  <c r="AD497" i="1"/>
  <c r="AD493" i="1"/>
  <c r="AD489" i="1"/>
  <c r="AD477" i="1"/>
  <c r="AD473" i="1"/>
  <c r="AD469" i="1"/>
  <c r="AD458" i="1"/>
  <c r="AD456" i="1"/>
  <c r="AD454" i="1"/>
  <c r="AD452" i="1"/>
  <c r="AD450" i="1"/>
  <c r="AD448" i="1"/>
  <c r="AD446" i="1"/>
  <c r="AD444" i="1"/>
  <c r="AD442" i="1"/>
  <c r="AD440" i="1"/>
  <c r="AD438" i="1"/>
  <c r="AD436" i="1"/>
  <c r="AD434" i="1"/>
  <c r="AD432" i="1"/>
  <c r="AD430" i="1"/>
  <c r="AD428" i="1"/>
  <c r="AD426" i="1"/>
  <c r="AD424" i="1"/>
  <c r="AD422" i="1"/>
  <c r="AD644" i="1"/>
  <c r="AD616" i="1"/>
  <c r="AD612" i="1"/>
  <c r="AD600" i="1"/>
  <c r="AD596" i="1"/>
  <c r="AD584" i="1"/>
  <c r="AD564" i="1"/>
  <c r="AD556" i="1"/>
  <c r="AD552" i="1"/>
  <c r="AD548" i="1"/>
  <c r="AD544" i="1"/>
  <c r="AD532" i="1"/>
  <c r="AD520" i="1"/>
  <c r="AD508" i="1"/>
  <c r="AD504" i="1"/>
  <c r="AD488" i="1"/>
  <c r="AD484" i="1"/>
  <c r="AD476" i="1"/>
  <c r="AD308" i="1"/>
  <c r="AD306" i="1"/>
  <c r="AD304" i="1"/>
  <c r="AD302" i="1"/>
  <c r="AD300" i="1"/>
  <c r="AD652" i="1"/>
  <c r="AD648" i="1"/>
  <c r="AD640" i="1"/>
  <c r="AD636" i="1"/>
  <c r="AD632" i="1"/>
  <c r="AD628" i="1"/>
  <c r="AD624" i="1"/>
  <c r="AD620" i="1"/>
  <c r="AD608" i="1"/>
  <c r="AD604" i="1"/>
  <c r="AD592" i="1"/>
  <c r="AD588" i="1"/>
  <c r="AD580" i="1"/>
  <c r="AD576" i="1"/>
  <c r="AD572" i="1"/>
  <c r="AD568" i="1"/>
  <c r="AD560" i="1"/>
  <c r="AD540" i="1"/>
  <c r="AD536" i="1"/>
  <c r="AD528" i="1"/>
  <c r="AD524" i="1"/>
  <c r="AD516" i="1"/>
  <c r="AD512" i="1"/>
  <c r="AD500" i="1"/>
  <c r="AD496" i="1"/>
  <c r="AD492" i="1"/>
  <c r="AD480" i="1"/>
  <c r="AD472" i="1"/>
  <c r="AD468" i="1"/>
  <c r="AD466" i="1"/>
  <c r="AD464" i="1"/>
  <c r="AD462" i="1"/>
  <c r="AD460" i="1"/>
  <c r="AD647" i="1"/>
  <c r="AD631" i="1"/>
  <c r="AD623" i="1"/>
  <c r="AD615" i="1"/>
  <c r="AD607" i="1"/>
  <c r="AD583" i="1"/>
  <c r="AD559" i="1"/>
  <c r="AD547" i="1"/>
  <c r="AD543" i="1"/>
  <c r="AD531" i="1"/>
  <c r="AD527" i="1"/>
  <c r="AD519" i="1"/>
  <c r="AD507" i="1"/>
  <c r="AD419" i="1"/>
  <c r="AD417" i="1"/>
  <c r="AD415" i="1"/>
  <c r="AD413" i="1"/>
  <c r="AD411" i="1"/>
  <c r="AD409" i="1"/>
  <c r="AD407" i="1"/>
  <c r="AD405" i="1"/>
  <c r="AD403" i="1"/>
  <c r="AD401" i="1"/>
  <c r="AD399" i="1"/>
  <c r="AD397" i="1"/>
  <c r="AD395" i="1"/>
  <c r="AD393" i="1"/>
  <c r="AD391" i="1"/>
  <c r="AD389" i="1"/>
  <c r="AD387" i="1"/>
  <c r="AD385" i="1"/>
  <c r="AD383" i="1"/>
  <c r="AD381" i="1"/>
  <c r="AD379" i="1"/>
  <c r="AD377" i="1"/>
  <c r="AD375" i="1"/>
  <c r="AD373" i="1"/>
  <c r="AD371" i="1"/>
  <c r="AD369" i="1"/>
  <c r="AD367" i="1"/>
  <c r="AD365" i="1"/>
  <c r="AD363" i="1"/>
  <c r="AD361" i="1"/>
  <c r="AD359" i="1"/>
  <c r="AD357" i="1"/>
  <c r="AD355" i="1"/>
  <c r="AD353" i="1"/>
  <c r="AD351" i="1"/>
  <c r="AD349" i="1"/>
  <c r="AD347" i="1"/>
  <c r="AD345" i="1"/>
  <c r="AD343" i="1"/>
  <c r="AD341" i="1"/>
  <c r="AD339" i="1"/>
  <c r="AD337" i="1"/>
  <c r="AD335" i="1"/>
  <c r="AD333" i="1"/>
  <c r="AD331" i="1"/>
  <c r="AD329" i="1"/>
  <c r="AD327" i="1"/>
  <c r="AD325" i="1"/>
  <c r="AD323" i="1"/>
  <c r="AD321" i="1"/>
  <c r="AD319" i="1"/>
  <c r="AD317" i="1"/>
  <c r="AD315" i="1"/>
  <c r="AD313" i="1"/>
  <c r="AD311" i="1"/>
  <c r="AD651" i="1"/>
  <c r="AD643" i="1"/>
  <c r="AD639" i="1"/>
  <c r="AD635" i="1"/>
  <c r="AD627" i="1"/>
  <c r="AD619" i="1"/>
  <c r="AD611" i="1"/>
  <c r="AD603" i="1"/>
  <c r="AD599" i="1"/>
  <c r="AD595" i="1"/>
  <c r="AD591" i="1"/>
  <c r="AD587" i="1"/>
  <c r="AD579" i="1"/>
  <c r="AD575" i="1"/>
  <c r="AD571" i="1"/>
  <c r="AD567" i="1"/>
  <c r="AD563" i="1"/>
  <c r="AD555" i="1"/>
  <c r="AD551" i="1"/>
  <c r="AD539" i="1"/>
  <c r="AD535" i="1"/>
  <c r="AD523" i="1"/>
  <c r="AD515" i="1"/>
  <c r="AD511" i="1"/>
  <c r="AD503" i="1"/>
  <c r="AD499" i="1"/>
  <c r="AD495" i="1"/>
  <c r="AD491" i="1"/>
  <c r="AD487" i="1"/>
  <c r="AD483" i="1"/>
  <c r="AD479" i="1"/>
  <c r="AD475" i="1"/>
  <c r="AD471" i="1"/>
  <c r="AD459" i="1"/>
  <c r="AD457" i="1"/>
  <c r="AD455" i="1"/>
  <c r="AD453" i="1"/>
  <c r="AD451" i="1"/>
  <c r="AD449" i="1"/>
  <c r="AD447" i="1"/>
  <c r="AD445" i="1"/>
  <c r="AD443" i="1"/>
  <c r="AD441" i="1"/>
  <c r="AD439" i="1"/>
  <c r="AD437" i="1"/>
  <c r="AD435" i="1"/>
  <c r="AD433" i="1"/>
  <c r="AD431" i="1"/>
  <c r="AD429" i="1"/>
  <c r="AD427" i="1"/>
  <c r="AD425" i="1"/>
  <c r="AD423" i="1"/>
  <c r="AD421" i="1"/>
  <c r="AD654" i="1"/>
  <c r="AD646" i="1"/>
  <c r="AD642" i="1"/>
  <c r="AD638" i="1"/>
  <c r="AD626" i="1"/>
  <c r="AD618" i="1"/>
  <c r="AD606" i="1"/>
  <c r="AD602" i="1"/>
  <c r="AD598" i="1"/>
  <c r="AD594" i="1"/>
  <c r="AD590" i="1"/>
  <c r="AD586" i="1"/>
  <c r="AD566" i="1"/>
  <c r="AD558" i="1"/>
  <c r="AD546" i="1"/>
  <c r="AD522" i="1"/>
  <c r="AD514" i="1"/>
  <c r="AD510" i="1"/>
  <c r="AD482" i="1"/>
  <c r="AD478" i="1"/>
  <c r="AD309" i="1"/>
  <c r="AD307" i="1"/>
  <c r="AD305" i="1"/>
  <c r="AD650" i="1"/>
  <c r="AD634" i="1"/>
  <c r="AD630" i="1"/>
  <c r="AD622" i="1"/>
  <c r="AD614" i="1"/>
  <c r="AD610" i="1"/>
  <c r="AD582" i="1"/>
  <c r="AD578" i="1"/>
  <c r="AD574" i="1"/>
  <c r="AD570" i="1"/>
  <c r="AD562" i="1"/>
  <c r="AD554" i="1"/>
  <c r="AD550" i="1"/>
  <c r="AD542" i="1"/>
  <c r="AD538" i="1"/>
  <c r="AD534" i="1"/>
  <c r="AD530" i="1"/>
  <c r="AD526" i="1"/>
  <c r="AD518" i="1"/>
  <c r="AD506" i="1"/>
  <c r="AD502" i="1"/>
  <c r="AD498" i="1"/>
  <c r="AD494" i="1"/>
  <c r="AD490" i="1"/>
  <c r="AD486" i="1"/>
  <c r="AD474" i="1"/>
  <c r="AD470" i="1"/>
  <c r="AD467" i="1"/>
  <c r="AD465" i="1"/>
  <c r="AD463" i="1"/>
  <c r="AD461" i="1"/>
  <c r="AD645" i="1"/>
  <c r="AD641" i="1"/>
  <c r="AD637" i="1"/>
  <c r="AD633" i="1"/>
  <c r="AD617" i="1"/>
  <c r="AD597" i="1"/>
  <c r="AD589" i="1"/>
  <c r="AD561" i="1"/>
  <c r="AD557" i="1"/>
  <c r="AD545" i="1"/>
  <c r="AD541" i="1"/>
  <c r="AD537" i="1"/>
  <c r="AD521" i="1"/>
  <c r="AD509" i="1"/>
  <c r="AD485" i="1"/>
  <c r="AD481" i="1"/>
  <c r="AD420" i="1"/>
  <c r="AD418" i="1"/>
  <c r="AD416" i="1"/>
  <c r="AD414" i="1"/>
  <c r="AD412" i="1"/>
  <c r="AD410" i="1"/>
  <c r="AD408" i="1"/>
  <c r="AD406" i="1"/>
  <c r="AD404" i="1"/>
  <c r="AD402" i="1"/>
  <c r="AD400" i="1"/>
  <c r="AD398" i="1"/>
  <c r="AD396" i="1"/>
  <c r="AD394" i="1"/>
  <c r="AD392" i="1"/>
  <c r="AD390" i="1"/>
  <c r="AD388" i="1"/>
  <c r="AD386" i="1"/>
  <c r="AD384" i="1"/>
  <c r="AD382" i="1"/>
  <c r="AD380" i="1"/>
  <c r="AD378" i="1"/>
  <c r="AD376" i="1"/>
  <c r="AD374" i="1"/>
  <c r="AD372" i="1"/>
  <c r="AD370" i="1"/>
  <c r="AD368" i="1"/>
  <c r="AD366" i="1"/>
  <c r="AD364" i="1"/>
  <c r="AD362" i="1"/>
  <c r="AD360" i="1"/>
  <c r="AD358" i="1"/>
  <c r="AD356" i="1"/>
  <c r="AD354" i="1"/>
  <c r="AD352" i="1"/>
  <c r="AD350" i="1"/>
  <c r="AD348" i="1"/>
  <c r="AD346" i="1"/>
  <c r="AD344" i="1"/>
  <c r="AD342" i="1"/>
  <c r="AD340" i="1"/>
  <c r="AD338" i="1"/>
  <c r="AD336" i="1"/>
  <c r="AD334" i="1"/>
  <c r="AD332" i="1"/>
  <c r="AD330" i="1"/>
  <c r="AD328" i="1"/>
  <c r="AD326" i="1"/>
  <c r="AD324" i="1"/>
  <c r="AD322" i="1"/>
  <c r="AD320" i="1"/>
  <c r="AD318" i="1"/>
  <c r="AD316" i="1"/>
  <c r="AD314" i="1"/>
  <c r="AD312" i="1"/>
  <c r="AD310" i="1"/>
  <c r="AN362" i="1"/>
  <c r="AM505" i="1"/>
  <c r="AM585" i="1"/>
  <c r="AM633" i="1"/>
  <c r="AJ416" i="1"/>
  <c r="AD24" i="1"/>
  <c r="AD26" i="1"/>
  <c r="AD28" i="1"/>
  <c r="AD30" i="1"/>
  <c r="AD32" i="1"/>
  <c r="AD34" i="1"/>
  <c r="AD36" i="1"/>
  <c r="AD38" i="1"/>
  <c r="AD40" i="1"/>
  <c r="AD42" i="1"/>
  <c r="AD44" i="1"/>
  <c r="AD46" i="1"/>
  <c r="AD48" i="1"/>
  <c r="AD50" i="1"/>
  <c r="AD52" i="1"/>
  <c r="AD54" i="1"/>
  <c r="AD56" i="1"/>
  <c r="AD58" i="1"/>
  <c r="AD60" i="1"/>
  <c r="AD62" i="1"/>
  <c r="AD64" i="1"/>
  <c r="AD66" i="1"/>
  <c r="AD68" i="1"/>
  <c r="AD70" i="1"/>
  <c r="AD72" i="1"/>
  <c r="AD74" i="1"/>
  <c r="AD76" i="1"/>
  <c r="AD78" i="1"/>
  <c r="AD80" i="1"/>
  <c r="AD82" i="1"/>
  <c r="AD84" i="1"/>
  <c r="AD86" i="1"/>
  <c r="AD88" i="1"/>
  <c r="AD90" i="1"/>
  <c r="AD92" i="1"/>
  <c r="AD94" i="1"/>
  <c r="AD96" i="1"/>
  <c r="AD98" i="1"/>
  <c r="AD100" i="1"/>
  <c r="AD102" i="1"/>
  <c r="AD104" i="1"/>
  <c r="AD106" i="1"/>
  <c r="AD108" i="1"/>
  <c r="AD110" i="1"/>
  <c r="AD112" i="1"/>
  <c r="AD114" i="1"/>
  <c r="AD116" i="1"/>
  <c r="AD118" i="1"/>
  <c r="AD120" i="1"/>
  <c r="AD122" i="1"/>
  <c r="AD124" i="1"/>
  <c r="AD126" i="1"/>
  <c r="AD128" i="1"/>
  <c r="AD130" i="1"/>
  <c r="AD132" i="1"/>
  <c r="AD134" i="1"/>
  <c r="AD136" i="1"/>
  <c r="AD138" i="1"/>
  <c r="AD140" i="1"/>
  <c r="AD142" i="1"/>
  <c r="AD144" i="1"/>
  <c r="AD146" i="1"/>
  <c r="AD148" i="1"/>
  <c r="AD150" i="1"/>
  <c r="AD152" i="1"/>
  <c r="AD154" i="1"/>
  <c r="AD156" i="1"/>
  <c r="AD158" i="1"/>
  <c r="AD160" i="1"/>
  <c r="AD162" i="1"/>
  <c r="AD164" i="1"/>
  <c r="AD166" i="1"/>
  <c r="AD168" i="1"/>
  <c r="AD170" i="1"/>
  <c r="AD172" i="1"/>
  <c r="AD174" i="1"/>
  <c r="AD176" i="1"/>
  <c r="AD178" i="1"/>
  <c r="AD180" i="1"/>
  <c r="AD182" i="1"/>
  <c r="AD184" i="1"/>
  <c r="AD186" i="1"/>
  <c r="AD188" i="1"/>
  <c r="AD190" i="1"/>
  <c r="AD192" i="1"/>
  <c r="AD194" i="1"/>
  <c r="AD196" i="1"/>
  <c r="AD198" i="1"/>
  <c r="AD200" i="1"/>
  <c r="AD202" i="1"/>
  <c r="AD204" i="1"/>
  <c r="AD206" i="1"/>
  <c r="AD208" i="1"/>
  <c r="AL171" i="1"/>
  <c r="AN337" i="1"/>
  <c r="AN369" i="1"/>
  <c r="AN401" i="1"/>
  <c r="AN433" i="1"/>
  <c r="AN465" i="1"/>
  <c r="AN497" i="1"/>
  <c r="AL567" i="1"/>
  <c r="AL583" i="1"/>
  <c r="AL599" i="1"/>
  <c r="AL615" i="1"/>
  <c r="AL631" i="1"/>
  <c r="AL647" i="1"/>
  <c r="AK282" i="1"/>
  <c r="AJ61" i="1"/>
  <c r="AJ77" i="1"/>
  <c r="AJ93" i="1"/>
  <c r="AJ109" i="1"/>
  <c r="AJ125" i="1"/>
  <c r="AJ141" i="1"/>
  <c r="AJ157" i="1"/>
  <c r="AJ173" i="1"/>
  <c r="AJ189" i="1"/>
  <c r="AJ205" i="1"/>
  <c r="AJ221" i="1"/>
  <c r="AJ237" i="1"/>
  <c r="AJ253" i="1"/>
  <c r="AJ269" i="1"/>
  <c r="AJ285" i="1"/>
  <c r="AJ301" i="1"/>
  <c r="AJ317" i="1"/>
  <c r="AJ333" i="1"/>
  <c r="AJ349" i="1"/>
  <c r="AJ365" i="1"/>
  <c r="AJ381" i="1"/>
  <c r="AJ397" i="1"/>
  <c r="AJ413" i="1"/>
  <c r="AJ429" i="1"/>
  <c r="AJ445" i="1"/>
  <c r="AJ461" i="1"/>
  <c r="AJ477" i="1"/>
  <c r="AJ493" i="1"/>
  <c r="AJ509" i="1"/>
  <c r="AJ525" i="1"/>
  <c r="AJ541" i="1"/>
  <c r="AJ557" i="1"/>
  <c r="AJ573" i="1"/>
  <c r="AJ589" i="1"/>
  <c r="AJ605" i="1"/>
  <c r="AJ621" i="1"/>
  <c r="AJ637" i="1"/>
  <c r="AJ653" i="1"/>
  <c r="AI531" i="1"/>
  <c r="AI525" i="1"/>
  <c r="AI518" i="1"/>
  <c r="AI512" i="1"/>
  <c r="AI506" i="1"/>
  <c r="AI643" i="1"/>
  <c r="AI637" i="1"/>
  <c r="AI631" i="1"/>
  <c r="AI625" i="1"/>
  <c r="AI613" i="1"/>
  <c r="AI559" i="1"/>
  <c r="AI553" i="1"/>
  <c r="AI547" i="1"/>
  <c r="AI541" i="1"/>
  <c r="AI535" i="1"/>
  <c r="AI529" i="1"/>
  <c r="AI505" i="1"/>
  <c r="AI500" i="1"/>
  <c r="AI638" i="1"/>
  <c r="AI632" i="1"/>
  <c r="AI626" i="1"/>
  <c r="AI620" i="1"/>
  <c r="AI614" i="1"/>
  <c r="AI608" i="1"/>
  <c r="AI597" i="1"/>
  <c r="AI591" i="1"/>
  <c r="AI573" i="1"/>
  <c r="AI566" i="1"/>
  <c r="AI561" i="1"/>
  <c r="AI549" i="1"/>
  <c r="AI543" i="1"/>
  <c r="AI537" i="1"/>
  <c r="AI520" i="1"/>
  <c r="AI514" i="1"/>
  <c r="AI502" i="1"/>
  <c r="AI248" i="1"/>
  <c r="AI246" i="1"/>
  <c r="AI244" i="1"/>
  <c r="AI242" i="1"/>
  <c r="AI240" i="1"/>
  <c r="AI238" i="1"/>
  <c r="AI236" i="1"/>
  <c r="AI234" i="1"/>
  <c r="AI232" i="1"/>
  <c r="AI230" i="1"/>
  <c r="AI228" i="1"/>
  <c r="AI226" i="1"/>
  <c r="AI224" i="1"/>
  <c r="AI222" i="1"/>
  <c r="AI220" i="1"/>
  <c r="AI218" i="1"/>
  <c r="AI216" i="1"/>
  <c r="AI214" i="1"/>
  <c r="AI212" i="1"/>
  <c r="AI210" i="1"/>
  <c r="AI208" i="1"/>
  <c r="AI206" i="1"/>
  <c r="AI204" i="1"/>
  <c r="AI202" i="1"/>
  <c r="AI200" i="1"/>
  <c r="AI198" i="1"/>
  <c r="AI196" i="1"/>
  <c r="AI194" i="1"/>
  <c r="AI192" i="1"/>
  <c r="AI190" i="1"/>
  <c r="AI188" i="1"/>
  <c r="AI186" i="1"/>
  <c r="AI184" i="1"/>
  <c r="AI652" i="1"/>
  <c r="AI646" i="1"/>
  <c r="AI639" i="1"/>
  <c r="AI633" i="1"/>
  <c r="AI627" i="1"/>
  <c r="AI621" i="1"/>
  <c r="AI615" i="1"/>
  <c r="AI602" i="1"/>
  <c r="AI596" i="1"/>
  <c r="AI590" i="1"/>
  <c r="AI584" i="1"/>
  <c r="AI578" i="1"/>
  <c r="AI572" i="1"/>
  <c r="AI567" i="1"/>
  <c r="AI560" i="1"/>
  <c r="AI554" i="1"/>
  <c r="AI548" i="1"/>
  <c r="AI542" i="1"/>
  <c r="AI536" i="1"/>
  <c r="AI523" i="1"/>
  <c r="AI653" i="1"/>
  <c r="AI647" i="1"/>
  <c r="AI617" i="1"/>
  <c r="AI606" i="1"/>
  <c r="AI600" i="1"/>
  <c r="AI594" i="1"/>
  <c r="AI588" i="1"/>
  <c r="AI569" i="1"/>
  <c r="AI564" i="1"/>
  <c r="AI552" i="1"/>
  <c r="AI522" i="1"/>
  <c r="AI516" i="1"/>
  <c r="AI504" i="1"/>
  <c r="AI499" i="1"/>
  <c r="AI497" i="1"/>
  <c r="AI495" i="1"/>
  <c r="AI492" i="1"/>
  <c r="AI490" i="1"/>
  <c r="AI488" i="1"/>
  <c r="AI486" i="1"/>
  <c r="AI484" i="1"/>
  <c r="AI482" i="1"/>
  <c r="AI480" i="1"/>
  <c r="AI478" i="1"/>
  <c r="AI476" i="1"/>
  <c r="AI474" i="1"/>
  <c r="AI472" i="1"/>
  <c r="AI470" i="1"/>
  <c r="AI468" i="1"/>
  <c r="AI466" i="1"/>
  <c r="AI464" i="1"/>
  <c r="AI462" i="1"/>
  <c r="AI460" i="1"/>
  <c r="AI458" i="1"/>
  <c r="AI456" i="1"/>
  <c r="AI454" i="1"/>
  <c r="AI452" i="1"/>
  <c r="AI450" i="1"/>
  <c r="AI448" i="1"/>
  <c r="AI446" i="1"/>
  <c r="AI444" i="1"/>
  <c r="AI442" i="1"/>
  <c r="AI440" i="1"/>
  <c r="AI438" i="1"/>
  <c r="AI436" i="1"/>
  <c r="AI434" i="1"/>
  <c r="AI432" i="1"/>
  <c r="AI430" i="1"/>
  <c r="AI428" i="1"/>
  <c r="AI426" i="1"/>
  <c r="AI424" i="1"/>
  <c r="AI422" i="1"/>
  <c r="AI420" i="1"/>
  <c r="AI418" i="1"/>
  <c r="AI416" i="1"/>
  <c r="AI414" i="1"/>
  <c r="AI412" i="1"/>
  <c r="AI410" i="1"/>
  <c r="AI408" i="1"/>
  <c r="AI406" i="1"/>
  <c r="AI404" i="1"/>
  <c r="AI402" i="1"/>
  <c r="AI400" i="1"/>
  <c r="AI398" i="1"/>
  <c r="AI396" i="1"/>
  <c r="AI394" i="1"/>
  <c r="AI392" i="1"/>
  <c r="AI390" i="1"/>
  <c r="AI388" i="1"/>
  <c r="AI386" i="1"/>
  <c r="AI384" i="1"/>
  <c r="AI382" i="1"/>
  <c r="AI380" i="1"/>
  <c r="AI378" i="1"/>
  <c r="AI376" i="1"/>
  <c r="AI374" i="1"/>
  <c r="AI372" i="1"/>
  <c r="AI370" i="1"/>
  <c r="AI368" i="1"/>
  <c r="AI366" i="1"/>
  <c r="AI364" i="1"/>
  <c r="AI362" i="1"/>
  <c r="AI360" i="1"/>
  <c r="AI358" i="1"/>
  <c r="AI356" i="1"/>
  <c r="AI354" i="1"/>
  <c r="AI352" i="1"/>
  <c r="AI350" i="1"/>
  <c r="AI348" i="1"/>
  <c r="AI346" i="1"/>
  <c r="AI344" i="1"/>
  <c r="AI342" i="1"/>
  <c r="AI340" i="1"/>
  <c r="AI338" i="1"/>
  <c r="AI336" i="1"/>
  <c r="AI334" i="1"/>
  <c r="AI332" i="1"/>
  <c r="AI330" i="1"/>
  <c r="AI328" i="1"/>
  <c r="AI326" i="1"/>
  <c r="AI324" i="1"/>
  <c r="AI322" i="1"/>
  <c r="AI320" i="1"/>
  <c r="AI318" i="1"/>
  <c r="AI316" i="1"/>
  <c r="AI314" i="1"/>
  <c r="AI312" i="1"/>
  <c r="AI310" i="1"/>
  <c r="AI308" i="1"/>
  <c r="AI306" i="1"/>
  <c r="AI304" i="1"/>
  <c r="AI302" i="1"/>
  <c r="AI300" i="1"/>
  <c r="AI298" i="1"/>
  <c r="AI296" i="1"/>
  <c r="AI294" i="1"/>
  <c r="AI292" i="1"/>
  <c r="AI290" i="1"/>
  <c r="AI288" i="1"/>
  <c r="AI286" i="1"/>
  <c r="AI284" i="1"/>
  <c r="AI282" i="1"/>
  <c r="AI280" i="1"/>
  <c r="AI278" i="1"/>
  <c r="AI276" i="1"/>
  <c r="AI274" i="1"/>
  <c r="AI272" i="1"/>
  <c r="AI270" i="1"/>
  <c r="AI268" i="1"/>
  <c r="AI266" i="1"/>
  <c r="AI264" i="1"/>
  <c r="AI262" i="1"/>
  <c r="AI260" i="1"/>
  <c r="AI258" i="1"/>
  <c r="AI256" i="1"/>
  <c r="AI254" i="1"/>
  <c r="AI252" i="1"/>
  <c r="AI250" i="1"/>
  <c r="AI654" i="1"/>
  <c r="AI648" i="1"/>
  <c r="AI642" i="1"/>
  <c r="AI619" i="1"/>
  <c r="AI607" i="1"/>
  <c r="AI601" i="1"/>
  <c r="AI595" i="1"/>
  <c r="AI589" i="1"/>
  <c r="AI583" i="1"/>
  <c r="AI577" i="1"/>
  <c r="AI571" i="1"/>
  <c r="AI530" i="1"/>
  <c r="AI524" i="1"/>
  <c r="AI494" i="1"/>
  <c r="AI565" i="1"/>
  <c r="AI534" i="1"/>
  <c r="AI528" i="1"/>
  <c r="AI521" i="1"/>
  <c r="AI515" i="1"/>
  <c r="AI509" i="1"/>
  <c r="AI503" i="1"/>
  <c r="AI640" i="1"/>
  <c r="AI634" i="1"/>
  <c r="AI622" i="1"/>
  <c r="AI610" i="1"/>
  <c r="AI574" i="1"/>
  <c r="AI568" i="1"/>
  <c r="AI544" i="1"/>
  <c r="AI538" i="1"/>
  <c r="AI532" i="1"/>
  <c r="AI526" i="1"/>
  <c r="AI508" i="1"/>
  <c r="AI641" i="1"/>
  <c r="AI635" i="1"/>
  <c r="AI629" i="1"/>
  <c r="AI623" i="1"/>
  <c r="AI611" i="1"/>
  <c r="AI582" i="1"/>
  <c r="AI576" i="1"/>
  <c r="AI558" i="1"/>
  <c r="AI546" i="1"/>
  <c r="AI540" i="1"/>
  <c r="AI517" i="1"/>
  <c r="AI511" i="1"/>
  <c r="AI249" i="1"/>
  <c r="AI247" i="1"/>
  <c r="AI245" i="1"/>
  <c r="AI243" i="1"/>
  <c r="AI241" i="1"/>
  <c r="AI239" i="1"/>
  <c r="AI237" i="1"/>
  <c r="AI235" i="1"/>
  <c r="AI233" i="1"/>
  <c r="AI231" i="1"/>
  <c r="AI229" i="1"/>
  <c r="AI227" i="1"/>
  <c r="AI225" i="1"/>
  <c r="AI223" i="1"/>
  <c r="AI221" i="1"/>
  <c r="AI219" i="1"/>
  <c r="AI217" i="1"/>
  <c r="AI215" i="1"/>
  <c r="AI213" i="1"/>
  <c r="AI211" i="1"/>
  <c r="AI209" i="1"/>
  <c r="AI207" i="1"/>
  <c r="AI205" i="1"/>
  <c r="AI203" i="1"/>
  <c r="AI201" i="1"/>
  <c r="AI199" i="1"/>
  <c r="AI197" i="1"/>
  <c r="AI195" i="1"/>
  <c r="AI193" i="1"/>
  <c r="AI191" i="1"/>
  <c r="AI189" i="1"/>
  <c r="AI187" i="1"/>
  <c r="AI185" i="1"/>
  <c r="AI183" i="1"/>
  <c r="AI649" i="1"/>
  <c r="AI636" i="1"/>
  <c r="AI630" i="1"/>
  <c r="AI624" i="1"/>
  <c r="AI618" i="1"/>
  <c r="AI612" i="1"/>
  <c r="AI605" i="1"/>
  <c r="AI599" i="1"/>
  <c r="AI593" i="1"/>
  <c r="AI587" i="1"/>
  <c r="AI581" i="1"/>
  <c r="AI575" i="1"/>
  <c r="AI570" i="1"/>
  <c r="AI563" i="1"/>
  <c r="AI557" i="1"/>
  <c r="AI551" i="1"/>
  <c r="AI545" i="1"/>
  <c r="AI539" i="1"/>
  <c r="AI650" i="1"/>
  <c r="AI644" i="1"/>
  <c r="AI609" i="1"/>
  <c r="AI603" i="1"/>
  <c r="AI585" i="1"/>
  <c r="AI579" i="1"/>
  <c r="AI555" i="1"/>
  <c r="AI519" i="1"/>
  <c r="AI513" i="1"/>
  <c r="AI507" i="1"/>
  <c r="AI501" i="1"/>
  <c r="AI498" i="1"/>
  <c r="AI496" i="1"/>
  <c r="AI493" i="1"/>
  <c r="AI491" i="1"/>
  <c r="AI489" i="1"/>
  <c r="AI487" i="1"/>
  <c r="AI485" i="1"/>
  <c r="AI483" i="1"/>
  <c r="AI481" i="1"/>
  <c r="AI479" i="1"/>
  <c r="AI477" i="1"/>
  <c r="AI475" i="1"/>
  <c r="AI473" i="1"/>
  <c r="AI471" i="1"/>
  <c r="AI469" i="1"/>
  <c r="AI467" i="1"/>
  <c r="AI465" i="1"/>
  <c r="AI463" i="1"/>
  <c r="AI461" i="1"/>
  <c r="AI459" i="1"/>
  <c r="AI457" i="1"/>
  <c r="AI455" i="1"/>
  <c r="AI453" i="1"/>
  <c r="AI451" i="1"/>
  <c r="AI449" i="1"/>
  <c r="AI447" i="1"/>
  <c r="AI445" i="1"/>
  <c r="AI443" i="1"/>
  <c r="AI441" i="1"/>
  <c r="AI439" i="1"/>
  <c r="AI437" i="1"/>
  <c r="AI435" i="1"/>
  <c r="AI433" i="1"/>
  <c r="AI431" i="1"/>
  <c r="AI429" i="1"/>
  <c r="AI427" i="1"/>
  <c r="AI425" i="1"/>
  <c r="AI423" i="1"/>
  <c r="AI421" i="1"/>
  <c r="AI419" i="1"/>
  <c r="AI417" i="1"/>
  <c r="AI415" i="1"/>
  <c r="AI413" i="1"/>
  <c r="AI411" i="1"/>
  <c r="AI409" i="1"/>
  <c r="AI407" i="1"/>
  <c r="AI405" i="1"/>
  <c r="AI403" i="1"/>
  <c r="AI401" i="1"/>
  <c r="AI399" i="1"/>
  <c r="AI397" i="1"/>
  <c r="AI395" i="1"/>
  <c r="AI393" i="1"/>
  <c r="AI391" i="1"/>
  <c r="AI389" i="1"/>
  <c r="AI387" i="1"/>
  <c r="AI385" i="1"/>
  <c r="AI383" i="1"/>
  <c r="AI381" i="1"/>
  <c r="AI379" i="1"/>
  <c r="AI377" i="1"/>
  <c r="AI375" i="1"/>
  <c r="AI373" i="1"/>
  <c r="AI371" i="1"/>
  <c r="AI369" i="1"/>
  <c r="AI367" i="1"/>
  <c r="AI365" i="1"/>
  <c r="AI363" i="1"/>
  <c r="AI361" i="1"/>
  <c r="AI359" i="1"/>
  <c r="AI357" i="1"/>
  <c r="AI355" i="1"/>
  <c r="AI353" i="1"/>
  <c r="AI351" i="1"/>
  <c r="AI349" i="1"/>
  <c r="AI347" i="1"/>
  <c r="AI345" i="1"/>
  <c r="AI343" i="1"/>
  <c r="AI341" i="1"/>
  <c r="AI339" i="1"/>
  <c r="AI337" i="1"/>
  <c r="AI335" i="1"/>
  <c r="AI333" i="1"/>
  <c r="AI331" i="1"/>
  <c r="AI329" i="1"/>
  <c r="AI327" i="1"/>
  <c r="AI325" i="1"/>
  <c r="AI323" i="1"/>
  <c r="AI321" i="1"/>
  <c r="AI319" i="1"/>
  <c r="AI317" i="1"/>
  <c r="AI315" i="1"/>
  <c r="AI313" i="1"/>
  <c r="AI311" i="1"/>
  <c r="AI309" i="1"/>
  <c r="AI307" i="1"/>
  <c r="AI305" i="1"/>
  <c r="AI303" i="1"/>
  <c r="AI301" i="1"/>
  <c r="AI299" i="1"/>
  <c r="AI297" i="1"/>
  <c r="AI295" i="1"/>
  <c r="AI293" i="1"/>
  <c r="AI291" i="1"/>
  <c r="AI289" i="1"/>
  <c r="AI287" i="1"/>
  <c r="AI285" i="1"/>
  <c r="AI283" i="1"/>
  <c r="AI281" i="1"/>
  <c r="AI279" i="1"/>
  <c r="AI277" i="1"/>
  <c r="AI275" i="1"/>
  <c r="AI273" i="1"/>
  <c r="AI271" i="1"/>
  <c r="AI269" i="1"/>
  <c r="AI267" i="1"/>
  <c r="AI265" i="1"/>
  <c r="AI263" i="1"/>
  <c r="AI261" i="1"/>
  <c r="AI259" i="1"/>
  <c r="AI257" i="1"/>
  <c r="AI255" i="1"/>
  <c r="AI253" i="1"/>
  <c r="AI251" i="1"/>
  <c r="AI651" i="1"/>
  <c r="AI645" i="1"/>
  <c r="AI628" i="1"/>
  <c r="AI616" i="1"/>
  <c r="AI604" i="1"/>
  <c r="AI598" i="1"/>
  <c r="AI592" i="1"/>
  <c r="AI586" i="1"/>
  <c r="AI580" i="1"/>
  <c r="AI562" i="1"/>
  <c r="AI556" i="1"/>
  <c r="AI550" i="1"/>
  <c r="AI533" i="1"/>
  <c r="AI527" i="1"/>
  <c r="AI510" i="1"/>
  <c r="AI22" i="1"/>
  <c r="AI24" i="1"/>
  <c r="AI26" i="1"/>
  <c r="AI28" i="1"/>
  <c r="AI30" i="1"/>
  <c r="AI32" i="1"/>
  <c r="AI34" i="1"/>
  <c r="AI36" i="1"/>
  <c r="AI38" i="1"/>
  <c r="AI40" i="1"/>
  <c r="AI42" i="1"/>
  <c r="AI44" i="1"/>
  <c r="AI46" i="1"/>
  <c r="AI48" i="1"/>
  <c r="AI50" i="1"/>
  <c r="AI52" i="1"/>
  <c r="AI54" i="1"/>
  <c r="AI56" i="1"/>
  <c r="AI58" i="1"/>
  <c r="AI60" i="1"/>
  <c r="AI62" i="1"/>
  <c r="AI64" i="1"/>
  <c r="AI66" i="1"/>
  <c r="AI68" i="1"/>
  <c r="AI70" i="1"/>
  <c r="AI72" i="1"/>
  <c r="AI74" i="1"/>
  <c r="AI76" i="1"/>
  <c r="AI78" i="1"/>
  <c r="AI80" i="1"/>
  <c r="AI82" i="1"/>
  <c r="AI84" i="1"/>
  <c r="AI86" i="1"/>
  <c r="AI88" i="1"/>
  <c r="AI90" i="1"/>
  <c r="AI92" i="1"/>
  <c r="AI94" i="1"/>
  <c r="AI96" i="1"/>
  <c r="AM419" i="1"/>
  <c r="AN584" i="1"/>
  <c r="AN624" i="1"/>
  <c r="AB24" i="1"/>
  <c r="AF26" i="1"/>
  <c r="AF28" i="1"/>
  <c r="AF30" i="1"/>
  <c r="AF32" i="1"/>
  <c r="AF34" i="1"/>
  <c r="AF36" i="1"/>
  <c r="AF38" i="1"/>
  <c r="AF40" i="1"/>
  <c r="AF42" i="1"/>
  <c r="AF44" i="1"/>
  <c r="AF46" i="1"/>
  <c r="AF48" i="1"/>
  <c r="AF50" i="1"/>
  <c r="AF52" i="1"/>
  <c r="AF54" i="1"/>
  <c r="AF56" i="1"/>
  <c r="AF58" i="1"/>
  <c r="AF60" i="1"/>
  <c r="AF62" i="1"/>
  <c r="AF64" i="1"/>
  <c r="AF66" i="1"/>
  <c r="AF68" i="1"/>
  <c r="AF70" i="1"/>
  <c r="AF72" i="1"/>
  <c r="AF74" i="1"/>
  <c r="AF76" i="1"/>
  <c r="AF78" i="1"/>
  <c r="AF80" i="1"/>
  <c r="AF82" i="1"/>
  <c r="AF84" i="1"/>
  <c r="AF86" i="1"/>
  <c r="AF88" i="1"/>
  <c r="AF90" i="1"/>
  <c r="AF92" i="1"/>
  <c r="AF94" i="1"/>
  <c r="AF96" i="1"/>
  <c r="AF98" i="1"/>
  <c r="AF100" i="1"/>
  <c r="AF102" i="1"/>
  <c r="AF104" i="1"/>
  <c r="AF106" i="1"/>
  <c r="AF108" i="1"/>
  <c r="AF110" i="1"/>
  <c r="AF112" i="1"/>
  <c r="AF114" i="1"/>
  <c r="AF116" i="1"/>
  <c r="AF118" i="1"/>
  <c r="AF120" i="1"/>
  <c r="AF122" i="1"/>
  <c r="AF124" i="1"/>
  <c r="AF126" i="1"/>
  <c r="AF128" i="1"/>
  <c r="AF130" i="1"/>
  <c r="AF132" i="1"/>
  <c r="AF134" i="1"/>
  <c r="AF136" i="1"/>
  <c r="AF138" i="1"/>
  <c r="AF140" i="1"/>
  <c r="AF142" i="1"/>
  <c r="AF144" i="1"/>
  <c r="AF146" i="1"/>
  <c r="AF148" i="1"/>
  <c r="AF150" i="1"/>
  <c r="AF152" i="1"/>
  <c r="AF154" i="1"/>
  <c r="AF156" i="1"/>
  <c r="AF158" i="1"/>
  <c r="AF160" i="1"/>
  <c r="AF162" i="1"/>
  <c r="AF164" i="1"/>
  <c r="AF166" i="1"/>
  <c r="AF168" i="1"/>
  <c r="AF170" i="1"/>
  <c r="AF172" i="1"/>
  <c r="AF174" i="1"/>
  <c r="AF176" i="1"/>
  <c r="AF178" i="1"/>
  <c r="AF180" i="1"/>
  <c r="AF182" i="1"/>
  <c r="AF184" i="1"/>
  <c r="AF186" i="1"/>
  <c r="AF188" i="1"/>
  <c r="AF190" i="1"/>
  <c r="AF192" i="1"/>
  <c r="AF194" i="1"/>
  <c r="AF196" i="1"/>
  <c r="AF198" i="1"/>
  <c r="AF200" i="1"/>
  <c r="AF202" i="1"/>
  <c r="AF204" i="1"/>
  <c r="AF206" i="1"/>
  <c r="AF208" i="1"/>
  <c r="AF210" i="1"/>
  <c r="AF212" i="1"/>
  <c r="AF214" i="1"/>
  <c r="AF216" i="1"/>
  <c r="AG252" i="1"/>
  <c r="AC303" i="1"/>
  <c r="AC472" i="1"/>
  <c r="AC474" i="1"/>
  <c r="AC476" i="1"/>
  <c r="AC478" i="1"/>
  <c r="AC480" i="1"/>
  <c r="AC482" i="1"/>
  <c r="AC484" i="1"/>
  <c r="AC486" i="1"/>
  <c r="AC488" i="1"/>
  <c r="AC490" i="1"/>
  <c r="AC492" i="1"/>
  <c r="AC494" i="1"/>
  <c r="AC496" i="1"/>
  <c r="AC498" i="1"/>
  <c r="AC500" i="1"/>
  <c r="AC502" i="1"/>
  <c r="AC504" i="1"/>
  <c r="AC506" i="1"/>
  <c r="AC508" i="1"/>
  <c r="AC510" i="1"/>
  <c r="AH210" i="1"/>
  <c r="AH212" i="1"/>
  <c r="AH214" i="1"/>
  <c r="AH216" i="1"/>
  <c r="AH218" i="1"/>
  <c r="AH220" i="1"/>
  <c r="AH222" i="1"/>
  <c r="AH224" i="1"/>
  <c r="AH226" i="1"/>
  <c r="AH228" i="1"/>
  <c r="AH230" i="1"/>
  <c r="AH232" i="1"/>
  <c r="AH234" i="1"/>
  <c r="AH236" i="1"/>
  <c r="AH238" i="1"/>
  <c r="AH240" i="1"/>
  <c r="AH242" i="1"/>
  <c r="AH244" i="1"/>
  <c r="AH246" i="1"/>
  <c r="AH248" i="1"/>
  <c r="AH250" i="1"/>
  <c r="AH252" i="1"/>
  <c r="AH254" i="1"/>
  <c r="AH256" i="1"/>
  <c r="AH258" i="1"/>
  <c r="AH260" i="1"/>
  <c r="AH262" i="1"/>
  <c r="AH264" i="1"/>
  <c r="AH266" i="1"/>
  <c r="AH268" i="1"/>
  <c r="AH270" i="1"/>
  <c r="AH272" i="1"/>
  <c r="AH274" i="1"/>
  <c r="AH276" i="1"/>
  <c r="AH278" i="1"/>
  <c r="AH280" i="1"/>
  <c r="AH282" i="1"/>
  <c r="AH284" i="1"/>
  <c r="AH286" i="1"/>
  <c r="AH288" i="1"/>
  <c r="AH290" i="1"/>
  <c r="AH292" i="1"/>
  <c r="AH294" i="1"/>
  <c r="AH296" i="1"/>
  <c r="AH298" i="1"/>
  <c r="AE99" i="1"/>
  <c r="AE101" i="1"/>
  <c r="AE103" i="1"/>
  <c r="AE105" i="1"/>
  <c r="AE107" i="1"/>
  <c r="AE109" i="1"/>
  <c r="AE111" i="1"/>
  <c r="AE113" i="1"/>
  <c r="AE115" i="1"/>
  <c r="AE117" i="1"/>
  <c r="AE119" i="1"/>
  <c r="AE121" i="1"/>
  <c r="AE123" i="1"/>
  <c r="AE125" i="1"/>
  <c r="AE127" i="1"/>
  <c r="AE129" i="1"/>
  <c r="AE131" i="1"/>
  <c r="AE133" i="1"/>
  <c r="AE135" i="1"/>
  <c r="AE137" i="1"/>
  <c r="AE139" i="1"/>
  <c r="AE141" i="1"/>
  <c r="AE143" i="1"/>
  <c r="AE145" i="1"/>
  <c r="AE147" i="1"/>
  <c r="AE149" i="1"/>
  <c r="AE151" i="1"/>
  <c r="AE153" i="1"/>
  <c r="AE155" i="1"/>
  <c r="AE157" i="1"/>
  <c r="AE159" i="1"/>
  <c r="AE161" i="1"/>
  <c r="AE163" i="1"/>
  <c r="AE165" i="1"/>
  <c r="AE167" i="1"/>
  <c r="AE169" i="1"/>
  <c r="AE171" i="1"/>
  <c r="AE173" i="1"/>
  <c r="AE175" i="1"/>
  <c r="AE177" i="1"/>
  <c r="AE179" i="1"/>
  <c r="AE181" i="1"/>
  <c r="AE183" i="1"/>
  <c r="AB220" i="1"/>
  <c r="AB222" i="1"/>
  <c r="AB224" i="1"/>
  <c r="AB226" i="1"/>
  <c r="AB228" i="1"/>
  <c r="AB230" i="1"/>
  <c r="AB232" i="1"/>
  <c r="AB234" i="1"/>
  <c r="AB236" i="1"/>
  <c r="AB238" i="1"/>
  <c r="AB240" i="1"/>
  <c r="AB242" i="1"/>
  <c r="AB244" i="1"/>
  <c r="AB246" i="1"/>
  <c r="AB248" i="1"/>
  <c r="AB250" i="1"/>
  <c r="AB252" i="1"/>
  <c r="AB254" i="1"/>
  <c r="AB256" i="1"/>
  <c r="AB258" i="1"/>
  <c r="AB260" i="1"/>
  <c r="AB262" i="1"/>
  <c r="AB266" i="1"/>
  <c r="AB270" i="1"/>
  <c r="AB274" i="1"/>
  <c r="AB278" i="1"/>
  <c r="AB282" i="1"/>
  <c r="AB286" i="1"/>
  <c r="AB290" i="1"/>
  <c r="AB294" i="1"/>
  <c r="AB298" i="1"/>
  <c r="AC512" i="1"/>
  <c r="AC516" i="1"/>
  <c r="AC520" i="1"/>
  <c r="AC524" i="1"/>
  <c r="AC528" i="1"/>
  <c r="AC532" i="1"/>
  <c r="AC536" i="1"/>
  <c r="AC540" i="1"/>
  <c r="AC544" i="1"/>
  <c r="AC548" i="1"/>
  <c r="AC552" i="1"/>
  <c r="AC556" i="1"/>
  <c r="AC560" i="1"/>
  <c r="AC564" i="1"/>
  <c r="AC568" i="1"/>
  <c r="AC572" i="1"/>
  <c r="AC576" i="1"/>
  <c r="AC580" i="1"/>
  <c r="AC584" i="1"/>
  <c r="AC588" i="1"/>
  <c r="AC592" i="1"/>
  <c r="AH299" i="1"/>
  <c r="AH303" i="1"/>
  <c r="Z657" i="1"/>
  <c r="AA657" i="1"/>
  <c r="Y657" i="1"/>
  <c r="AO25" i="2" l="1" a="1"/>
  <c r="AP27" i="2" s="1"/>
  <c r="G654" i="2"/>
  <c r="H654" i="2" s="1"/>
  <c r="G653" i="2"/>
  <c r="H653" i="2" s="1"/>
  <c r="G660" i="2"/>
  <c r="H660" i="2" s="1"/>
  <c r="G659" i="2"/>
  <c r="H659" i="2" s="1"/>
  <c r="G655" i="2"/>
  <c r="H655" i="2" s="1"/>
  <c r="G656" i="2"/>
  <c r="H656" i="2" s="1"/>
  <c r="G666" i="2"/>
  <c r="H666" i="2" s="1"/>
  <c r="G665" i="2"/>
  <c r="H665" i="2" s="1"/>
  <c r="G661" i="2"/>
  <c r="H661" i="2" s="1"/>
  <c r="G667" i="2"/>
  <c r="H667" i="2" s="1"/>
  <c r="G662" i="2"/>
  <c r="H662" i="2" s="1"/>
  <c r="G657" i="2"/>
  <c r="H657" i="2" s="1"/>
  <c r="G664" i="2"/>
  <c r="H664" i="2" s="1"/>
  <c r="G663" i="2"/>
  <c r="H663" i="2" s="1"/>
  <c r="G658" i="2"/>
  <c r="H658" i="2" s="1"/>
  <c r="AO26" i="2"/>
  <c r="AO25" i="2"/>
  <c r="J663" i="2"/>
  <c r="AQ63" i="1" a="1"/>
  <c r="BA63" i="1" s="1"/>
  <c r="AV98" i="1"/>
  <c r="AV99" i="1" s="1"/>
  <c r="AV100" i="1" s="1"/>
  <c r="AV101" i="1" s="1"/>
  <c r="AV102" i="1" s="1"/>
  <c r="AV103" i="1" s="1"/>
  <c r="AV104" i="1" s="1"/>
  <c r="AV105" i="1" s="1"/>
  <c r="BC101" i="1"/>
  <c r="BB101" i="1"/>
  <c r="BC100" i="1"/>
  <c r="BB100" i="1"/>
  <c r="BC99" i="1"/>
  <c r="BB99" i="1"/>
  <c r="AU110" i="1"/>
  <c r="AV109" i="1"/>
  <c r="AS20" i="1"/>
  <c r="AT5" i="1"/>
  <c r="AT7" i="1"/>
  <c r="AT2" i="1"/>
  <c r="AW21" i="1" a="1"/>
  <c r="AW21" i="1" s="1"/>
  <c r="AS19" i="1"/>
  <c r="AQ25" i="1" a="1"/>
  <c r="AQ45" i="1"/>
  <c r="G670" i="2" l="1"/>
  <c r="AO27" i="2"/>
  <c r="AQ25" i="2"/>
  <c r="AP26" i="2"/>
  <c r="AP25" i="2"/>
  <c r="G669" i="2"/>
  <c r="AQ26" i="2"/>
  <c r="AQ27" i="2"/>
  <c r="AO37" i="2" a="1"/>
  <c r="AO37" i="2" s="1"/>
  <c r="J664" i="2"/>
  <c r="BB104" i="1" a="1"/>
  <c r="BB104" i="1" s="1"/>
  <c r="BB106" i="1" a="1"/>
  <c r="BB106" i="1" s="1"/>
  <c r="AT72" i="1"/>
  <c r="AS73" i="1"/>
  <c r="AQ70" i="1"/>
  <c r="BC72" i="1"/>
  <c r="AQ66" i="1"/>
  <c r="AS63" i="1"/>
  <c r="AS74" i="1"/>
  <c r="AX63" i="1"/>
  <c r="AQ63" i="1"/>
  <c r="AW73" i="1"/>
  <c r="AV74" i="1"/>
  <c r="AV69" i="1"/>
  <c r="AV66" i="1"/>
  <c r="AR67" i="1"/>
  <c r="AT67" i="1"/>
  <c r="AS67" i="1"/>
  <c r="AQ73" i="1"/>
  <c r="AY67" i="1"/>
  <c r="AU68" i="1"/>
  <c r="BA64" i="1"/>
  <c r="AX66" i="1"/>
  <c r="AV72" i="1"/>
  <c r="BC68" i="1"/>
  <c r="AR63" i="1"/>
  <c r="AV70" i="1"/>
  <c r="AU63" i="1"/>
  <c r="BB69" i="1"/>
  <c r="AX71" i="1"/>
  <c r="AR72" i="1"/>
  <c r="BC74" i="1"/>
  <c r="AR65" i="1"/>
  <c r="AR68" i="1"/>
  <c r="AY63" i="1"/>
  <c r="AS70" i="1"/>
  <c r="AU64" i="1"/>
  <c r="AY71" i="1"/>
  <c r="AX64" i="1"/>
  <c r="AR71" i="1"/>
  <c r="AR69" i="1"/>
  <c r="AW71" i="1"/>
  <c r="AU74" i="1"/>
  <c r="AW64" i="1"/>
  <c r="AW67" i="1"/>
  <c r="AU67" i="1"/>
  <c r="AQ64" i="1"/>
  <c r="BB73" i="1"/>
  <c r="AU71" i="1"/>
  <c r="AQ68" i="1"/>
  <c r="AW65" i="1"/>
  <c r="AU75" i="1"/>
  <c r="AQ72" i="1"/>
  <c r="AT68" i="1"/>
  <c r="BC64" i="1"/>
  <c r="BA74" i="1"/>
  <c r="AU70" i="1"/>
  <c r="BB75" i="1"/>
  <c r="AX74" i="1"/>
  <c r="AY69" i="1"/>
  <c r="AZ64" i="1"/>
  <c r="AW72" i="1"/>
  <c r="AX67" i="1"/>
  <c r="AW75" i="1"/>
  <c r="AX70" i="1"/>
  <c r="AY65" i="1"/>
  <c r="AX68" i="1"/>
  <c r="AT65" i="1"/>
  <c r="AR75" i="1"/>
  <c r="AX72" i="1"/>
  <c r="AT69" i="1"/>
  <c r="AZ66" i="1"/>
  <c r="AV63" i="1"/>
  <c r="AT73" i="1"/>
  <c r="AW69" i="1"/>
  <c r="AS66" i="1"/>
  <c r="AY74" i="1"/>
  <c r="BB67" i="1"/>
  <c r="AV73" i="1"/>
  <c r="BC73" i="1"/>
  <c r="AQ69" i="1"/>
  <c r="AR64" i="1"/>
  <c r="BB71" i="1"/>
  <c r="BC66" i="1"/>
  <c r="BB74" i="1"/>
  <c r="BC69" i="1"/>
  <c r="AQ65" i="1"/>
  <c r="BB64" i="1"/>
  <c r="BA69" i="1"/>
  <c r="AZ74" i="1"/>
  <c r="AW66" i="1"/>
  <c r="AV71" i="1"/>
  <c r="BC63" i="1"/>
  <c r="BB68" i="1"/>
  <c r="BA73" i="1"/>
  <c r="AX65" i="1"/>
  <c r="AW70" i="1"/>
  <c r="AV75" i="1"/>
  <c r="BC67" i="1"/>
  <c r="BB72" i="1"/>
  <c r="AY64" i="1"/>
  <c r="AX69" i="1"/>
  <c r="AW74" i="1"/>
  <c r="BA65" i="1"/>
  <c r="AZ70" i="1"/>
  <c r="AY75" i="1"/>
  <c r="AV67" i="1"/>
  <c r="AU72" i="1"/>
  <c r="AS72" i="1"/>
  <c r="AT75" i="1"/>
  <c r="AV65" i="1"/>
  <c r="AY66" i="1"/>
  <c r="BC70" i="1"/>
  <c r="BA75" i="1"/>
  <c r="AU73" i="1"/>
  <c r="BB70" i="1"/>
  <c r="AV68" i="1"/>
  <c r="BC65" i="1"/>
  <c r="AW63" i="1"/>
  <c r="AZ73" i="1"/>
  <c r="AT71" i="1"/>
  <c r="BA68" i="1"/>
  <c r="AU66" i="1"/>
  <c r="BB63" i="1"/>
  <c r="AT74" i="1"/>
  <c r="BA71" i="1"/>
  <c r="AU69" i="1"/>
  <c r="BB66" i="1"/>
  <c r="AV64" i="1"/>
  <c r="AR66" i="1"/>
  <c r="AQ71" i="1"/>
  <c r="BC75" i="1"/>
  <c r="AZ67" i="1"/>
  <c r="AY72" i="1"/>
  <c r="AS65" i="1"/>
  <c r="AR70" i="1"/>
  <c r="AQ75" i="1"/>
  <c r="BA66" i="1"/>
  <c r="AZ71" i="1"/>
  <c r="AT64" i="1"/>
  <c r="AS69" i="1"/>
  <c r="AR74" i="1"/>
  <c r="BB65" i="1"/>
  <c r="BA70" i="1"/>
  <c r="AZ75" i="1"/>
  <c r="AQ67" i="1"/>
  <c r="BC71" i="1"/>
  <c r="AZ63" i="1"/>
  <c r="AY68" i="1"/>
  <c r="AX73" i="1"/>
  <c r="AZ69" i="1"/>
  <c r="BA72" i="1"/>
  <c r="AQ74" i="1"/>
  <c r="AS64" i="1"/>
  <c r="AW68" i="1"/>
  <c r="AS75" i="1"/>
  <c r="AZ72" i="1"/>
  <c r="AT70" i="1"/>
  <c r="BA67" i="1"/>
  <c r="AU65" i="1"/>
  <c r="AX75" i="1"/>
  <c r="AR73" i="1"/>
  <c r="AY70" i="1"/>
  <c r="AS68" i="1"/>
  <c r="AZ65" i="1"/>
  <c r="AT63" i="1"/>
  <c r="AY73" i="1"/>
  <c r="AS71" i="1"/>
  <c r="AZ68" i="1"/>
  <c r="AT66" i="1"/>
  <c r="BB105" i="1" a="1"/>
  <c r="BB105" i="1" s="1"/>
  <c r="AW96" i="1" a="1"/>
  <c r="AU111" i="1"/>
  <c r="AV111" i="1" s="1"/>
  <c r="AV110" i="1"/>
  <c r="AS18" i="1"/>
  <c r="AQ25" i="1"/>
  <c r="AS26" i="1"/>
  <c r="AV27" i="1"/>
  <c r="AY28" i="1"/>
  <c r="BB29" i="1"/>
  <c r="AR31" i="1"/>
  <c r="AU32" i="1"/>
  <c r="AX33" i="1"/>
  <c r="BA34" i="1"/>
  <c r="AQ36" i="1"/>
  <c r="AT37" i="1"/>
  <c r="AX25" i="1"/>
  <c r="AR27" i="1"/>
  <c r="BC28" i="1"/>
  <c r="AW30" i="1"/>
  <c r="AQ32" i="1"/>
  <c r="BB33" i="1"/>
  <c r="AV35" i="1"/>
  <c r="BC36" i="1"/>
  <c r="BB25" i="1"/>
  <c r="AZ27" i="1"/>
  <c r="AT29" i="1"/>
  <c r="BA30" i="1"/>
  <c r="AY32" i="1"/>
  <c r="AS34" i="1"/>
  <c r="AZ35" i="1"/>
  <c r="AX37" i="1"/>
  <c r="AQ28" i="1"/>
  <c r="AV31" i="1"/>
  <c r="AW34" i="1"/>
  <c r="BB37" i="1"/>
  <c r="AU28" i="1"/>
  <c r="AZ31" i="1"/>
  <c r="AR35" i="1"/>
  <c r="AW26" i="1"/>
  <c r="AX29" i="1"/>
  <c r="BC32" i="1"/>
  <c r="AU36" i="1"/>
  <c r="AY36" i="1"/>
  <c r="BA26" i="1"/>
  <c r="AS30" i="1"/>
  <c r="AT33" i="1"/>
  <c r="AS25" i="1"/>
  <c r="BA36" i="1"/>
  <c r="AX35" i="1"/>
  <c r="AU34" i="1"/>
  <c r="AR33" i="1"/>
  <c r="BB31" i="1"/>
  <c r="AY30" i="1"/>
  <c r="AV29" i="1"/>
  <c r="AS28" i="1"/>
  <c r="BC26" i="1"/>
  <c r="AZ25" i="1"/>
  <c r="BA37" i="1"/>
  <c r="AX36" i="1"/>
  <c r="AU35" i="1"/>
  <c r="AR34" i="1"/>
  <c r="BB32" i="1"/>
  <c r="AY31" i="1"/>
  <c r="AV30" i="1"/>
  <c r="AS29" i="1"/>
  <c r="BC27" i="1"/>
  <c r="AZ26" i="1"/>
  <c r="AW25" i="1"/>
  <c r="AQ37" i="1"/>
  <c r="BA35" i="1"/>
  <c r="AX34" i="1"/>
  <c r="AU33" i="1"/>
  <c r="AR32" i="1"/>
  <c r="BB30" i="1"/>
  <c r="AY29" i="1"/>
  <c r="AV28" i="1"/>
  <c r="AS27" i="1"/>
  <c r="BC25" i="1"/>
  <c r="AR37" i="1"/>
  <c r="AV33" i="1"/>
  <c r="BC30" i="1"/>
  <c r="AW28" i="1"/>
  <c r="AQ26" i="1"/>
  <c r="BB36" i="1"/>
  <c r="AV34" i="1"/>
  <c r="BC31" i="1"/>
  <c r="AW29" i="1"/>
  <c r="BA25" i="1"/>
  <c r="AR36" i="1"/>
  <c r="AY33" i="1"/>
  <c r="AS31" i="1"/>
  <c r="AZ28" i="1"/>
  <c r="AT26" i="1"/>
  <c r="AZ37" i="1"/>
  <c r="AW36" i="1"/>
  <c r="AT35" i="1"/>
  <c r="AQ34" i="1"/>
  <c r="BA32" i="1"/>
  <c r="AX31" i="1"/>
  <c r="AU30" i="1"/>
  <c r="AR29" i="1"/>
  <c r="BB27" i="1"/>
  <c r="AY26" i="1"/>
  <c r="AV25" i="1"/>
  <c r="AW37" i="1"/>
  <c r="AT36" i="1"/>
  <c r="AQ35" i="1"/>
  <c r="BA33" i="1"/>
  <c r="AX32" i="1"/>
  <c r="AU31" i="1"/>
  <c r="AR30" i="1"/>
  <c r="BB28" i="1"/>
  <c r="AY27" i="1"/>
  <c r="AV26" i="1"/>
  <c r="BC37" i="1"/>
  <c r="AZ36" i="1"/>
  <c r="AW35" i="1"/>
  <c r="AT34" i="1"/>
  <c r="AQ33" i="1"/>
  <c r="BA31" i="1"/>
  <c r="AX30" i="1"/>
  <c r="AU29" i="1"/>
  <c r="AR28" i="1"/>
  <c r="BB26" i="1"/>
  <c r="AY25" i="1"/>
  <c r="AV37" i="1"/>
  <c r="AS36" i="1"/>
  <c r="BC34" i="1"/>
  <c r="AZ33" i="1"/>
  <c r="AW32" i="1"/>
  <c r="AT31" i="1"/>
  <c r="AQ30" i="1"/>
  <c r="BA28" i="1"/>
  <c r="AX27" i="1"/>
  <c r="AU26" i="1"/>
  <c r="AR25" i="1"/>
  <c r="AS37" i="1"/>
  <c r="BC35" i="1"/>
  <c r="AZ34" i="1"/>
  <c r="AW33" i="1"/>
  <c r="AT32" i="1"/>
  <c r="AQ31" i="1"/>
  <c r="BA29" i="1"/>
  <c r="AX28" i="1"/>
  <c r="AU27" i="1"/>
  <c r="AR26" i="1"/>
  <c r="AY37" i="1"/>
  <c r="AV36" i="1"/>
  <c r="AS35" i="1"/>
  <c r="BC33" i="1"/>
  <c r="AZ32" i="1"/>
  <c r="AW31" i="1"/>
  <c r="AT30" i="1"/>
  <c r="AQ29" i="1"/>
  <c r="BA27" i="1"/>
  <c r="AX26" i="1"/>
  <c r="AU25" i="1"/>
  <c r="BB35" i="1"/>
  <c r="AY34" i="1"/>
  <c r="AS32" i="1"/>
  <c r="AZ29" i="1"/>
  <c r="AT27" i="1"/>
  <c r="AT25" i="1"/>
  <c r="AY35" i="1"/>
  <c r="AS33" i="1"/>
  <c r="AZ30" i="1"/>
  <c r="AT28" i="1"/>
  <c r="AQ27" i="1"/>
  <c r="AU37" i="1"/>
  <c r="BB34" i="1"/>
  <c r="AV32" i="1"/>
  <c r="BC29" i="1"/>
  <c r="AW27" i="1"/>
  <c r="AT12" i="2" l="1" a="1"/>
  <c r="AT12" i="2" s="1"/>
  <c r="AP12" i="2" s="1"/>
  <c r="AO38" i="2"/>
  <c r="AP38" i="2"/>
  <c r="AP39" i="2"/>
  <c r="AP37" i="2"/>
  <c r="AQ39" i="2"/>
  <c r="AO39" i="2"/>
  <c r="AQ37" i="2"/>
  <c r="AQ38" i="2"/>
  <c r="J665" i="2"/>
  <c r="AW96" i="1"/>
  <c r="AW102" i="1"/>
  <c r="AW97" i="1"/>
  <c r="AW98" i="1"/>
  <c r="AW104" i="1"/>
  <c r="AW105" i="1"/>
  <c r="AW100" i="1"/>
  <c r="AW99" i="1"/>
  <c r="AW101" i="1"/>
  <c r="AW103" i="1"/>
  <c r="AQ47" i="1" a="1"/>
  <c r="J666" i="2" l="1"/>
  <c r="AW112" i="1"/>
  <c r="AX102" i="1" s="1"/>
  <c r="AQ47" i="1"/>
  <c r="AR47" i="1"/>
  <c r="AW47" i="1"/>
  <c r="BB47" i="1"/>
  <c r="AU48" i="1"/>
  <c r="AZ48" i="1"/>
  <c r="AR49" i="1"/>
  <c r="AX49" i="1"/>
  <c r="BC49" i="1"/>
  <c r="AU50" i="1"/>
  <c r="BA50" i="1"/>
  <c r="AS51" i="1"/>
  <c r="AX51" i="1"/>
  <c r="AQ52" i="1"/>
  <c r="AV52" i="1"/>
  <c r="BA52" i="1"/>
  <c r="AT53" i="1"/>
  <c r="AY53" i="1"/>
  <c r="AQ54" i="1"/>
  <c r="AW54" i="1"/>
  <c r="BB54" i="1"/>
  <c r="AT55" i="1"/>
  <c r="AZ55" i="1"/>
  <c r="AR56" i="1"/>
  <c r="AW56" i="1"/>
  <c r="BC56" i="1"/>
  <c r="AU57" i="1"/>
  <c r="AZ57" i="1"/>
  <c r="AS58" i="1"/>
  <c r="AX58" i="1"/>
  <c r="BC58" i="1"/>
  <c r="AV59" i="1"/>
  <c r="BA59" i="1"/>
  <c r="AT47" i="1"/>
  <c r="BA47" i="1"/>
  <c r="AV48" i="1"/>
  <c r="BC48" i="1"/>
  <c r="AV49" i="1"/>
  <c r="AQ50" i="1"/>
  <c r="AX50" i="1"/>
  <c r="AR51" i="1"/>
  <c r="AZ51" i="1"/>
  <c r="AS52" i="1"/>
  <c r="AZ52" i="1"/>
  <c r="AU53" i="1"/>
  <c r="BB53" i="1"/>
  <c r="AU54" i="1"/>
  <c r="BC54" i="1"/>
  <c r="AW55" i="1"/>
  <c r="AQ56" i="1"/>
  <c r="AY56" i="1"/>
  <c r="AR57" i="1"/>
  <c r="AY57" i="1"/>
  <c r="AT58" i="1"/>
  <c r="BA58" i="1"/>
  <c r="AT59" i="1"/>
  <c r="BB59" i="1"/>
  <c r="AV47" i="1"/>
  <c r="AQ48" i="1"/>
  <c r="AW48" i="1"/>
  <c r="AQ49" i="1"/>
  <c r="AY49" i="1"/>
  <c r="AS50" i="1"/>
  <c r="AY50" i="1"/>
  <c r="AT51" i="1"/>
  <c r="BA51" i="1"/>
  <c r="AU52" i="1"/>
  <c r="BC52" i="1"/>
  <c r="AV53" i="1"/>
  <c r="BC53" i="1"/>
  <c r="AX54" i="1"/>
  <c r="AR55" i="1"/>
  <c r="AX55" i="1"/>
  <c r="AS56" i="1"/>
  <c r="AZ56" i="1"/>
  <c r="AT57" i="1"/>
  <c r="BB57" i="1"/>
  <c r="AU58" i="1"/>
  <c r="BB58" i="1"/>
  <c r="AW59" i="1"/>
  <c r="AR48" i="1"/>
  <c r="AT49" i="1"/>
  <c r="AT50" i="1"/>
  <c r="AV51" i="1"/>
  <c r="AW52" i="1"/>
  <c r="AX53" i="1"/>
  <c r="AY54" i="1"/>
  <c r="BA55" i="1"/>
  <c r="BA56" i="1"/>
  <c r="BC57" i="1"/>
  <c r="AR59" i="1"/>
  <c r="AS47" i="1"/>
  <c r="AS48" i="1"/>
  <c r="AU49" i="1"/>
  <c r="AW50" i="1"/>
  <c r="AW51" i="1"/>
  <c r="AY52" i="1"/>
  <c r="AZ53" i="1"/>
  <c r="BA54" i="1"/>
  <c r="BB55" i="1"/>
  <c r="AQ57" i="1"/>
  <c r="AQ58" i="1"/>
  <c r="AS59" i="1"/>
  <c r="AY48" i="1"/>
  <c r="BB50" i="1"/>
  <c r="AQ53" i="1"/>
  <c r="AS55" i="1"/>
  <c r="AV57" i="1"/>
  <c r="AX59" i="1"/>
  <c r="BA48" i="1"/>
  <c r="BC50" i="1"/>
  <c r="AR53" i="1"/>
  <c r="AV55" i="1"/>
  <c r="AX57" i="1"/>
  <c r="AZ59" i="1"/>
  <c r="AX47" i="1"/>
  <c r="AZ49" i="1"/>
  <c r="BB51" i="1"/>
  <c r="AS54" i="1"/>
  <c r="AU56" i="1"/>
  <c r="AW58" i="1"/>
  <c r="BB49" i="1"/>
  <c r="AY58" i="1"/>
  <c r="AR52" i="1"/>
  <c r="AT54" i="1"/>
  <c r="AZ47" i="1"/>
  <c r="AV56" i="1"/>
  <c r="AU59" i="1"/>
  <c r="AR58" i="1"/>
  <c r="BB56" i="1"/>
  <c r="AY55" i="1"/>
  <c r="AV54" i="1"/>
  <c r="AS53" i="1"/>
  <c r="BC51" i="1"/>
  <c r="AZ50" i="1"/>
  <c r="AW49" i="1"/>
  <c r="AT48" i="1"/>
  <c r="AS57" i="1"/>
  <c r="AT52" i="1"/>
  <c r="AX48" i="1"/>
  <c r="AQ59" i="1"/>
  <c r="BA57" i="1"/>
  <c r="AX56" i="1"/>
  <c r="AU55" i="1"/>
  <c r="AR54" i="1"/>
  <c r="BB52" i="1"/>
  <c r="AY51" i="1"/>
  <c r="AV50" i="1"/>
  <c r="AS49" i="1"/>
  <c r="BC47" i="1"/>
  <c r="BC59" i="1"/>
  <c r="AZ58" i="1"/>
  <c r="AW57" i="1"/>
  <c r="AT56" i="1"/>
  <c r="AQ55" i="1"/>
  <c r="BA53" i="1"/>
  <c r="AX52" i="1"/>
  <c r="AU51" i="1"/>
  <c r="AR50" i="1"/>
  <c r="BB48" i="1"/>
  <c r="AY47" i="1"/>
  <c r="AY59" i="1"/>
  <c r="AV58" i="1"/>
  <c r="BC55" i="1"/>
  <c r="AZ54" i="1"/>
  <c r="AW53" i="1"/>
  <c r="AQ51" i="1"/>
  <c r="BA49" i="1"/>
  <c r="AU47" i="1"/>
  <c r="J667" i="2" l="1"/>
  <c r="J668" i="2" s="1"/>
  <c r="J669" i="2" s="1"/>
  <c r="K653" i="2" s="1" a="1"/>
  <c r="AX97" i="1"/>
  <c r="AX101" i="1"/>
  <c r="AX100" i="1"/>
  <c r="AX104" i="1"/>
  <c r="BC95" i="1"/>
  <c r="BC96" i="1"/>
  <c r="BC106" i="1"/>
  <c r="BC104" i="1"/>
  <c r="BC105" i="1"/>
  <c r="AX105" i="1"/>
  <c r="AX98" i="1"/>
  <c r="AX96" i="1"/>
  <c r="AX103" i="1"/>
  <c r="AX99" i="1"/>
  <c r="AQ80" i="1" a="1"/>
  <c r="AW22" i="1" a="1"/>
  <c r="AW22" i="1" s="1"/>
  <c r="AS22" i="1" s="1"/>
  <c r="K653" i="2" l="1"/>
  <c r="L653" i="2" s="1"/>
  <c r="K655" i="2"/>
  <c r="L655" i="2" s="1"/>
  <c r="K659" i="2"/>
  <c r="L659" i="2" s="1"/>
  <c r="K654" i="2"/>
  <c r="L654" i="2" s="1"/>
  <c r="K661" i="2"/>
  <c r="L661" i="2" s="1"/>
  <c r="K668" i="2"/>
  <c r="L668" i="2" s="1"/>
  <c r="K666" i="2"/>
  <c r="L666" i="2" s="1"/>
  <c r="K664" i="2"/>
  <c r="L664" i="2" s="1"/>
  <c r="K657" i="2"/>
  <c r="L657" i="2" s="1"/>
  <c r="K660" i="2"/>
  <c r="L660" i="2" s="1"/>
  <c r="K656" i="2"/>
  <c r="L656" i="2" s="1"/>
  <c r="K662" i="2"/>
  <c r="L662" i="2" s="1"/>
  <c r="K669" i="2"/>
  <c r="L669" i="2" s="1"/>
  <c r="K663" i="2"/>
  <c r="L663" i="2" s="1"/>
  <c r="K667" i="2"/>
  <c r="L667" i="2" s="1"/>
  <c r="K658" i="2"/>
  <c r="L658" i="2" s="1"/>
  <c r="K665" i="2"/>
  <c r="L665" i="2" s="1"/>
  <c r="AQ80" i="1"/>
  <c r="AV80" i="1"/>
  <c r="BA80" i="1"/>
  <c r="AS81" i="1"/>
  <c r="AY81" i="1"/>
  <c r="AQ82" i="1"/>
  <c r="AV82" i="1"/>
  <c r="BB82" i="1"/>
  <c r="AT83" i="1"/>
  <c r="AY83" i="1"/>
  <c r="AR84" i="1"/>
  <c r="AW84" i="1"/>
  <c r="BB84" i="1"/>
  <c r="AU85" i="1"/>
  <c r="AZ85" i="1"/>
  <c r="AR86" i="1"/>
  <c r="AX86" i="1"/>
  <c r="BC86" i="1"/>
  <c r="AU87" i="1"/>
  <c r="BA87" i="1"/>
  <c r="AS88" i="1"/>
  <c r="AX88" i="1"/>
  <c r="AQ89" i="1"/>
  <c r="AV89" i="1"/>
  <c r="BA89" i="1"/>
  <c r="AT90" i="1"/>
  <c r="AY90" i="1"/>
  <c r="AQ91" i="1"/>
  <c r="AW91" i="1"/>
  <c r="BB91" i="1"/>
  <c r="AT92" i="1"/>
  <c r="AZ92" i="1"/>
  <c r="AT80" i="1"/>
  <c r="AZ80" i="1"/>
  <c r="AR81" i="1"/>
  <c r="AW81" i="1"/>
  <c r="BC81" i="1"/>
  <c r="AU82" i="1"/>
  <c r="AZ82" i="1"/>
  <c r="AR80" i="1"/>
  <c r="AW80" i="1"/>
  <c r="BB80" i="1"/>
  <c r="AU81" i="1"/>
  <c r="AZ81" i="1"/>
  <c r="AR82" i="1"/>
  <c r="AX82" i="1"/>
  <c r="BC82" i="1"/>
  <c r="AU83" i="1"/>
  <c r="BA83" i="1"/>
  <c r="AS84" i="1"/>
  <c r="AX84" i="1"/>
  <c r="AQ85" i="1"/>
  <c r="AV85" i="1"/>
  <c r="BA85" i="1"/>
  <c r="AT86" i="1"/>
  <c r="AY86" i="1"/>
  <c r="AQ87" i="1"/>
  <c r="AW87" i="1"/>
  <c r="BB87" i="1"/>
  <c r="AT88" i="1"/>
  <c r="AZ88" i="1"/>
  <c r="AR89" i="1"/>
  <c r="AW89" i="1"/>
  <c r="BC89" i="1"/>
  <c r="AU90" i="1"/>
  <c r="AZ90" i="1"/>
  <c r="AS91" i="1"/>
  <c r="AX91" i="1"/>
  <c r="BC91" i="1"/>
  <c r="AV92" i="1"/>
  <c r="BA92" i="1"/>
  <c r="AS80" i="1"/>
  <c r="AX80" i="1"/>
  <c r="AQ81" i="1"/>
  <c r="AV81" i="1"/>
  <c r="BA81" i="1"/>
  <c r="AT82" i="1"/>
  <c r="AY82" i="1"/>
  <c r="AQ83" i="1"/>
  <c r="AW83" i="1"/>
  <c r="BB83" i="1"/>
  <c r="AT84" i="1"/>
  <c r="AZ84" i="1"/>
  <c r="AR85" i="1"/>
  <c r="AW85" i="1"/>
  <c r="BC85" i="1"/>
  <c r="AU86" i="1"/>
  <c r="AZ86" i="1"/>
  <c r="AS87" i="1"/>
  <c r="AX87" i="1"/>
  <c r="BC87" i="1"/>
  <c r="AV88" i="1"/>
  <c r="BA88" i="1"/>
  <c r="AS89" i="1"/>
  <c r="AY89" i="1"/>
  <c r="AQ90" i="1"/>
  <c r="AV90" i="1"/>
  <c r="BB90" i="1"/>
  <c r="AT91" i="1"/>
  <c r="AY91" i="1"/>
  <c r="AR92" i="1"/>
  <c r="AW92" i="1"/>
  <c r="BB92" i="1"/>
  <c r="AX83" i="1"/>
  <c r="AS85" i="1"/>
  <c r="BB86" i="1"/>
  <c r="AW88" i="1"/>
  <c r="AR90" i="1"/>
  <c r="BA91" i="1"/>
  <c r="BC83" i="1"/>
  <c r="AY85" i="1"/>
  <c r="AT87" i="1"/>
  <c r="BB88" i="1"/>
  <c r="AX90" i="1"/>
  <c r="AS92" i="1"/>
  <c r="AS83" i="1"/>
  <c r="AR88" i="1"/>
  <c r="AU91" i="1"/>
  <c r="AV84" i="1"/>
  <c r="AQ86" i="1"/>
  <c r="AY87" i="1"/>
  <c r="AU89" i="1"/>
  <c r="BC90" i="1"/>
  <c r="AX92" i="1"/>
  <c r="BA84" i="1"/>
  <c r="AV86" i="1"/>
  <c r="AZ89" i="1"/>
  <c r="AY92" i="1"/>
  <c r="AV91" i="1"/>
  <c r="AS90" i="1"/>
  <c r="BC88" i="1"/>
  <c r="AZ87" i="1"/>
  <c r="AW86" i="1"/>
  <c r="AT85" i="1"/>
  <c r="AQ84" i="1"/>
  <c r="BA82" i="1"/>
  <c r="AX81" i="1"/>
  <c r="AU80" i="1"/>
  <c r="AU92" i="1"/>
  <c r="AR91" i="1"/>
  <c r="BB89" i="1"/>
  <c r="AY88" i="1"/>
  <c r="AV87" i="1"/>
  <c r="AS86" i="1"/>
  <c r="BC84" i="1"/>
  <c r="AZ83" i="1"/>
  <c r="AW82" i="1"/>
  <c r="AT81" i="1"/>
  <c r="AQ92" i="1"/>
  <c r="BA90" i="1"/>
  <c r="AX89" i="1"/>
  <c r="AU88" i="1"/>
  <c r="AR87" i="1"/>
  <c r="BB85" i="1"/>
  <c r="AY84" i="1"/>
  <c r="AV83" i="1"/>
  <c r="AS82" i="1"/>
  <c r="BC80" i="1"/>
  <c r="BC92" i="1"/>
  <c r="AZ91" i="1"/>
  <c r="AW90" i="1"/>
  <c r="AT89" i="1"/>
  <c r="AQ88" i="1"/>
  <c r="BA86" i="1"/>
  <c r="AX85" i="1"/>
  <c r="AU84" i="1"/>
  <c r="AR83" i="1"/>
  <c r="BB81" i="1"/>
  <c r="AY80" i="1"/>
  <c r="K672" i="2" l="1"/>
  <c r="K671" i="2"/>
</calcChain>
</file>

<file path=xl/sharedStrings.xml><?xml version="1.0" encoding="utf-8"?>
<sst xmlns="http://purl.oclc.org/ooxml/spreadsheetml/main" count="210" uniqueCount="142">
  <si>
    <t>XLK Returns</t>
  </si>
  <si>
    <t>XLB Returns</t>
  </si>
  <si>
    <t>XLI Returns</t>
  </si>
  <si>
    <t>XLP Returns</t>
  </si>
  <si>
    <t>XLV Returns</t>
  </si>
  <si>
    <t>XLE Returns</t>
  </si>
  <si>
    <t>XLU Returns</t>
  </si>
  <si>
    <t>XLY Returns</t>
  </si>
  <si>
    <t>Close XLK</t>
  </si>
  <si>
    <t>Close XLB</t>
  </si>
  <si>
    <t>Close XLI</t>
  </si>
  <si>
    <t>Close XLP</t>
  </si>
  <si>
    <t>Close XLV</t>
  </si>
  <si>
    <t>Close XLE</t>
  </si>
  <si>
    <t>Close XLU</t>
  </si>
  <si>
    <t>Close XLY</t>
  </si>
  <si>
    <t>Date</t>
  </si>
  <si>
    <t>XLY</t>
  </si>
  <si>
    <t>XLU</t>
  </si>
  <si>
    <t>XLE</t>
  </si>
  <si>
    <t>XLV</t>
  </si>
  <si>
    <t>XLP</t>
  </si>
  <si>
    <t>XLI</t>
  </si>
  <si>
    <t>XLB</t>
  </si>
  <si>
    <t>XLK</t>
  </si>
  <si>
    <t>STEP ONE</t>
  </si>
  <si>
    <t>WE CAN HAVE ANY NUMBER OF ASSETS, JUST MATCH L-R ORDER OF THE ASSETS LEFT OF THIS</t>
  </si>
  <si>
    <t>Total Portfolio Invested</t>
  </si>
  <si>
    <t>Portfolio Return</t>
  </si>
  <si>
    <t>Portfolio Risk</t>
  </si>
  <si>
    <t>Portfolio Sharpe Ratio</t>
  </si>
  <si>
    <t>Close SHY</t>
  </si>
  <si>
    <t>SHY Returns</t>
  </si>
  <si>
    <t>Close TLT</t>
  </si>
  <si>
    <t>TLT Returns</t>
  </si>
  <si>
    <t>Close BSV</t>
  </si>
  <si>
    <t>BSV Returns</t>
  </si>
  <si>
    <t>Close BIV</t>
  </si>
  <si>
    <t>BIV Returns</t>
  </si>
  <si>
    <t>Close BLV</t>
  </si>
  <si>
    <t>BLV Returns</t>
  </si>
  <si>
    <t>USE SOLVER FUNCTION TO OPTIMIZE POSITION SIZES (YELLOW HIGHLITED), USE SOLVER TO OPTIMIZE SHARPE RATIO</t>
  </si>
  <si>
    <t>XLY Excess</t>
  </si>
  <si>
    <t>XLU Excess</t>
  </si>
  <si>
    <t>XLE Excess</t>
  </si>
  <si>
    <t>XLV Excess</t>
  </si>
  <si>
    <t>XLP Excess</t>
  </si>
  <si>
    <t>XLI Excess</t>
  </si>
  <si>
    <t>XLB Excess</t>
  </si>
  <si>
    <t>XLK Excess</t>
  </si>
  <si>
    <t>SHY Excess</t>
  </si>
  <si>
    <t>TLT Excess</t>
  </si>
  <si>
    <t>BSV Excess</t>
  </si>
  <si>
    <t>BIV Excess</t>
  </si>
  <si>
    <t>BLV Excess</t>
  </si>
  <si>
    <t>ALWAYS use cntrl+shft+enter when use matrix multiplication, that's the only way it works</t>
  </si>
  <si>
    <t>STEP 2 VAR MATRIX</t>
  </si>
  <si>
    <t>VAR MATRIX * 1/period count</t>
  </si>
  <si>
    <t>n=</t>
  </si>
  <si>
    <t>=</t>
  </si>
  <si>
    <t>SHY</t>
  </si>
  <si>
    <t>TLT</t>
  </si>
  <si>
    <t>BSV</t>
  </si>
  <si>
    <t>BIV</t>
  </si>
  <si>
    <t>BLV</t>
  </si>
  <si>
    <t>[ X TRANSPOSE X ]</t>
  </si>
  <si>
    <t>MEANING : VAR-COVAR MATRIX = (1/N) TIMES THE RESULT OF THE MATRIX ABOVE</t>
  </si>
  <si>
    <t>THIS IS NECESSARY TO CALCULATE PORTFOLIO STANDARD DEVIATION</t>
  </si>
  <si>
    <t>STD DEV TRANSPOSE STD DEV</t>
  </si>
  <si>
    <t>/</t>
  </si>
  <si>
    <t>MAX</t>
  </si>
  <si>
    <t>MIN</t>
  </si>
  <si>
    <t>(MAX - MIN)</t>
  </si>
  <si>
    <t># OF BINS</t>
  </si>
  <si>
    <t>(MAX - MIN)/(# OF BINS - 1)</t>
  </si>
  <si>
    <t>BIN</t>
  </si>
  <si>
    <t>ABS.FREQ.</t>
  </si>
  <si>
    <t>SUMDATA</t>
  </si>
  <si>
    <t>AVGRETURN</t>
  </si>
  <si>
    <t>STD.DEV</t>
  </si>
  <si>
    <t>VARIANCE</t>
  </si>
  <si>
    <t>STEP 3 &lt;&lt; !!!!! &gt;&gt;</t>
  </si>
  <si>
    <t>avg.Ret.</t>
  </si>
  <si>
    <t>Weight</t>
  </si>
  <si>
    <t>Std.dev.</t>
  </si>
  <si>
    <t>Ret./Std. Dev</t>
  </si>
  <si>
    <t>Best expected return =</t>
  </si>
  <si>
    <t xml:space="preserve">Lowest expected risk = </t>
  </si>
  <si>
    <t>Best Ret. / Std.dev =</t>
  </si>
  <si>
    <t>Leverage limit for portfolio?</t>
  </si>
  <si>
    <t>Minimum wealth invested?</t>
  </si>
  <si>
    <t>Desired return? =</t>
  </si>
  <si>
    <t>Maximum willing Risk? =</t>
  </si>
  <si>
    <t>Probability</t>
  </si>
  <si>
    <t xml:space="preserve">Probability of Positive Return= </t>
  </si>
  <si>
    <t xml:space="preserve">Probability of Negative Reuturn = </t>
  </si>
  <si>
    <t>std dev Boundaries</t>
  </si>
  <si>
    <t>below</t>
  </si>
  <si>
    <t>above</t>
  </si>
  <si>
    <t>Return Periods within Deviations</t>
  </si>
  <si>
    <t>Between 1st bands</t>
  </si>
  <si>
    <t>Between 2nd bands</t>
  </si>
  <si>
    <t>Between 3rd bands</t>
  </si>
  <si>
    <t>SPREAD TRADES</t>
  </si>
  <si>
    <t>20d Ret</t>
  </si>
  <si>
    <t>5d Ret</t>
  </si>
  <si>
    <t>40d Ret</t>
  </si>
  <si>
    <t>60d Ret</t>
  </si>
  <si>
    <t>Notice that negative correlation on the underlyings happens when the prices come closest together, and the spread ratio has a bullish cross with all the moving averages over the 60d Moving average.</t>
  </si>
  <si>
    <t xml:space="preserve">Now that we can visually understand how correlation between assets affects the amount of price fluctuation.  Highly correlated assets take less risk, because we expect both assets to behave similarily.  That means the only way we make money is by being right on the long bet outperforming the short bet.  </t>
  </si>
  <si>
    <t>40D</t>
  </si>
  <si>
    <t>60D</t>
  </si>
  <si>
    <t>20D</t>
  </si>
  <si>
    <t>5D</t>
  </si>
  <si>
    <t>5D  AVG</t>
  </si>
  <si>
    <t>avg.Ret./per (max)</t>
  </si>
  <si>
    <t>Std.dev.(for max return)</t>
  </si>
  <si>
    <t>excess returns matrix</t>
  </si>
  <si>
    <t>heres where we are making a new returns matix.  The numbers shown are returns in excess of the average return</t>
  </si>
  <si>
    <t>Best return period</t>
  </si>
  <si>
    <t>count( our 'n' value )</t>
  </si>
  <si>
    <t>std transpose std for portfolio</t>
  </si>
  <si>
    <t>CORRELATION MATRIX, TAKE THE VAR-COVAR MATRIX AND DIVIDE EACH BOX IN THE MATRIX BY THE MATCHING BOX IN THE STANDARD DEVIATION TRANSPOSE STANDARD DEVIATION STEP JUST ABOVE THIS</t>
  </si>
  <si>
    <t>covar matrix / std matrix = correlation matrix</t>
  </si>
  <si>
    <t>take our optimal return period for each</t>
  </si>
  <si>
    <t>asset, =(1+20d return)^12-1 gives us an</t>
  </si>
  <si>
    <t>expect. Ret</t>
  </si>
  <si>
    <r>
      <rPr>
        <b/>
        <sz val="12"/>
        <color theme="1"/>
        <rFont val="Calibri"/>
        <family val="2"/>
        <scheme val="minor"/>
      </rPr>
      <t>annualized</t>
    </r>
    <r>
      <rPr>
        <sz val="12"/>
        <color theme="1"/>
        <rFont val="Calibri"/>
        <family val="2"/>
        <scheme val="minor"/>
      </rPr>
      <t xml:space="preserve"> expected return</t>
    </r>
  </si>
  <si>
    <t>Probabilities</t>
  </si>
  <si>
    <t>5d</t>
  </si>
  <si>
    <t>20d</t>
  </si>
  <si>
    <t>40d</t>
  </si>
  <si>
    <t>60d</t>
  </si>
  <si>
    <t>bins</t>
  </si>
  <si>
    <t>abs. freq</t>
  </si>
  <si>
    <t>count</t>
  </si>
  <si>
    <t>all days?</t>
  </si>
  <si>
    <t>we use bins - 1 so that we can see values &lt; the next bin</t>
  </si>
  <si>
    <t>prob.</t>
  </si>
  <si>
    <t>sum prob.</t>
  </si>
  <si>
    <t>positive return period</t>
  </si>
  <si>
    <t>negative reurn period</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</si>
</sst>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
  </numFmts>
  <fonts count="7">
    <font>
      <sz val="12"/>
      <color theme="1"/>
      <name val="Calibri"/>
      <family val="2"/>
      <scheme val="minor"/>
    </font>
    <font>
      <sz val="12"/>
      <color rgb="FF00B050"/>
      <name val="Calibri"/>
      <family val="2"/>
      <scheme val="minor"/>
    </font>
    <font>
      <b/>
      <i/>
      <sz val="12"/>
      <color theme="1"/>
      <name val="Calibri"/>
      <family val="2"/>
      <scheme val="minor"/>
    </font>
    <font>
      <b/>
      <sz val="12"/>
      <color theme="1"/>
      <name val="Calibri"/>
      <family val="2"/>
      <scheme val="minor"/>
    </font>
    <font>
      <sz val="8"/>
      <color theme="1"/>
      <name val="Calibri"/>
      <family val="2"/>
      <scheme val="minor"/>
    </font>
    <font>
      <sz val="8"/>
      <color theme="1"/>
      <name val="Calibri (Body)"/>
    </font>
    <font>
      <sz val="11"/>
      <color theme="1"/>
      <name val="Calibri"/>
      <family val="2"/>
      <scheme val="minor"/>
    </font>
  </fonts>
  <fills count="12">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1"/>
        <bgColor indexed="64"/>
      </patternFill>
    </fill>
    <fill>
      <patternFill patternType="solid">
        <fgColor rgb="FFFFC000"/>
        <bgColor indexed="64"/>
      </patternFill>
    </fill>
    <fill>
      <patternFill patternType="solid">
        <fgColor theme="6" tint="0.59999389629810485"/>
        <bgColor indexed="64"/>
      </patternFill>
    </fill>
    <fill>
      <patternFill patternType="solid">
        <fgColor rgb="FFABF5FF"/>
        <bgColor indexed="64"/>
      </patternFill>
    </fill>
    <fill>
      <patternFill patternType="solid">
        <fgColor theme="9" tint="0.39997558519241921"/>
        <bgColor indexed="64"/>
      </patternFill>
    </fill>
  </fills>
  <borders count="17">
    <border>
      <start/>
      <end/>
      <top/>
      <bottom/>
      <diagonal/>
    </border>
    <border>
      <start style="thin">
        <color indexed="64"/>
      </start>
      <end style="thin">
        <color indexed="64"/>
      </end>
      <top style="thin">
        <color indexed="64"/>
      </top>
      <bottom style="thin">
        <color indexed="64"/>
      </bottom>
      <diagonal/>
    </border>
    <border>
      <start style="medium">
        <color indexed="64"/>
      </start>
      <end style="medium">
        <color indexed="64"/>
      </end>
      <top style="medium">
        <color indexed="64"/>
      </top>
      <bottom style="medium">
        <color indexed="64"/>
      </bottom>
      <diagonal/>
    </border>
    <border>
      <start/>
      <end style="thin">
        <color indexed="64"/>
      </end>
      <top style="thin">
        <color indexed="64"/>
      </top>
      <bottom style="thin">
        <color indexed="64"/>
      </bottom>
      <diagonal/>
    </border>
    <border>
      <start style="thin">
        <color indexed="64"/>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style="thin">
        <color indexed="64"/>
      </start>
      <end/>
      <top style="thin">
        <color indexed="64"/>
      </top>
      <bottom/>
      <diagonal/>
    </border>
    <border>
      <start/>
      <end style="thin">
        <color indexed="64"/>
      </end>
      <top style="thin">
        <color indexed="64"/>
      </top>
      <bottom/>
      <diagonal/>
    </border>
    <border>
      <start style="thin">
        <color indexed="64"/>
      </start>
      <end/>
      <top/>
      <bottom/>
      <diagonal/>
    </border>
    <border>
      <start/>
      <end style="thin">
        <color indexed="64"/>
      </end>
      <top/>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end/>
      <top style="thin">
        <color indexed="64"/>
      </top>
      <bottom style="thin">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s>
  <cellStyleXfs count="1">
    <xf numFmtId="0" fontId="0" fillId="0" borderId="0"/>
  </cellStyleXfs>
  <cellXfs count="79">
    <xf numFmtId="0" fontId="0" fillId="0" borderId="0" xfId="0"/>
    <xf numFmtId="14" fontId="0" fillId="0" borderId="0" xfId="0" applyNumberFormat="1"/>
    <xf numFmtId="0" fontId="0" fillId="2" borderId="0" xfId="0" applyFill="1"/>
    <xf numFmtId="49" fontId="1" fillId="3" borderId="0" xfId="0" applyNumberFormat="1" applyFont="1" applyFill="1"/>
    <xf numFmtId="0" fontId="1" fillId="3" borderId="0" xfId="0" applyFont="1" applyFill="1"/>
    <xf numFmtId="0" fontId="0" fillId="2" borderId="0" xfId="0" applyFont="1" applyFill="1"/>
    <xf numFmtId="10" fontId="0" fillId="0" borderId="0" xfId="0" applyNumberFormat="1"/>
    <xf numFmtId="0" fontId="0" fillId="0" borderId="0" xfId="0" applyNumberFormat="1"/>
    <xf numFmtId="10" fontId="0" fillId="2" borderId="0" xfId="0" applyNumberFormat="1" applyFill="1"/>
    <xf numFmtId="0" fontId="0" fillId="0" borderId="1" xfId="0" applyBorder="1"/>
    <xf numFmtId="0" fontId="0" fillId="0" borderId="1" xfId="0" applyNumberFormat="1" applyBorder="1"/>
    <xf numFmtId="0" fontId="0" fillId="0" borderId="1" xfId="0" applyFont="1" applyFill="1" applyBorder="1"/>
    <xf numFmtId="0" fontId="0" fillId="2" borderId="1" xfId="0" applyNumberFormat="1" applyFill="1" applyBorder="1"/>
    <xf numFmtId="0" fontId="0" fillId="2" borderId="1" xfId="0" applyFont="1" applyFill="1" applyBorder="1"/>
    <xf numFmtId="0" fontId="0" fillId="2" borderId="1" xfId="0" applyFill="1" applyBorder="1"/>
    <xf numFmtId="0" fontId="0" fillId="0" borderId="0" xfId="0" applyFill="1"/>
    <xf numFmtId="10" fontId="0" fillId="0" borderId="0" xfId="0" applyNumberFormat="1" applyFill="1"/>
    <xf numFmtId="2" fontId="0" fillId="2" borderId="1" xfId="0" applyNumberFormat="1" applyFill="1" applyBorder="1"/>
    <xf numFmtId="2" fontId="0" fillId="0" borderId="1" xfId="0" applyNumberFormat="1" applyBorder="1"/>
    <xf numFmtId="10" fontId="0" fillId="4" borderId="1" xfId="0" applyNumberFormat="1" applyFill="1" applyBorder="1"/>
    <xf numFmtId="49" fontId="0" fillId="2" borderId="1" xfId="0" applyNumberFormat="1" applyFill="1" applyBorder="1"/>
    <xf numFmtId="0" fontId="2" fillId="2" borderId="1" xfId="0" applyFont="1" applyFill="1" applyBorder="1"/>
    <xf numFmtId="10" fontId="0" fillId="4" borderId="3" xfId="0" applyNumberFormat="1" applyFill="1" applyBorder="1"/>
    <xf numFmtId="0" fontId="0" fillId="2" borderId="4" xfId="0" applyFill="1" applyBorder="1"/>
    <xf numFmtId="0" fontId="0" fillId="2" borderId="5" xfId="0" applyFill="1" applyBorder="1"/>
    <xf numFmtId="49" fontId="0" fillId="2" borderId="6" xfId="0" applyNumberFormat="1" applyFill="1" applyBorder="1"/>
    <xf numFmtId="49" fontId="0" fillId="2" borderId="3" xfId="0" applyNumberFormat="1" applyFill="1" applyBorder="1"/>
    <xf numFmtId="2" fontId="0" fillId="0" borderId="2" xfId="0" applyNumberFormat="1" applyFill="1" applyBorder="1"/>
    <xf numFmtId="2" fontId="0" fillId="5" borderId="1" xfId="0" applyNumberFormat="1" applyFill="1" applyBorder="1"/>
    <xf numFmtId="2" fontId="0" fillId="0" borderId="0" xfId="0" applyNumberFormat="1"/>
    <xf numFmtId="2" fontId="0" fillId="0" borderId="0" xfId="0" applyNumberFormat="1" applyFill="1"/>
    <xf numFmtId="49" fontId="5" fillId="0" borderId="0" xfId="0" applyNumberFormat="1" applyFont="1" applyAlignment="1">
      <alignment horizontal="center" vertical="center" wrapText="1"/>
    </xf>
    <xf numFmtId="49" fontId="4" fillId="0" borderId="0" xfId="0" applyNumberFormat="1" applyFont="1" applyAlignment="1">
      <alignment horizontal="center" vertical="center" wrapText="1"/>
    </xf>
    <xf numFmtId="0" fontId="3" fillId="6" borderId="0" xfId="0" applyFont="1" applyFill="1" applyAlignment="1">
      <alignment horizontal="center" vertical="center" wrapText="1"/>
    </xf>
    <xf numFmtId="0" fontId="0" fillId="6" borderId="1" xfId="0" applyFill="1" applyBorder="1"/>
    <xf numFmtId="10" fontId="3" fillId="6" borderId="1" xfId="0" applyNumberFormat="1" applyFont="1" applyFill="1" applyBorder="1"/>
    <xf numFmtId="49" fontId="0" fillId="0" borderId="0" xfId="0" applyNumberFormat="1" applyFill="1" applyAlignment="1">
      <alignment horizontal="center" vertical="center" wrapText="1"/>
    </xf>
    <xf numFmtId="0" fontId="0" fillId="7" borderId="0" xfId="0" applyFill="1"/>
    <xf numFmtId="0" fontId="0" fillId="0" borderId="7" xfId="0" applyBorder="1"/>
    <xf numFmtId="0" fontId="0" fillId="0" borderId="8" xfId="0" applyBorder="1"/>
    <xf numFmtId="0" fontId="0" fillId="0" borderId="9" xfId="0" applyBorder="1"/>
    <xf numFmtId="10" fontId="0" fillId="0" borderId="10" xfId="0" applyNumberFormat="1" applyBorder="1"/>
    <xf numFmtId="0" fontId="0" fillId="0" borderId="10" xfId="0" applyBorder="1"/>
    <xf numFmtId="0" fontId="0" fillId="0" borderId="4" xfId="0" applyBorder="1"/>
    <xf numFmtId="0" fontId="0" fillId="0" borderId="5" xfId="0" applyBorder="1"/>
    <xf numFmtId="0" fontId="0" fillId="0" borderId="11" xfId="0" applyBorder="1"/>
    <xf numFmtId="0" fontId="0" fillId="0" borderId="12" xfId="0" applyBorder="1"/>
    <xf numFmtId="0" fontId="0" fillId="0" borderId="13" xfId="0" applyBorder="1"/>
    <xf numFmtId="0" fontId="0" fillId="8" borderId="6" xfId="0" applyFill="1" applyBorder="1"/>
    <xf numFmtId="0" fontId="0" fillId="8" borderId="3" xfId="0" applyFill="1" applyBorder="1"/>
    <xf numFmtId="0" fontId="0" fillId="8" borderId="0" xfId="0" applyFill="1"/>
    <xf numFmtId="10" fontId="0" fillId="8" borderId="0" xfId="0" applyNumberFormat="1" applyFill="1"/>
    <xf numFmtId="0" fontId="0" fillId="9" borderId="6" xfId="0" applyFill="1" applyBorder="1"/>
    <xf numFmtId="0" fontId="0" fillId="9" borderId="3" xfId="0" applyFill="1" applyBorder="1"/>
    <xf numFmtId="0" fontId="0" fillId="9" borderId="0" xfId="0" applyFill="1"/>
    <xf numFmtId="10" fontId="0" fillId="9" borderId="0" xfId="0" applyNumberFormat="1" applyFill="1"/>
    <xf numFmtId="0" fontId="0" fillId="10" borderId="6" xfId="0" applyFill="1" applyBorder="1"/>
    <xf numFmtId="0" fontId="0" fillId="10" borderId="3" xfId="0" applyFill="1" applyBorder="1"/>
    <xf numFmtId="0" fontId="0" fillId="10" borderId="0" xfId="0" applyFill="1"/>
    <xf numFmtId="10" fontId="0" fillId="10" borderId="0" xfId="0" applyNumberFormat="1" applyFill="1"/>
    <xf numFmtId="0" fontId="0" fillId="11" borderId="6" xfId="0" applyFill="1" applyBorder="1"/>
    <xf numFmtId="0" fontId="0" fillId="11" borderId="3" xfId="0" applyFill="1" applyBorder="1"/>
    <xf numFmtId="0" fontId="0" fillId="11" borderId="0" xfId="0" applyFill="1"/>
    <xf numFmtId="10" fontId="0" fillId="11" borderId="0" xfId="0" applyNumberFormat="1" applyFill="1"/>
    <xf numFmtId="0" fontId="0" fillId="11" borderId="14" xfId="0" applyFill="1" applyBorder="1"/>
    <xf numFmtId="0" fontId="0" fillId="8" borderId="14" xfId="0" applyFill="1" applyBorder="1"/>
    <xf numFmtId="0" fontId="0" fillId="9" borderId="14" xfId="0" applyFill="1" applyBorder="1"/>
    <xf numFmtId="0" fontId="0" fillId="10" borderId="0" xfId="0" applyFill="1" applyBorder="1"/>
    <xf numFmtId="0" fontId="0" fillId="11" borderId="0" xfId="0" applyNumberFormat="1" applyFill="1"/>
    <xf numFmtId="10" fontId="0" fillId="0" borderId="15" xfId="0" applyNumberFormat="1" applyFill="1" applyBorder="1"/>
    <xf numFmtId="0" fontId="0" fillId="0" borderId="16" xfId="0" applyNumberFormat="1" applyFill="1" applyBorder="1"/>
    <xf numFmtId="0" fontId="0" fillId="8" borderId="0" xfId="0" applyNumberFormat="1" applyFill="1"/>
    <xf numFmtId="0" fontId="0" fillId="9" borderId="0" xfId="0" applyNumberFormat="1" applyFill="1"/>
    <xf numFmtId="0" fontId="6" fillId="0" borderId="0" xfId="0" applyFont="1" applyFill="1"/>
    <xf numFmtId="0" fontId="0" fillId="10" borderId="0" xfId="0" applyNumberFormat="1" applyFill="1"/>
    <xf numFmtId="0" fontId="0" fillId="0" borderId="0" xfId="0" applyNumberFormat="1" applyFill="1" applyAlignment="1">
      <alignment vertical="center"/>
    </xf>
    <xf numFmtId="49" fontId="0" fillId="0" borderId="0" xfId="0" applyNumberFormat="1" applyFill="1" applyAlignment="1">
      <alignment vertical="center"/>
    </xf>
    <xf numFmtId="168" fontId="0" fillId="2" borderId="1" xfId="0" applyNumberFormat="1" applyFill="1" applyBorder="1"/>
    <xf numFmtId="168" fontId="0" fillId="0" borderId="1" xfId="0" applyNumberFormat="1" applyBorder="1"/>
  </cellXfs>
  <cellStyles count="1">
    <cellStyle name="Normal" xfId="0" builtinId="0"/>
  </cellStyles>
  <dxfs count="1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AB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calcChain" Target="calcChain.xml"/><Relationship Id="rId5" Type="http://purl.oclc.org/ooxml/officeDocument/relationships/sharedStrings" Target="sharedStrings.xml"/><Relationship Id="rId4" Type="http://purl.oclc.org/ooxml/officeDocument/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2ND</a:t>
            </a:r>
            <a:r>
              <a:rPr lang="en-US" baseline="0%"/>
              <a:t> MOST NEGATIVE CORRELATION PAIR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lineChart>
        <c:grouping val="standard"/>
        <c:varyColors val="0"/>
        <c:ser>
          <c:idx val="0"/>
          <c:order val="0"/>
          <c:tx>
            <c:strRef>
              <c:f>Sheet2!$M$3</c:f>
              <c:strCache>
                <c:ptCount val="1"/>
                <c:pt idx="0">
                  <c:v>Close XLB</c:v>
                </c:pt>
              </c:strCache>
            </c:strRef>
          </c:tx>
          <c:spPr>
            <a:ln w="28575" cap="rnd">
              <a:solidFill>
                <a:schemeClr val="accent1"/>
              </a:solidFill>
              <a:round/>
            </a:ln>
            <a:effectLst/>
          </c:spPr>
          <c:marker>
            <c:symbol val="none"/>
          </c:marker>
          <c:cat>
            <c:numRef>
              <c:f>Sheet2!$L$4:$L$640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Sheet2!$M$4:$M$640</c:f>
              <c:numCache>
                <c:formatCode>General</c:formatCode>
                <c:ptCount val="637"/>
                <c:pt idx="0">
                  <c:v>38.880001</c:v>
                </c:pt>
                <c:pt idx="1">
                  <c:v>39.080002</c:v>
                </c:pt>
                <c:pt idx="2">
                  <c:v>39.340000000000003</c:v>
                </c:pt>
                <c:pt idx="3">
                  <c:v>39.400002000000001</c:v>
                </c:pt>
                <c:pt idx="4">
                  <c:v>39.810001</c:v>
                </c:pt>
                <c:pt idx="5">
                  <c:v>40.279998999999997</c:v>
                </c:pt>
                <c:pt idx="6">
                  <c:v>40.32</c:v>
                </c:pt>
                <c:pt idx="7">
                  <c:v>41.470001000000003</c:v>
                </c:pt>
                <c:pt idx="8">
                  <c:v>40.400002000000001</c:v>
                </c:pt>
                <c:pt idx="9">
                  <c:v>41.099997999999999</c:v>
                </c:pt>
                <c:pt idx="10">
                  <c:v>40.889999000000003</c:v>
                </c:pt>
                <c:pt idx="11">
                  <c:v>40.5</c:v>
                </c:pt>
                <c:pt idx="12">
                  <c:v>41.599997999999999</c:v>
                </c:pt>
                <c:pt idx="13">
                  <c:v>42.900002000000001</c:v>
                </c:pt>
                <c:pt idx="14">
                  <c:v>42.799999</c:v>
                </c:pt>
                <c:pt idx="15">
                  <c:v>38.919998</c:v>
                </c:pt>
                <c:pt idx="16">
                  <c:v>38.419998</c:v>
                </c:pt>
                <c:pt idx="17">
                  <c:v>38.68</c:v>
                </c:pt>
                <c:pt idx="18">
                  <c:v>36.900002000000001</c:v>
                </c:pt>
                <c:pt idx="19">
                  <c:v>39.400002000000001</c:v>
                </c:pt>
                <c:pt idx="20">
                  <c:v>39.150002000000001</c:v>
                </c:pt>
                <c:pt idx="21">
                  <c:v>38.619999</c:v>
                </c:pt>
                <c:pt idx="22">
                  <c:v>39.5</c:v>
                </c:pt>
                <c:pt idx="23">
                  <c:v>41.57</c:v>
                </c:pt>
                <c:pt idx="24">
                  <c:v>42.110000999999997</c:v>
                </c:pt>
                <c:pt idx="25">
                  <c:v>42.950001</c:v>
                </c:pt>
                <c:pt idx="26">
                  <c:v>43.349997999999999</c:v>
                </c:pt>
                <c:pt idx="27">
                  <c:v>41.720001000000003</c:v>
                </c:pt>
                <c:pt idx="28">
                  <c:v>43.279998999999997</c:v>
                </c:pt>
                <c:pt idx="29">
                  <c:v>42.720001000000003</c:v>
                </c:pt>
                <c:pt idx="30">
                  <c:v>41.529998999999997</c:v>
                </c:pt>
                <c:pt idx="31">
                  <c:v>40.169998</c:v>
                </c:pt>
                <c:pt idx="32">
                  <c:v>39.520000000000003</c:v>
                </c:pt>
                <c:pt idx="33">
                  <c:v>41.650002000000001</c:v>
                </c:pt>
                <c:pt idx="34">
                  <c:v>43.02</c:v>
                </c:pt>
                <c:pt idx="35">
                  <c:v>41.959999000000003</c:v>
                </c:pt>
                <c:pt idx="36">
                  <c:v>42.110000999999997</c:v>
                </c:pt>
                <c:pt idx="37">
                  <c:v>41.950001</c:v>
                </c:pt>
                <c:pt idx="38">
                  <c:v>40.779998999999997</c:v>
                </c:pt>
                <c:pt idx="39">
                  <c:v>39.979999999999997</c:v>
                </c:pt>
                <c:pt idx="40">
                  <c:v>37.349997999999999</c:v>
                </c:pt>
                <c:pt idx="41">
                  <c:v>38.439999</c:v>
                </c:pt>
                <c:pt idx="42">
                  <c:v>40.919998</c:v>
                </c:pt>
                <c:pt idx="43">
                  <c:v>39.830002</c:v>
                </c:pt>
                <c:pt idx="44">
                  <c:v>40.25</c:v>
                </c:pt>
                <c:pt idx="45">
                  <c:v>41.32</c:v>
                </c:pt>
                <c:pt idx="46">
                  <c:v>40.869999</c:v>
                </c:pt>
                <c:pt idx="47">
                  <c:v>39.590000000000003</c:v>
                </c:pt>
                <c:pt idx="48">
                  <c:v>40.770000000000003</c:v>
                </c:pt>
                <c:pt idx="49">
                  <c:v>38.299999</c:v>
                </c:pt>
                <c:pt idx="50">
                  <c:v>40.220001000000003</c:v>
                </c:pt>
                <c:pt idx="51">
                  <c:v>42.91</c:v>
                </c:pt>
                <c:pt idx="52">
                  <c:v>42.18</c:v>
                </c:pt>
                <c:pt idx="53">
                  <c:v>44.240001999999997</c:v>
                </c:pt>
                <c:pt idx="54">
                  <c:v>43.900002000000001</c:v>
                </c:pt>
                <c:pt idx="55">
                  <c:v>42.439999</c:v>
                </c:pt>
                <c:pt idx="56">
                  <c:v>43.450001</c:v>
                </c:pt>
                <c:pt idx="57">
                  <c:v>45.91</c:v>
                </c:pt>
                <c:pt idx="58">
                  <c:v>43.869999</c:v>
                </c:pt>
                <c:pt idx="59">
                  <c:v>44.509998000000003</c:v>
                </c:pt>
                <c:pt idx="60">
                  <c:v>44.169998</c:v>
                </c:pt>
                <c:pt idx="61">
                  <c:v>44.540000999999997</c:v>
                </c:pt>
                <c:pt idx="62">
                  <c:v>43.419998</c:v>
                </c:pt>
                <c:pt idx="63">
                  <c:v>41.900002000000001</c:v>
                </c:pt>
                <c:pt idx="64">
                  <c:v>39.450001</c:v>
                </c:pt>
                <c:pt idx="65">
                  <c:v>39.419998</c:v>
                </c:pt>
                <c:pt idx="66">
                  <c:v>39.599997999999999</c:v>
                </c:pt>
                <c:pt idx="67">
                  <c:v>39.020000000000003</c:v>
                </c:pt>
                <c:pt idx="68">
                  <c:v>39.650002000000001</c:v>
                </c:pt>
                <c:pt idx="69">
                  <c:v>38.470001000000003</c:v>
                </c:pt>
                <c:pt idx="70">
                  <c:v>39.349997999999999</c:v>
                </c:pt>
                <c:pt idx="71">
                  <c:v>39.75</c:v>
                </c:pt>
                <c:pt idx="72">
                  <c:v>39.75</c:v>
                </c:pt>
                <c:pt idx="73">
                  <c:v>37.220001000000003</c:v>
                </c:pt>
                <c:pt idx="74">
                  <c:v>38.080002</c:v>
                </c:pt>
                <c:pt idx="75">
                  <c:v>38.279998999999997</c:v>
                </c:pt>
                <c:pt idx="76">
                  <c:v>35.240001999999997</c:v>
                </c:pt>
                <c:pt idx="77">
                  <c:v>30.190000999999999</c:v>
                </c:pt>
                <c:pt idx="78">
                  <c:v>25.68</c:v>
                </c:pt>
                <c:pt idx="79">
                  <c:v>25.75</c:v>
                </c:pt>
                <c:pt idx="80">
                  <c:v>22.9</c:v>
                </c:pt>
                <c:pt idx="81">
                  <c:v>25.92</c:v>
                </c:pt>
                <c:pt idx="82">
                  <c:v>24.870000999999998</c:v>
                </c:pt>
                <c:pt idx="83">
                  <c:v>22.719999000000001</c:v>
                </c:pt>
                <c:pt idx="84">
                  <c:v>20.100000000000001</c:v>
                </c:pt>
                <c:pt idx="85">
                  <c:v>23.15</c:v>
                </c:pt>
                <c:pt idx="86">
                  <c:v>21.93</c:v>
                </c:pt>
                <c:pt idx="87">
                  <c:v>23.1</c:v>
                </c:pt>
                <c:pt idx="88">
                  <c:v>22.780000999999999</c:v>
                </c:pt>
                <c:pt idx="89">
                  <c:v>22.16</c:v>
                </c:pt>
                <c:pt idx="90">
                  <c:v>23.57</c:v>
                </c:pt>
                <c:pt idx="91">
                  <c:v>23.34</c:v>
                </c:pt>
                <c:pt idx="92">
                  <c:v>22.540001</c:v>
                </c:pt>
                <c:pt idx="93">
                  <c:v>22.01</c:v>
                </c:pt>
                <c:pt idx="94">
                  <c:v>21.059999000000001</c:v>
                </c:pt>
                <c:pt idx="95">
                  <c:v>22.65</c:v>
                </c:pt>
                <c:pt idx="96">
                  <c:v>21.59</c:v>
                </c:pt>
                <c:pt idx="97">
                  <c:v>20.48</c:v>
                </c:pt>
                <c:pt idx="98">
                  <c:v>19.370000999999998</c:v>
                </c:pt>
                <c:pt idx="99">
                  <c:v>18.399999999999999</c:v>
                </c:pt>
                <c:pt idx="100">
                  <c:v>20.350000000000001</c:v>
                </c:pt>
                <c:pt idx="101">
                  <c:v>21.15</c:v>
                </c:pt>
                <c:pt idx="102">
                  <c:v>22.9</c:v>
                </c:pt>
                <c:pt idx="103">
                  <c:v>23.809999000000001</c:v>
                </c:pt>
                <c:pt idx="104">
                  <c:v>23.84</c:v>
                </c:pt>
                <c:pt idx="105">
                  <c:v>24.450001</c:v>
                </c:pt>
                <c:pt idx="106">
                  <c:v>25.1</c:v>
                </c:pt>
                <c:pt idx="107">
                  <c:v>25.73</c:v>
                </c:pt>
                <c:pt idx="108">
                  <c:v>26.799999</c:v>
                </c:pt>
                <c:pt idx="109">
                  <c:v>25.83</c:v>
                </c:pt>
                <c:pt idx="110">
                  <c:v>26.299999</c:v>
                </c:pt>
                <c:pt idx="111">
                  <c:v>27.17</c:v>
                </c:pt>
                <c:pt idx="112">
                  <c:v>27.540001</c:v>
                </c:pt>
                <c:pt idx="113">
                  <c:v>28.02</c:v>
                </c:pt>
                <c:pt idx="114">
                  <c:v>26.07</c:v>
                </c:pt>
                <c:pt idx="115">
                  <c:v>25.82</c:v>
                </c:pt>
                <c:pt idx="116">
                  <c:v>25.15</c:v>
                </c:pt>
                <c:pt idx="117">
                  <c:v>24.309999000000001</c:v>
                </c:pt>
                <c:pt idx="118">
                  <c:v>26.610001</c:v>
                </c:pt>
                <c:pt idx="119">
                  <c:v>28.75</c:v>
                </c:pt>
                <c:pt idx="120">
                  <c:v>29.120000999999998</c:v>
                </c:pt>
                <c:pt idx="121">
                  <c:v>30.209999</c:v>
                </c:pt>
                <c:pt idx="122">
                  <c:v>29.790001</c:v>
                </c:pt>
                <c:pt idx="123">
                  <c:v>30.309999000000001</c:v>
                </c:pt>
                <c:pt idx="124">
                  <c:v>30.209999</c:v>
                </c:pt>
                <c:pt idx="125">
                  <c:v>30.030000999999999</c:v>
                </c:pt>
                <c:pt idx="126">
                  <c:v>30.790001</c:v>
                </c:pt>
                <c:pt idx="127">
                  <c:v>32.009998000000003</c:v>
                </c:pt>
                <c:pt idx="128">
                  <c:v>30.540001</c:v>
                </c:pt>
                <c:pt idx="129">
                  <c:v>29.610001</c:v>
                </c:pt>
                <c:pt idx="130">
                  <c:v>31.5</c:v>
                </c:pt>
                <c:pt idx="131">
                  <c:v>32.040000999999997</c:v>
                </c:pt>
                <c:pt idx="132">
                  <c:v>31.549999</c:v>
                </c:pt>
                <c:pt idx="133">
                  <c:v>29.34</c:v>
                </c:pt>
                <c:pt idx="134">
                  <c:v>30.690000999999999</c:v>
                </c:pt>
                <c:pt idx="135">
                  <c:v>32.009998000000003</c:v>
                </c:pt>
                <c:pt idx="136">
                  <c:v>32.439999</c:v>
                </c:pt>
                <c:pt idx="137">
                  <c:v>32.349997999999999</c:v>
                </c:pt>
                <c:pt idx="138">
                  <c:v>32.549999</c:v>
                </c:pt>
                <c:pt idx="139">
                  <c:v>32.439999</c:v>
                </c:pt>
                <c:pt idx="140">
                  <c:v>31.99</c:v>
                </c:pt>
                <c:pt idx="141">
                  <c:v>33.409999999999997</c:v>
                </c:pt>
                <c:pt idx="142">
                  <c:v>32.990001999999997</c:v>
                </c:pt>
                <c:pt idx="143">
                  <c:v>34.919998</c:v>
                </c:pt>
                <c:pt idx="144">
                  <c:v>33.799999</c:v>
                </c:pt>
                <c:pt idx="145">
                  <c:v>31.629999000000002</c:v>
                </c:pt>
                <c:pt idx="146">
                  <c:v>30.139999</c:v>
                </c:pt>
                <c:pt idx="147">
                  <c:v>30.48</c:v>
                </c:pt>
                <c:pt idx="148">
                  <c:v>30.969999000000001</c:v>
                </c:pt>
                <c:pt idx="149">
                  <c:v>32.290000999999997</c:v>
                </c:pt>
                <c:pt idx="150">
                  <c:v>31.5</c:v>
                </c:pt>
                <c:pt idx="151">
                  <c:v>33.169998</c:v>
                </c:pt>
                <c:pt idx="152">
                  <c:v>33.290000999999997</c:v>
                </c:pt>
                <c:pt idx="153">
                  <c:v>33.279998999999997</c:v>
                </c:pt>
                <c:pt idx="154">
                  <c:v>33.68</c:v>
                </c:pt>
                <c:pt idx="155">
                  <c:v>34.509998000000003</c:v>
                </c:pt>
                <c:pt idx="156">
                  <c:v>34.909999999999997</c:v>
                </c:pt>
                <c:pt idx="157">
                  <c:v>34.330002</c:v>
                </c:pt>
                <c:pt idx="158">
                  <c:v>35.009998000000003</c:v>
                </c:pt>
                <c:pt idx="159">
                  <c:v>33.990001999999997</c:v>
                </c:pt>
                <c:pt idx="160">
                  <c:v>31.129999000000002</c:v>
                </c:pt>
                <c:pt idx="161">
                  <c:v>31.59</c:v>
                </c:pt>
                <c:pt idx="162">
                  <c:v>30.370000999999998</c:v>
                </c:pt>
                <c:pt idx="163">
                  <c:v>30.75</c:v>
                </c:pt>
                <c:pt idx="164">
                  <c:v>29.110001</c:v>
                </c:pt>
                <c:pt idx="165">
                  <c:v>30.67</c:v>
                </c:pt>
                <c:pt idx="166">
                  <c:v>30.950001</c:v>
                </c:pt>
                <c:pt idx="167">
                  <c:v>30.1</c:v>
                </c:pt>
                <c:pt idx="168">
                  <c:v>28.049999</c:v>
                </c:pt>
                <c:pt idx="169">
                  <c:v>30.389999</c:v>
                </c:pt>
                <c:pt idx="170">
                  <c:v>29.83</c:v>
                </c:pt>
                <c:pt idx="171">
                  <c:v>32.009998000000003</c:v>
                </c:pt>
                <c:pt idx="172">
                  <c:v>32.009998000000003</c:v>
                </c:pt>
                <c:pt idx="173">
                  <c:v>32.490001999999997</c:v>
                </c:pt>
                <c:pt idx="174">
                  <c:v>31.299999</c:v>
                </c:pt>
                <c:pt idx="175">
                  <c:v>31.49</c:v>
                </c:pt>
                <c:pt idx="176">
                  <c:v>31.379999000000002</c:v>
                </c:pt>
                <c:pt idx="177">
                  <c:v>32.729999999999997</c:v>
                </c:pt>
                <c:pt idx="178">
                  <c:v>32.82</c:v>
                </c:pt>
                <c:pt idx="179">
                  <c:v>32.729999999999997</c:v>
                </c:pt>
                <c:pt idx="180">
                  <c:v>33.360000999999997</c:v>
                </c:pt>
                <c:pt idx="181">
                  <c:v>33.209999000000003</c:v>
                </c:pt>
                <c:pt idx="182">
                  <c:v>34.240001999999997</c:v>
                </c:pt>
                <c:pt idx="183">
                  <c:v>34.590000000000003</c:v>
                </c:pt>
                <c:pt idx="184">
                  <c:v>34.290000999999997</c:v>
                </c:pt>
                <c:pt idx="185">
                  <c:v>34.799999</c:v>
                </c:pt>
                <c:pt idx="186">
                  <c:v>36.32</c:v>
                </c:pt>
                <c:pt idx="187">
                  <c:v>35.509998000000003</c:v>
                </c:pt>
                <c:pt idx="188">
                  <c:v>35.389999000000003</c:v>
                </c:pt>
                <c:pt idx="189">
                  <c:v>34.869999</c:v>
                </c:pt>
                <c:pt idx="190">
                  <c:v>37.009998000000003</c:v>
                </c:pt>
                <c:pt idx="191">
                  <c:v>37.25</c:v>
                </c:pt>
                <c:pt idx="192">
                  <c:v>37.560001</c:v>
                </c:pt>
                <c:pt idx="193">
                  <c:v>38.139999000000003</c:v>
                </c:pt>
                <c:pt idx="194">
                  <c:v>38.409999999999997</c:v>
                </c:pt>
                <c:pt idx="195">
                  <c:v>38.310001</c:v>
                </c:pt>
                <c:pt idx="196">
                  <c:v>38.799999</c:v>
                </c:pt>
                <c:pt idx="197">
                  <c:v>37.479999999999997</c:v>
                </c:pt>
                <c:pt idx="198">
                  <c:v>37.810001</c:v>
                </c:pt>
                <c:pt idx="199">
                  <c:v>39.580002</c:v>
                </c:pt>
                <c:pt idx="200">
                  <c:v>39.849997999999999</c:v>
                </c:pt>
                <c:pt idx="201">
                  <c:v>40.25</c:v>
                </c:pt>
                <c:pt idx="202">
                  <c:v>39.040000999999997</c:v>
                </c:pt>
                <c:pt idx="203">
                  <c:v>39.049999</c:v>
                </c:pt>
                <c:pt idx="204">
                  <c:v>37.909999999999997</c:v>
                </c:pt>
                <c:pt idx="205">
                  <c:v>37.729999999999997</c:v>
                </c:pt>
                <c:pt idx="206">
                  <c:v>39.229999999999997</c:v>
                </c:pt>
                <c:pt idx="207">
                  <c:v>40.169998</c:v>
                </c:pt>
                <c:pt idx="208">
                  <c:v>40.200001</c:v>
                </c:pt>
                <c:pt idx="209">
                  <c:v>39.360000999999997</c:v>
                </c:pt>
                <c:pt idx="210">
                  <c:v>40.450001</c:v>
                </c:pt>
                <c:pt idx="211">
                  <c:v>40.869999</c:v>
                </c:pt>
                <c:pt idx="212">
                  <c:v>39.349997999999999</c:v>
                </c:pt>
                <c:pt idx="213">
                  <c:v>38.650002000000001</c:v>
                </c:pt>
                <c:pt idx="214">
                  <c:v>38.509998000000003</c:v>
                </c:pt>
                <c:pt idx="215">
                  <c:v>39.349997999999999</c:v>
                </c:pt>
                <c:pt idx="216">
                  <c:v>38.080002</c:v>
                </c:pt>
                <c:pt idx="217">
                  <c:v>37.590000000000003</c:v>
                </c:pt>
                <c:pt idx="218">
                  <c:v>36.639999000000003</c:v>
                </c:pt>
                <c:pt idx="219">
                  <c:v>37.470001000000003</c:v>
                </c:pt>
                <c:pt idx="220">
                  <c:v>39.729999999999997</c:v>
                </c:pt>
                <c:pt idx="221">
                  <c:v>40.229999999999997</c:v>
                </c:pt>
                <c:pt idx="222">
                  <c:v>39.57</c:v>
                </c:pt>
                <c:pt idx="223">
                  <c:v>39.950001</c:v>
                </c:pt>
                <c:pt idx="224">
                  <c:v>38.009998000000003</c:v>
                </c:pt>
                <c:pt idx="225">
                  <c:v>34.32</c:v>
                </c:pt>
                <c:pt idx="226">
                  <c:v>34.439999</c:v>
                </c:pt>
                <c:pt idx="227">
                  <c:v>32</c:v>
                </c:pt>
                <c:pt idx="228">
                  <c:v>33.93</c:v>
                </c:pt>
                <c:pt idx="229">
                  <c:v>33.970001000000003</c:v>
                </c:pt>
                <c:pt idx="230">
                  <c:v>33.169998</c:v>
                </c:pt>
                <c:pt idx="231">
                  <c:v>34.520000000000003</c:v>
                </c:pt>
                <c:pt idx="232">
                  <c:v>30.24</c:v>
                </c:pt>
                <c:pt idx="233">
                  <c:v>29.360001</c:v>
                </c:pt>
                <c:pt idx="234">
                  <c:v>31.120000999999998</c:v>
                </c:pt>
                <c:pt idx="235">
                  <c:v>33.479999999999997</c:v>
                </c:pt>
                <c:pt idx="236">
                  <c:v>33.369999</c:v>
                </c:pt>
                <c:pt idx="237">
                  <c:v>35.990001999999997</c:v>
                </c:pt>
                <c:pt idx="238">
                  <c:v>34.979999999999997</c:v>
                </c:pt>
                <c:pt idx="239">
                  <c:v>35.169998</c:v>
                </c:pt>
                <c:pt idx="240">
                  <c:v>33.259998000000003</c:v>
                </c:pt>
                <c:pt idx="241">
                  <c:v>31.41</c:v>
                </c:pt>
                <c:pt idx="242">
                  <c:v>34</c:v>
                </c:pt>
                <c:pt idx="243">
                  <c:v>34.099997999999999</c:v>
                </c:pt>
                <c:pt idx="244">
                  <c:v>32.529998999999997</c:v>
                </c:pt>
                <c:pt idx="245">
                  <c:v>33.909999999999997</c:v>
                </c:pt>
                <c:pt idx="246">
                  <c:v>33.5</c:v>
                </c:pt>
                <c:pt idx="247">
                  <c:v>34.770000000000003</c:v>
                </c:pt>
                <c:pt idx="248">
                  <c:v>36.099997999999999</c:v>
                </c:pt>
                <c:pt idx="249">
                  <c:v>36.580002</c:v>
                </c:pt>
                <c:pt idx="250">
                  <c:v>37.18</c:v>
                </c:pt>
                <c:pt idx="251">
                  <c:v>37.880001</c:v>
                </c:pt>
                <c:pt idx="252">
                  <c:v>37.049999</c:v>
                </c:pt>
                <c:pt idx="253">
                  <c:v>37.369999</c:v>
                </c:pt>
                <c:pt idx="254">
                  <c:v>37.549999</c:v>
                </c:pt>
                <c:pt idx="255">
                  <c:v>37.290000999999997</c:v>
                </c:pt>
                <c:pt idx="256">
                  <c:v>36.639999000000003</c:v>
                </c:pt>
                <c:pt idx="257">
                  <c:v>37.099997999999999</c:v>
                </c:pt>
                <c:pt idx="258">
                  <c:v>36.909999999999997</c:v>
                </c:pt>
                <c:pt idx="259">
                  <c:v>36.970001000000003</c:v>
                </c:pt>
                <c:pt idx="260">
                  <c:v>36.479999999999997</c:v>
                </c:pt>
                <c:pt idx="261">
                  <c:v>36.130001</c:v>
                </c:pt>
                <c:pt idx="262">
                  <c:v>36.479999999999997</c:v>
                </c:pt>
                <c:pt idx="263">
                  <c:v>36.93</c:v>
                </c:pt>
                <c:pt idx="264">
                  <c:v>35.68</c:v>
                </c:pt>
                <c:pt idx="265">
                  <c:v>35.009998000000003</c:v>
                </c:pt>
                <c:pt idx="266">
                  <c:v>32.770000000000003</c:v>
                </c:pt>
                <c:pt idx="267">
                  <c:v>33.990001999999997</c:v>
                </c:pt>
                <c:pt idx="268">
                  <c:v>33.099997999999999</c:v>
                </c:pt>
                <c:pt idx="269">
                  <c:v>34.580002</c:v>
                </c:pt>
                <c:pt idx="270">
                  <c:v>34.529998999999997</c:v>
                </c:pt>
                <c:pt idx="271">
                  <c:v>34.200001</c:v>
                </c:pt>
                <c:pt idx="272">
                  <c:v>35.290000999999997</c:v>
                </c:pt>
                <c:pt idx="273">
                  <c:v>35.150002000000001</c:v>
                </c:pt>
                <c:pt idx="274">
                  <c:v>34.740001999999997</c:v>
                </c:pt>
                <c:pt idx="275">
                  <c:v>35.419998</c:v>
                </c:pt>
                <c:pt idx="276">
                  <c:v>35.110000999999997</c:v>
                </c:pt>
                <c:pt idx="277">
                  <c:v>35.119999</c:v>
                </c:pt>
                <c:pt idx="278">
                  <c:v>36.060001</c:v>
                </c:pt>
                <c:pt idx="279">
                  <c:v>36.240001999999997</c:v>
                </c:pt>
                <c:pt idx="280">
                  <c:v>35.840000000000003</c:v>
                </c:pt>
                <c:pt idx="281">
                  <c:v>35.650002000000001</c:v>
                </c:pt>
                <c:pt idx="282">
                  <c:v>36.950001</c:v>
                </c:pt>
                <c:pt idx="283">
                  <c:v>38.349997999999999</c:v>
                </c:pt>
                <c:pt idx="284">
                  <c:v>37.450001</c:v>
                </c:pt>
                <c:pt idx="285">
                  <c:v>36.799999</c:v>
                </c:pt>
                <c:pt idx="286">
                  <c:v>37.200001</c:v>
                </c:pt>
                <c:pt idx="287">
                  <c:v>36.369999</c:v>
                </c:pt>
                <c:pt idx="288">
                  <c:v>37.090000000000003</c:v>
                </c:pt>
                <c:pt idx="289">
                  <c:v>36.110000999999997</c:v>
                </c:pt>
                <c:pt idx="290">
                  <c:v>36.07</c:v>
                </c:pt>
                <c:pt idx="291">
                  <c:v>35.560001</c:v>
                </c:pt>
                <c:pt idx="292">
                  <c:v>34.860000999999997</c:v>
                </c:pt>
                <c:pt idx="293">
                  <c:v>36.400002000000001</c:v>
                </c:pt>
                <c:pt idx="294">
                  <c:v>36.700001</c:v>
                </c:pt>
                <c:pt idx="295">
                  <c:v>36.049999</c:v>
                </c:pt>
                <c:pt idx="296">
                  <c:v>36.650002000000001</c:v>
                </c:pt>
                <c:pt idx="297">
                  <c:v>37</c:v>
                </c:pt>
                <c:pt idx="298">
                  <c:v>36.82</c:v>
                </c:pt>
                <c:pt idx="299">
                  <c:v>38.669998</c:v>
                </c:pt>
                <c:pt idx="300">
                  <c:v>39.009998000000003</c:v>
                </c:pt>
                <c:pt idx="301">
                  <c:v>39.340000000000003</c:v>
                </c:pt>
                <c:pt idx="302">
                  <c:v>39.759998000000003</c:v>
                </c:pt>
                <c:pt idx="303">
                  <c:v>39.5</c:v>
                </c:pt>
                <c:pt idx="304">
                  <c:v>39.380001</c:v>
                </c:pt>
                <c:pt idx="305">
                  <c:v>39.349997999999999</c:v>
                </c:pt>
                <c:pt idx="306">
                  <c:v>38.229999999999997</c:v>
                </c:pt>
                <c:pt idx="307">
                  <c:v>38.509998000000003</c:v>
                </c:pt>
                <c:pt idx="308">
                  <c:v>39.590000000000003</c:v>
                </c:pt>
                <c:pt idx="309">
                  <c:v>39.849997999999999</c:v>
                </c:pt>
                <c:pt idx="310">
                  <c:v>39.07</c:v>
                </c:pt>
                <c:pt idx="311">
                  <c:v>39.18</c:v>
                </c:pt>
                <c:pt idx="312">
                  <c:v>38.310001</c:v>
                </c:pt>
                <c:pt idx="313">
                  <c:v>38.740001999999997</c:v>
                </c:pt>
                <c:pt idx="314">
                  <c:v>37.759998000000003</c:v>
                </c:pt>
                <c:pt idx="315">
                  <c:v>38.900002000000001</c:v>
                </c:pt>
                <c:pt idx="316">
                  <c:v>39.82</c:v>
                </c:pt>
                <c:pt idx="317">
                  <c:v>40.57</c:v>
                </c:pt>
                <c:pt idx="318">
                  <c:v>41.259998000000003</c:v>
                </c:pt>
                <c:pt idx="319">
                  <c:v>40.57</c:v>
                </c:pt>
                <c:pt idx="320">
                  <c:v>40.299999</c:v>
                </c:pt>
                <c:pt idx="321">
                  <c:v>40.18</c:v>
                </c:pt>
                <c:pt idx="322">
                  <c:v>40.049999</c:v>
                </c:pt>
                <c:pt idx="323">
                  <c:v>38.790000999999997</c:v>
                </c:pt>
                <c:pt idx="324">
                  <c:v>38.349997999999999</c:v>
                </c:pt>
                <c:pt idx="325">
                  <c:v>38.720001000000003</c:v>
                </c:pt>
                <c:pt idx="326">
                  <c:v>40.029998999999997</c:v>
                </c:pt>
                <c:pt idx="327">
                  <c:v>40.479999999999997</c:v>
                </c:pt>
                <c:pt idx="328">
                  <c:v>40.490001999999997</c:v>
                </c:pt>
                <c:pt idx="329">
                  <c:v>41.009998000000003</c:v>
                </c:pt>
                <c:pt idx="330">
                  <c:v>41.380001</c:v>
                </c:pt>
                <c:pt idx="331">
                  <c:v>40.759998000000003</c:v>
                </c:pt>
                <c:pt idx="332">
                  <c:v>41.169998</c:v>
                </c:pt>
                <c:pt idx="333">
                  <c:v>40.43</c:v>
                </c:pt>
                <c:pt idx="334">
                  <c:v>41.07</c:v>
                </c:pt>
                <c:pt idx="335">
                  <c:v>42.16</c:v>
                </c:pt>
                <c:pt idx="336">
                  <c:v>42.619999</c:v>
                </c:pt>
                <c:pt idx="337">
                  <c:v>42.16</c:v>
                </c:pt>
                <c:pt idx="338">
                  <c:v>42.549999</c:v>
                </c:pt>
                <c:pt idx="339">
                  <c:v>42.549999</c:v>
                </c:pt>
                <c:pt idx="340">
                  <c:v>43.560001</c:v>
                </c:pt>
                <c:pt idx="341">
                  <c:v>44.240001999999997</c:v>
                </c:pt>
                <c:pt idx="342">
                  <c:v>43.669998</c:v>
                </c:pt>
                <c:pt idx="343">
                  <c:v>44.189999</c:v>
                </c:pt>
                <c:pt idx="344">
                  <c:v>44.93</c:v>
                </c:pt>
                <c:pt idx="345">
                  <c:v>44.740001999999997</c:v>
                </c:pt>
                <c:pt idx="346">
                  <c:v>44.34</c:v>
                </c:pt>
                <c:pt idx="347">
                  <c:v>44.27</c:v>
                </c:pt>
                <c:pt idx="348">
                  <c:v>43.990001999999997</c:v>
                </c:pt>
                <c:pt idx="349">
                  <c:v>44.93</c:v>
                </c:pt>
                <c:pt idx="350">
                  <c:v>46.029998999999997</c:v>
                </c:pt>
                <c:pt idx="351">
                  <c:v>45.740001999999997</c:v>
                </c:pt>
                <c:pt idx="352">
                  <c:v>45.639999000000003</c:v>
                </c:pt>
                <c:pt idx="353">
                  <c:v>45.93</c:v>
                </c:pt>
                <c:pt idx="354">
                  <c:v>43.869999</c:v>
                </c:pt>
                <c:pt idx="355">
                  <c:v>44.040000999999997</c:v>
                </c:pt>
                <c:pt idx="356">
                  <c:v>44.700001</c:v>
                </c:pt>
                <c:pt idx="357">
                  <c:v>46.119999</c:v>
                </c:pt>
                <c:pt idx="358">
                  <c:v>46.189999</c:v>
                </c:pt>
                <c:pt idx="359">
                  <c:v>47.080002</c:v>
                </c:pt>
                <c:pt idx="360">
                  <c:v>47.790000999999997</c:v>
                </c:pt>
                <c:pt idx="361">
                  <c:v>46.900002000000001</c:v>
                </c:pt>
                <c:pt idx="362">
                  <c:v>47.369999</c:v>
                </c:pt>
                <c:pt idx="363">
                  <c:v>46.77</c:v>
                </c:pt>
                <c:pt idx="364">
                  <c:v>47.34</c:v>
                </c:pt>
                <c:pt idx="365">
                  <c:v>46.029998999999997</c:v>
                </c:pt>
                <c:pt idx="366">
                  <c:v>47.52</c:v>
                </c:pt>
                <c:pt idx="367">
                  <c:v>47.16</c:v>
                </c:pt>
                <c:pt idx="368">
                  <c:v>47.549999</c:v>
                </c:pt>
                <c:pt idx="369">
                  <c:v>47.75</c:v>
                </c:pt>
                <c:pt idx="370">
                  <c:v>47.900002000000001</c:v>
                </c:pt>
                <c:pt idx="371">
                  <c:v>48.580002</c:v>
                </c:pt>
                <c:pt idx="372">
                  <c:v>49.080002</c:v>
                </c:pt>
                <c:pt idx="373">
                  <c:v>49.720001000000003</c:v>
                </c:pt>
                <c:pt idx="374">
                  <c:v>49.150002000000001</c:v>
                </c:pt>
                <c:pt idx="375">
                  <c:v>49.639999000000003</c:v>
                </c:pt>
                <c:pt idx="376">
                  <c:v>49.470001000000003</c:v>
                </c:pt>
                <c:pt idx="377">
                  <c:v>50.139999000000003</c:v>
                </c:pt>
                <c:pt idx="378">
                  <c:v>49.630001</c:v>
                </c:pt>
                <c:pt idx="379">
                  <c:v>49.939999</c:v>
                </c:pt>
                <c:pt idx="380">
                  <c:v>50.110000999999997</c:v>
                </c:pt>
                <c:pt idx="381">
                  <c:v>48.689999</c:v>
                </c:pt>
                <c:pt idx="382">
                  <c:v>49.200001</c:v>
                </c:pt>
                <c:pt idx="383">
                  <c:v>49.73</c:v>
                </c:pt>
                <c:pt idx="384">
                  <c:v>50.169998</c:v>
                </c:pt>
                <c:pt idx="385">
                  <c:v>50.529998999999997</c:v>
                </c:pt>
                <c:pt idx="386">
                  <c:v>50.66</c:v>
                </c:pt>
                <c:pt idx="387">
                  <c:v>49.75</c:v>
                </c:pt>
                <c:pt idx="388">
                  <c:v>50.439999</c:v>
                </c:pt>
                <c:pt idx="389">
                  <c:v>50.400002000000001</c:v>
                </c:pt>
                <c:pt idx="390">
                  <c:v>48.439999</c:v>
                </c:pt>
                <c:pt idx="391">
                  <c:v>46.299999</c:v>
                </c:pt>
                <c:pt idx="392">
                  <c:v>46.619999</c:v>
                </c:pt>
                <c:pt idx="393">
                  <c:v>48.279998999999997</c:v>
                </c:pt>
                <c:pt idx="394">
                  <c:v>48.400002000000001</c:v>
                </c:pt>
                <c:pt idx="395">
                  <c:v>48.639999000000003</c:v>
                </c:pt>
                <c:pt idx="396">
                  <c:v>49.290000999999997</c:v>
                </c:pt>
                <c:pt idx="397">
                  <c:v>50.669998</c:v>
                </c:pt>
                <c:pt idx="398">
                  <c:v>49.16</c:v>
                </c:pt>
                <c:pt idx="399">
                  <c:v>49.77</c:v>
                </c:pt>
                <c:pt idx="400">
                  <c:v>46.799999</c:v>
                </c:pt>
                <c:pt idx="401">
                  <c:v>48.82</c:v>
                </c:pt>
                <c:pt idx="402">
                  <c:v>49.23</c:v>
                </c:pt>
                <c:pt idx="403">
                  <c:v>48.650002000000001</c:v>
                </c:pt>
                <c:pt idx="404">
                  <c:v>48.400002000000001</c:v>
                </c:pt>
                <c:pt idx="405">
                  <c:v>47.849997999999999</c:v>
                </c:pt>
                <c:pt idx="406">
                  <c:v>48.25</c:v>
                </c:pt>
                <c:pt idx="407">
                  <c:v>47.689999</c:v>
                </c:pt>
                <c:pt idx="408">
                  <c:v>49.919998</c:v>
                </c:pt>
                <c:pt idx="409">
                  <c:v>51.439999</c:v>
                </c:pt>
                <c:pt idx="410">
                  <c:v>51.93</c:v>
                </c:pt>
                <c:pt idx="411">
                  <c:v>51.490001999999997</c:v>
                </c:pt>
                <c:pt idx="412">
                  <c:v>50.459999000000003</c:v>
                </c:pt>
                <c:pt idx="413">
                  <c:v>49.84</c:v>
                </c:pt>
                <c:pt idx="414">
                  <c:v>49.23</c:v>
                </c:pt>
                <c:pt idx="415">
                  <c:v>48.610000999999997</c:v>
                </c:pt>
                <c:pt idx="416">
                  <c:v>48.970001000000003</c:v>
                </c:pt>
                <c:pt idx="417">
                  <c:v>49.700001</c:v>
                </c:pt>
                <c:pt idx="418">
                  <c:v>49.619999</c:v>
                </c:pt>
                <c:pt idx="419">
                  <c:v>50.259998000000003</c:v>
                </c:pt>
                <c:pt idx="420">
                  <c:v>51.25</c:v>
                </c:pt>
                <c:pt idx="421">
                  <c:v>51.57</c:v>
                </c:pt>
                <c:pt idx="422">
                  <c:v>51.509998000000003</c:v>
                </c:pt>
                <c:pt idx="423">
                  <c:v>51.119999</c:v>
                </c:pt>
                <c:pt idx="424">
                  <c:v>50.610000999999997</c:v>
                </c:pt>
                <c:pt idx="425">
                  <c:v>50.009998000000003</c:v>
                </c:pt>
                <c:pt idx="426">
                  <c:v>50.200001</c:v>
                </c:pt>
                <c:pt idx="427">
                  <c:v>50.240001999999997</c:v>
                </c:pt>
                <c:pt idx="428">
                  <c:v>49.389999000000003</c:v>
                </c:pt>
                <c:pt idx="429">
                  <c:v>48.509998000000003</c:v>
                </c:pt>
                <c:pt idx="430">
                  <c:v>47.700001</c:v>
                </c:pt>
                <c:pt idx="431">
                  <c:v>47.66</c:v>
                </c:pt>
                <c:pt idx="432">
                  <c:v>45.080002</c:v>
                </c:pt>
                <c:pt idx="433">
                  <c:v>45.950001</c:v>
                </c:pt>
                <c:pt idx="434">
                  <c:v>45.220001000000003</c:v>
                </c:pt>
                <c:pt idx="435">
                  <c:v>45.720001000000003</c:v>
                </c:pt>
                <c:pt idx="436">
                  <c:v>43.209999000000003</c:v>
                </c:pt>
                <c:pt idx="437">
                  <c:v>43.599997999999999</c:v>
                </c:pt>
                <c:pt idx="438">
                  <c:v>42.049999</c:v>
                </c:pt>
                <c:pt idx="439">
                  <c:v>42.810001</c:v>
                </c:pt>
                <c:pt idx="440">
                  <c:v>41.880001</c:v>
                </c:pt>
                <c:pt idx="441">
                  <c:v>40.200001</c:v>
                </c:pt>
                <c:pt idx="442">
                  <c:v>41.360000999999997</c:v>
                </c:pt>
                <c:pt idx="443">
                  <c:v>44.150002000000001</c:v>
                </c:pt>
                <c:pt idx="444">
                  <c:v>44.09</c:v>
                </c:pt>
                <c:pt idx="445">
                  <c:v>45.02</c:v>
                </c:pt>
                <c:pt idx="446">
                  <c:v>45.279998999999997</c:v>
                </c:pt>
                <c:pt idx="447">
                  <c:v>45.330002</c:v>
                </c:pt>
                <c:pt idx="448">
                  <c:v>44.400002000000001</c:v>
                </c:pt>
                <c:pt idx="449">
                  <c:v>45.529998999999997</c:v>
                </c:pt>
                <c:pt idx="450">
                  <c:v>45.619999</c:v>
                </c:pt>
                <c:pt idx="451">
                  <c:v>45.82</c:v>
                </c:pt>
                <c:pt idx="452">
                  <c:v>43.939999</c:v>
                </c:pt>
                <c:pt idx="453">
                  <c:v>42.27</c:v>
                </c:pt>
                <c:pt idx="454">
                  <c:v>44.110000999999997</c:v>
                </c:pt>
                <c:pt idx="455">
                  <c:v>43.419998</c:v>
                </c:pt>
                <c:pt idx="456">
                  <c:v>40.060001</c:v>
                </c:pt>
                <c:pt idx="457">
                  <c:v>38.25</c:v>
                </c:pt>
                <c:pt idx="458">
                  <c:v>38.509998000000003</c:v>
                </c:pt>
                <c:pt idx="459">
                  <c:v>38.770000000000003</c:v>
                </c:pt>
                <c:pt idx="460">
                  <c:v>40.610000999999997</c:v>
                </c:pt>
                <c:pt idx="461">
                  <c:v>39.939999</c:v>
                </c:pt>
                <c:pt idx="462">
                  <c:v>40.75</c:v>
                </c:pt>
                <c:pt idx="463">
                  <c:v>42.060001</c:v>
                </c:pt>
                <c:pt idx="464">
                  <c:v>43.459999000000003</c:v>
                </c:pt>
                <c:pt idx="465">
                  <c:v>44.400002000000001</c:v>
                </c:pt>
                <c:pt idx="466">
                  <c:v>45.419998</c:v>
                </c:pt>
                <c:pt idx="467">
                  <c:v>44.549999</c:v>
                </c:pt>
                <c:pt idx="468">
                  <c:v>45.240001999999997</c:v>
                </c:pt>
                <c:pt idx="469">
                  <c:v>44.52</c:v>
                </c:pt>
                <c:pt idx="470">
                  <c:v>46.029998999999997</c:v>
                </c:pt>
                <c:pt idx="471">
                  <c:v>47.209999000000003</c:v>
                </c:pt>
                <c:pt idx="472">
                  <c:v>47.099997999999999</c:v>
                </c:pt>
                <c:pt idx="473">
                  <c:v>46.16</c:v>
                </c:pt>
                <c:pt idx="474">
                  <c:v>45.950001</c:v>
                </c:pt>
                <c:pt idx="475">
                  <c:v>46.279998999999997</c:v>
                </c:pt>
                <c:pt idx="476">
                  <c:v>47.18</c:v>
                </c:pt>
                <c:pt idx="477">
                  <c:v>47.66</c:v>
                </c:pt>
                <c:pt idx="478">
                  <c:v>47.740001999999997</c:v>
                </c:pt>
                <c:pt idx="479">
                  <c:v>47.200001</c:v>
                </c:pt>
                <c:pt idx="480">
                  <c:v>46.02</c:v>
                </c:pt>
                <c:pt idx="481">
                  <c:v>46.360000999999997</c:v>
                </c:pt>
                <c:pt idx="482">
                  <c:v>46.959999000000003</c:v>
                </c:pt>
                <c:pt idx="483">
                  <c:v>48.779998999999997</c:v>
                </c:pt>
                <c:pt idx="484">
                  <c:v>48.66</c:v>
                </c:pt>
                <c:pt idx="485">
                  <c:v>48.689999</c:v>
                </c:pt>
                <c:pt idx="486">
                  <c:v>48.77</c:v>
                </c:pt>
                <c:pt idx="487">
                  <c:v>48.419998</c:v>
                </c:pt>
                <c:pt idx="488">
                  <c:v>48.990001999999997</c:v>
                </c:pt>
                <c:pt idx="489">
                  <c:v>48.73</c:v>
                </c:pt>
                <c:pt idx="490">
                  <c:v>49.25</c:v>
                </c:pt>
                <c:pt idx="491">
                  <c:v>47.439999</c:v>
                </c:pt>
                <c:pt idx="492">
                  <c:v>46.759998000000003</c:v>
                </c:pt>
                <c:pt idx="493">
                  <c:v>47.310001</c:v>
                </c:pt>
                <c:pt idx="494">
                  <c:v>47.75</c:v>
                </c:pt>
                <c:pt idx="495">
                  <c:v>46.860000999999997</c:v>
                </c:pt>
                <c:pt idx="496">
                  <c:v>46.32</c:v>
                </c:pt>
                <c:pt idx="497">
                  <c:v>47.060001</c:v>
                </c:pt>
                <c:pt idx="498">
                  <c:v>46.73</c:v>
                </c:pt>
                <c:pt idx="499">
                  <c:v>46.400002000000001</c:v>
                </c:pt>
                <c:pt idx="500">
                  <c:v>48.150002000000001</c:v>
                </c:pt>
                <c:pt idx="501">
                  <c:v>48.32</c:v>
                </c:pt>
                <c:pt idx="502">
                  <c:v>49.560001</c:v>
                </c:pt>
                <c:pt idx="503">
                  <c:v>49.98</c:v>
                </c:pt>
                <c:pt idx="504">
                  <c:v>51.5</c:v>
                </c:pt>
                <c:pt idx="505">
                  <c:v>50.419998</c:v>
                </c:pt>
                <c:pt idx="506">
                  <c:v>50.27</c:v>
                </c:pt>
                <c:pt idx="507">
                  <c:v>49.700001</c:v>
                </c:pt>
                <c:pt idx="508">
                  <c:v>50.619999</c:v>
                </c:pt>
                <c:pt idx="509">
                  <c:v>50.869999</c:v>
                </c:pt>
                <c:pt idx="510">
                  <c:v>51.09</c:v>
                </c:pt>
                <c:pt idx="511">
                  <c:v>52.810001</c:v>
                </c:pt>
                <c:pt idx="512">
                  <c:v>52.080002</c:v>
                </c:pt>
                <c:pt idx="513">
                  <c:v>52.099997999999999</c:v>
                </c:pt>
                <c:pt idx="514">
                  <c:v>52.299999</c:v>
                </c:pt>
                <c:pt idx="515">
                  <c:v>52.43</c:v>
                </c:pt>
                <c:pt idx="516">
                  <c:v>52.66</c:v>
                </c:pt>
                <c:pt idx="517">
                  <c:v>52.110000999999997</c:v>
                </c:pt>
                <c:pt idx="518">
                  <c:v>52.34</c:v>
                </c:pt>
                <c:pt idx="519">
                  <c:v>51.66</c:v>
                </c:pt>
                <c:pt idx="520">
                  <c:v>52.41</c:v>
                </c:pt>
                <c:pt idx="521">
                  <c:v>52.59</c:v>
                </c:pt>
                <c:pt idx="522">
                  <c:v>51.310001</c:v>
                </c:pt>
                <c:pt idx="523">
                  <c:v>52.200001</c:v>
                </c:pt>
                <c:pt idx="524">
                  <c:v>53.07</c:v>
                </c:pt>
                <c:pt idx="525">
                  <c:v>53.48</c:v>
                </c:pt>
                <c:pt idx="526">
                  <c:v>52.610000999999997</c:v>
                </c:pt>
                <c:pt idx="527">
                  <c:v>52.439999</c:v>
                </c:pt>
                <c:pt idx="528">
                  <c:v>52.93</c:v>
                </c:pt>
                <c:pt idx="529">
                  <c:v>53.849997999999999</c:v>
                </c:pt>
                <c:pt idx="530">
                  <c:v>54.630001</c:v>
                </c:pt>
                <c:pt idx="531">
                  <c:v>54.02</c:v>
                </c:pt>
                <c:pt idx="532">
                  <c:v>53.849997999999999</c:v>
                </c:pt>
                <c:pt idx="533">
                  <c:v>53.810001</c:v>
                </c:pt>
                <c:pt idx="534">
                  <c:v>54.139999000000003</c:v>
                </c:pt>
                <c:pt idx="535">
                  <c:v>55.25</c:v>
                </c:pt>
                <c:pt idx="536">
                  <c:v>55.259998000000003</c:v>
                </c:pt>
                <c:pt idx="537">
                  <c:v>55.060001</c:v>
                </c:pt>
                <c:pt idx="538">
                  <c:v>54.580002</c:v>
                </c:pt>
                <c:pt idx="539">
                  <c:v>53.48</c:v>
                </c:pt>
                <c:pt idx="540">
                  <c:v>53.709999000000003</c:v>
                </c:pt>
                <c:pt idx="541">
                  <c:v>54.43</c:v>
                </c:pt>
                <c:pt idx="542">
                  <c:v>55.43</c:v>
                </c:pt>
                <c:pt idx="543">
                  <c:v>55.009998000000003</c:v>
                </c:pt>
                <c:pt idx="544">
                  <c:v>56.07</c:v>
                </c:pt>
                <c:pt idx="545">
                  <c:v>56.549999</c:v>
                </c:pt>
                <c:pt idx="546">
                  <c:v>56.799999</c:v>
                </c:pt>
                <c:pt idx="547">
                  <c:v>57.900002000000001</c:v>
                </c:pt>
                <c:pt idx="548">
                  <c:v>58.349997999999999</c:v>
                </c:pt>
                <c:pt idx="549">
                  <c:v>58.740001999999997</c:v>
                </c:pt>
                <c:pt idx="550">
                  <c:v>59.119999</c:v>
                </c:pt>
                <c:pt idx="551">
                  <c:v>58.830002</c:v>
                </c:pt>
                <c:pt idx="552">
                  <c:v>58.110000999999997</c:v>
                </c:pt>
                <c:pt idx="553">
                  <c:v>58.310001</c:v>
                </c:pt>
                <c:pt idx="554">
                  <c:v>58.84</c:v>
                </c:pt>
                <c:pt idx="555">
                  <c:v>59.07</c:v>
                </c:pt>
                <c:pt idx="556">
                  <c:v>59.43</c:v>
                </c:pt>
                <c:pt idx="557">
                  <c:v>59.080002</c:v>
                </c:pt>
                <c:pt idx="558">
                  <c:v>60.34</c:v>
                </c:pt>
                <c:pt idx="559">
                  <c:v>60.529998999999997</c:v>
                </c:pt>
                <c:pt idx="560">
                  <c:v>62.860000999999997</c:v>
                </c:pt>
                <c:pt idx="561">
                  <c:v>63.389999000000003</c:v>
                </c:pt>
                <c:pt idx="562">
                  <c:v>63.279998999999997</c:v>
                </c:pt>
                <c:pt idx="563">
                  <c:v>64.089995999999999</c:v>
                </c:pt>
                <c:pt idx="564">
                  <c:v>60.459999000000003</c:v>
                </c:pt>
                <c:pt idx="565">
                  <c:v>58.419998</c:v>
                </c:pt>
                <c:pt idx="566">
                  <c:v>60.48</c:v>
                </c:pt>
                <c:pt idx="567">
                  <c:v>61.290000999999997</c:v>
                </c:pt>
                <c:pt idx="568">
                  <c:v>58.959999000000003</c:v>
                </c:pt>
                <c:pt idx="569">
                  <c:v>61.32</c:v>
                </c:pt>
                <c:pt idx="570">
                  <c:v>59.150002000000001</c:v>
                </c:pt>
                <c:pt idx="571">
                  <c:v>56.02</c:v>
                </c:pt>
                <c:pt idx="572">
                  <c:v>56.939999</c:v>
                </c:pt>
                <c:pt idx="573">
                  <c:v>56.509998000000003</c:v>
                </c:pt>
                <c:pt idx="574">
                  <c:v>58.110000999999997</c:v>
                </c:pt>
                <c:pt idx="575">
                  <c:v>59</c:v>
                </c:pt>
                <c:pt idx="576">
                  <c:v>57.759998000000003</c:v>
                </c:pt>
                <c:pt idx="577">
                  <c:v>57.799999</c:v>
                </c:pt>
                <c:pt idx="578">
                  <c:v>58.889999000000003</c:v>
                </c:pt>
                <c:pt idx="579">
                  <c:v>59.860000999999997</c:v>
                </c:pt>
                <c:pt idx="580">
                  <c:v>59.009998000000003</c:v>
                </c:pt>
                <c:pt idx="581">
                  <c:v>59.07</c:v>
                </c:pt>
                <c:pt idx="582">
                  <c:v>60.830002</c:v>
                </c:pt>
                <c:pt idx="583">
                  <c:v>59.73</c:v>
                </c:pt>
                <c:pt idx="584">
                  <c:v>58.52</c:v>
                </c:pt>
                <c:pt idx="585">
                  <c:v>58.07</c:v>
                </c:pt>
                <c:pt idx="586">
                  <c:v>58.450001</c:v>
                </c:pt>
                <c:pt idx="587">
                  <c:v>58.580002</c:v>
                </c:pt>
                <c:pt idx="588">
                  <c:v>58.290000999999997</c:v>
                </c:pt>
                <c:pt idx="589">
                  <c:v>59.299999</c:v>
                </c:pt>
                <c:pt idx="590">
                  <c:v>59.290000999999997</c:v>
                </c:pt>
                <c:pt idx="591">
                  <c:v>58.68</c:v>
                </c:pt>
                <c:pt idx="592">
                  <c:v>58.43</c:v>
                </c:pt>
                <c:pt idx="593">
                  <c:v>59.130001</c:v>
                </c:pt>
                <c:pt idx="594">
                  <c:v>59.27</c:v>
                </c:pt>
                <c:pt idx="595">
                  <c:v>58.98</c:v>
                </c:pt>
                <c:pt idx="596">
                  <c:v>59.41</c:v>
                </c:pt>
                <c:pt idx="597">
                  <c:v>60.560001</c:v>
                </c:pt>
                <c:pt idx="598">
                  <c:v>57.93</c:v>
                </c:pt>
                <c:pt idx="599">
                  <c:v>57.639999000000003</c:v>
                </c:pt>
                <c:pt idx="600">
                  <c:v>53.759998000000003</c:v>
                </c:pt>
                <c:pt idx="601">
                  <c:v>53.099997999999999</c:v>
                </c:pt>
                <c:pt idx="602">
                  <c:v>50.860000999999997</c:v>
                </c:pt>
                <c:pt idx="603">
                  <c:v>53.959999000000003</c:v>
                </c:pt>
                <c:pt idx="604">
                  <c:v>54.98</c:v>
                </c:pt>
                <c:pt idx="605">
                  <c:v>55.240001999999997</c:v>
                </c:pt>
                <c:pt idx="606">
                  <c:v>53.310001</c:v>
                </c:pt>
                <c:pt idx="607">
                  <c:v>54.610000999999997</c:v>
                </c:pt>
                <c:pt idx="608">
                  <c:v>51.91</c:v>
                </c:pt>
                <c:pt idx="609">
                  <c:v>51.32</c:v>
                </c:pt>
                <c:pt idx="610">
                  <c:v>48.599997999999999</c:v>
                </c:pt>
                <c:pt idx="611">
                  <c:v>50.099997999999999</c:v>
                </c:pt>
                <c:pt idx="612">
                  <c:v>51.279998999999997</c:v>
                </c:pt>
                <c:pt idx="613">
                  <c:v>52.27</c:v>
                </c:pt>
                <c:pt idx="614">
                  <c:v>53.509998000000003</c:v>
                </c:pt>
                <c:pt idx="615">
                  <c:v>53.119999</c:v>
                </c:pt>
                <c:pt idx="616">
                  <c:v>53.509998000000003</c:v>
                </c:pt>
                <c:pt idx="617">
                  <c:v>52.700001</c:v>
                </c:pt>
                <c:pt idx="618">
                  <c:v>54.48</c:v>
                </c:pt>
                <c:pt idx="619">
                  <c:v>55.779998999999997</c:v>
                </c:pt>
                <c:pt idx="620">
                  <c:v>54.98</c:v>
                </c:pt>
                <c:pt idx="621">
                  <c:v>54.73</c:v>
                </c:pt>
                <c:pt idx="622">
                  <c:v>55.400002000000001</c:v>
                </c:pt>
                <c:pt idx="623">
                  <c:v>54.330002</c:v>
                </c:pt>
                <c:pt idx="624">
                  <c:v>55.5</c:v>
                </c:pt>
                <c:pt idx="625">
                  <c:v>57.82</c:v>
                </c:pt>
                <c:pt idx="626">
                  <c:v>58.119999</c:v>
                </c:pt>
                <c:pt idx="627">
                  <c:v>57.82</c:v>
                </c:pt>
                <c:pt idx="628">
                  <c:v>57.07</c:v>
                </c:pt>
                <c:pt idx="629">
                  <c:v>56.669998</c:v>
                </c:pt>
                <c:pt idx="630">
                  <c:v>55.139999000000003</c:v>
                </c:pt>
                <c:pt idx="631">
                  <c:v>54.650002000000001</c:v>
                </c:pt>
                <c:pt idx="632">
                  <c:v>53.790000999999997</c:v>
                </c:pt>
                <c:pt idx="633">
                  <c:v>52.75</c:v>
                </c:pt>
                <c:pt idx="634">
                  <c:v>57.529998999999997</c:v>
                </c:pt>
                <c:pt idx="635">
                  <c:v>57.869999</c:v>
                </c:pt>
                <c:pt idx="636">
                  <c:v>57.869999</c:v>
                </c:pt>
              </c:numCache>
            </c:numRef>
          </c:val>
          <c:smooth val="0"/>
          <c:extLst>
            <c:ext xmlns:c16="http://schemas.microsoft.com/office/drawing/2014/chart" uri="{C3380CC4-5D6E-409C-BE32-E72D297353CC}">
              <c16:uniqueId val="{00000000-9272-9841-BD77-38E1689E147D}"/>
            </c:ext>
          </c:extLst>
        </c:ser>
        <c:ser>
          <c:idx val="1"/>
          <c:order val="1"/>
          <c:tx>
            <c:strRef>
              <c:f>Sheet2!$N$3</c:f>
              <c:strCache>
                <c:ptCount val="1"/>
                <c:pt idx="0">
                  <c:v>Close TLT</c:v>
                </c:pt>
              </c:strCache>
            </c:strRef>
          </c:tx>
          <c:spPr>
            <a:ln w="28575" cap="rnd">
              <a:solidFill>
                <a:schemeClr val="accent2"/>
              </a:solidFill>
              <a:round/>
            </a:ln>
            <a:effectLst/>
          </c:spPr>
          <c:marker>
            <c:symbol val="none"/>
          </c:marker>
          <c:cat>
            <c:numRef>
              <c:f>Sheet2!$L$4:$L$640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Sheet2!$N$4:$N$640</c:f>
              <c:numCache>
                <c:formatCode>General</c:formatCode>
                <c:ptCount val="637"/>
                <c:pt idx="0">
                  <c:v>87.120002999999997</c:v>
                </c:pt>
                <c:pt idx="1">
                  <c:v>88.150002000000001</c:v>
                </c:pt>
                <c:pt idx="2">
                  <c:v>87.830001999999993</c:v>
                </c:pt>
                <c:pt idx="3">
                  <c:v>88.599997999999999</c:v>
                </c:pt>
                <c:pt idx="4">
                  <c:v>88.190002000000007</c:v>
                </c:pt>
                <c:pt idx="5">
                  <c:v>86.93</c:v>
                </c:pt>
                <c:pt idx="6">
                  <c:v>86.370002999999997</c:v>
                </c:pt>
                <c:pt idx="7">
                  <c:v>85.589995999999999</c:v>
                </c:pt>
                <c:pt idx="8">
                  <c:v>83.800003000000004</c:v>
                </c:pt>
                <c:pt idx="9">
                  <c:v>83.690002000000007</c:v>
                </c:pt>
                <c:pt idx="10">
                  <c:v>83.760002</c:v>
                </c:pt>
                <c:pt idx="11">
                  <c:v>85.169998000000007</c:v>
                </c:pt>
                <c:pt idx="12">
                  <c:v>83.480002999999996</c:v>
                </c:pt>
                <c:pt idx="13">
                  <c:v>84.260002</c:v>
                </c:pt>
                <c:pt idx="14">
                  <c:v>85.959998999999996</c:v>
                </c:pt>
                <c:pt idx="15">
                  <c:v>87.279999000000004</c:v>
                </c:pt>
                <c:pt idx="16">
                  <c:v>87.93</c:v>
                </c:pt>
                <c:pt idx="17">
                  <c:v>86.080001999999993</c:v>
                </c:pt>
                <c:pt idx="18">
                  <c:v>86.790001000000004</c:v>
                </c:pt>
                <c:pt idx="19">
                  <c:v>87.849997999999999</c:v>
                </c:pt>
                <c:pt idx="20">
                  <c:v>88.879997000000003</c:v>
                </c:pt>
                <c:pt idx="21">
                  <c:v>90.300003000000004</c:v>
                </c:pt>
                <c:pt idx="22">
                  <c:v>89.910004000000001</c:v>
                </c:pt>
                <c:pt idx="23">
                  <c:v>87.889999000000003</c:v>
                </c:pt>
                <c:pt idx="24">
                  <c:v>88.720000999999996</c:v>
                </c:pt>
                <c:pt idx="25">
                  <c:v>88.279999000000004</c:v>
                </c:pt>
                <c:pt idx="26">
                  <c:v>87.629997000000003</c:v>
                </c:pt>
                <c:pt idx="27">
                  <c:v>90.459998999999996</c:v>
                </c:pt>
                <c:pt idx="28">
                  <c:v>90.5</c:v>
                </c:pt>
                <c:pt idx="29">
                  <c:v>91.040001000000004</c:v>
                </c:pt>
                <c:pt idx="30">
                  <c:v>91.330001999999993</c:v>
                </c:pt>
                <c:pt idx="31">
                  <c:v>92.410004000000001</c:v>
                </c:pt>
                <c:pt idx="32">
                  <c:v>93.730002999999996</c:v>
                </c:pt>
                <c:pt idx="33">
                  <c:v>94.379997000000003</c:v>
                </c:pt>
                <c:pt idx="34">
                  <c:v>91.75</c:v>
                </c:pt>
                <c:pt idx="35">
                  <c:v>90.610000999999997</c:v>
                </c:pt>
                <c:pt idx="36">
                  <c:v>91.669998000000007</c:v>
                </c:pt>
                <c:pt idx="37">
                  <c:v>92.480002999999996</c:v>
                </c:pt>
                <c:pt idx="38">
                  <c:v>94.269997000000004</c:v>
                </c:pt>
                <c:pt idx="39">
                  <c:v>94.199996999999996</c:v>
                </c:pt>
                <c:pt idx="40">
                  <c:v>95.489998</c:v>
                </c:pt>
                <c:pt idx="41">
                  <c:v>95.949996999999996</c:v>
                </c:pt>
                <c:pt idx="42">
                  <c:v>95.230002999999996</c:v>
                </c:pt>
                <c:pt idx="43">
                  <c:v>93.699996999999996</c:v>
                </c:pt>
                <c:pt idx="44">
                  <c:v>91.879997000000003</c:v>
                </c:pt>
                <c:pt idx="45">
                  <c:v>92.019997000000004</c:v>
                </c:pt>
                <c:pt idx="46">
                  <c:v>94.230002999999996</c:v>
                </c:pt>
                <c:pt idx="47">
                  <c:v>92.230002999999996</c:v>
                </c:pt>
                <c:pt idx="48">
                  <c:v>95</c:v>
                </c:pt>
                <c:pt idx="49">
                  <c:v>97.18</c:v>
                </c:pt>
                <c:pt idx="50">
                  <c:v>95.550003000000004</c:v>
                </c:pt>
                <c:pt idx="51">
                  <c:v>95.199996999999996</c:v>
                </c:pt>
                <c:pt idx="52">
                  <c:v>95.669998000000007</c:v>
                </c:pt>
                <c:pt idx="53">
                  <c:v>92.769997000000004</c:v>
                </c:pt>
                <c:pt idx="54">
                  <c:v>91.82</c:v>
                </c:pt>
                <c:pt idx="55">
                  <c:v>91.610000999999997</c:v>
                </c:pt>
                <c:pt idx="56">
                  <c:v>92.5</c:v>
                </c:pt>
                <c:pt idx="57">
                  <c:v>91.839995999999999</c:v>
                </c:pt>
                <c:pt idx="58">
                  <c:v>91.769997000000004</c:v>
                </c:pt>
                <c:pt idx="59">
                  <c:v>90.279999000000004</c:v>
                </c:pt>
                <c:pt idx="60">
                  <c:v>90.760002</c:v>
                </c:pt>
                <c:pt idx="61">
                  <c:v>88.870002999999997</c:v>
                </c:pt>
                <c:pt idx="62">
                  <c:v>89.809997999999993</c:v>
                </c:pt>
                <c:pt idx="63">
                  <c:v>92.32</c:v>
                </c:pt>
                <c:pt idx="64">
                  <c:v>92.07</c:v>
                </c:pt>
                <c:pt idx="65">
                  <c:v>92.160004000000001</c:v>
                </c:pt>
                <c:pt idx="66">
                  <c:v>90.449996999999996</c:v>
                </c:pt>
                <c:pt idx="67">
                  <c:v>90.139999000000003</c:v>
                </c:pt>
                <c:pt idx="68">
                  <c:v>91.540001000000004</c:v>
                </c:pt>
                <c:pt idx="69">
                  <c:v>92</c:v>
                </c:pt>
                <c:pt idx="70">
                  <c:v>93.040001000000004</c:v>
                </c:pt>
                <c:pt idx="71">
                  <c:v>93.080001999999993</c:v>
                </c:pt>
                <c:pt idx="72">
                  <c:v>93.839995999999999</c:v>
                </c:pt>
                <c:pt idx="73">
                  <c:v>95.480002999999996</c:v>
                </c:pt>
                <c:pt idx="74">
                  <c:v>94.940002000000007</c:v>
                </c:pt>
                <c:pt idx="75">
                  <c:v>93.970000999999996</c:v>
                </c:pt>
                <c:pt idx="76">
                  <c:v>94.5</c:v>
                </c:pt>
                <c:pt idx="77">
                  <c:v>97.400002000000001</c:v>
                </c:pt>
                <c:pt idx="78">
                  <c:v>95.949996999999996</c:v>
                </c:pt>
                <c:pt idx="79">
                  <c:v>93.870002999999997</c:v>
                </c:pt>
                <c:pt idx="80">
                  <c:v>96.730002999999996</c:v>
                </c:pt>
                <c:pt idx="81">
                  <c:v>92.830001999999993</c:v>
                </c:pt>
                <c:pt idx="82">
                  <c:v>94.260002</c:v>
                </c:pt>
                <c:pt idx="83">
                  <c:v>95.169998000000007</c:v>
                </c:pt>
                <c:pt idx="84">
                  <c:v>102.91999800000001</c:v>
                </c:pt>
                <c:pt idx="85">
                  <c:v>105.720001</c:v>
                </c:pt>
                <c:pt idx="86">
                  <c:v>110.480003</c:v>
                </c:pt>
                <c:pt idx="87">
                  <c:v>112.370003</c:v>
                </c:pt>
                <c:pt idx="88">
                  <c:v>122.260002</c:v>
                </c:pt>
                <c:pt idx="89">
                  <c:v>121.300003</c:v>
                </c:pt>
                <c:pt idx="90">
                  <c:v>116.349998</c:v>
                </c:pt>
                <c:pt idx="91">
                  <c:v>112.730003</c:v>
                </c:pt>
                <c:pt idx="92">
                  <c:v>114.300003</c:v>
                </c:pt>
                <c:pt idx="93">
                  <c:v>107.69000200000001</c:v>
                </c:pt>
                <c:pt idx="94">
                  <c:v>103.75</c:v>
                </c:pt>
                <c:pt idx="95">
                  <c:v>102.290001</c:v>
                </c:pt>
                <c:pt idx="96">
                  <c:v>102.410004</c:v>
                </c:pt>
                <c:pt idx="97">
                  <c:v>103.91999800000001</c:v>
                </c:pt>
                <c:pt idx="98">
                  <c:v>101.879997</c:v>
                </c:pt>
                <c:pt idx="99">
                  <c:v>104.260002</c:v>
                </c:pt>
                <c:pt idx="100">
                  <c:v>102.730003</c:v>
                </c:pt>
                <c:pt idx="101">
                  <c:v>103.91999800000001</c:v>
                </c:pt>
                <c:pt idx="102">
                  <c:v>104.55999799999999</c:v>
                </c:pt>
                <c:pt idx="103">
                  <c:v>102.91999800000001</c:v>
                </c:pt>
                <c:pt idx="104">
                  <c:v>102.349998</c:v>
                </c:pt>
                <c:pt idx="105">
                  <c:v>101.699997</c:v>
                </c:pt>
                <c:pt idx="106">
                  <c:v>100.57</c:v>
                </c:pt>
                <c:pt idx="107">
                  <c:v>97.110000999999997</c:v>
                </c:pt>
                <c:pt idx="108">
                  <c:v>94.940002000000007</c:v>
                </c:pt>
                <c:pt idx="109">
                  <c:v>98.040001000000004</c:v>
                </c:pt>
                <c:pt idx="110">
                  <c:v>93.529999000000004</c:v>
                </c:pt>
                <c:pt idx="111">
                  <c:v>94.169998000000007</c:v>
                </c:pt>
                <c:pt idx="112">
                  <c:v>89.839995999999999</c:v>
                </c:pt>
                <c:pt idx="113">
                  <c:v>89.970000999999996</c:v>
                </c:pt>
                <c:pt idx="114">
                  <c:v>91.690002000000007</c:v>
                </c:pt>
                <c:pt idx="115">
                  <c:v>94.589995999999999</c:v>
                </c:pt>
                <c:pt idx="116">
                  <c:v>94.300003000000004</c:v>
                </c:pt>
                <c:pt idx="117">
                  <c:v>96.230002999999996</c:v>
                </c:pt>
                <c:pt idx="118">
                  <c:v>91.239998</c:v>
                </c:pt>
                <c:pt idx="119">
                  <c:v>91.449996999999996</c:v>
                </c:pt>
                <c:pt idx="120">
                  <c:v>94.809997999999993</c:v>
                </c:pt>
                <c:pt idx="121">
                  <c:v>90.489998</c:v>
                </c:pt>
                <c:pt idx="122">
                  <c:v>93.349997999999999</c:v>
                </c:pt>
                <c:pt idx="123">
                  <c:v>93.769997000000004</c:v>
                </c:pt>
                <c:pt idx="124">
                  <c:v>96.510002</c:v>
                </c:pt>
                <c:pt idx="125">
                  <c:v>95.209998999999996</c:v>
                </c:pt>
                <c:pt idx="126">
                  <c:v>96.699996999999996</c:v>
                </c:pt>
                <c:pt idx="127">
                  <c:v>95.760002</c:v>
                </c:pt>
                <c:pt idx="128">
                  <c:v>97.980002999999996</c:v>
                </c:pt>
                <c:pt idx="129">
                  <c:v>99.010002</c:v>
                </c:pt>
                <c:pt idx="130">
                  <c:v>95.900002000000001</c:v>
                </c:pt>
                <c:pt idx="131">
                  <c:v>95.449996999999996</c:v>
                </c:pt>
                <c:pt idx="132">
                  <c:v>94.949996999999996</c:v>
                </c:pt>
                <c:pt idx="133">
                  <c:v>95.779999000000004</c:v>
                </c:pt>
                <c:pt idx="134">
                  <c:v>93.330001999999993</c:v>
                </c:pt>
                <c:pt idx="135">
                  <c:v>93.919998000000007</c:v>
                </c:pt>
                <c:pt idx="136">
                  <c:v>95.120002999999997</c:v>
                </c:pt>
                <c:pt idx="137">
                  <c:v>96.400002000000001</c:v>
                </c:pt>
                <c:pt idx="138">
                  <c:v>93.339995999999999</c:v>
                </c:pt>
                <c:pt idx="139">
                  <c:v>92.089995999999999</c:v>
                </c:pt>
                <c:pt idx="140">
                  <c:v>92.790001000000004</c:v>
                </c:pt>
                <c:pt idx="141">
                  <c:v>89.709998999999996</c:v>
                </c:pt>
                <c:pt idx="142">
                  <c:v>89.889999000000003</c:v>
                </c:pt>
                <c:pt idx="143">
                  <c:v>89.290001000000004</c:v>
                </c:pt>
                <c:pt idx="144">
                  <c:v>91.080001999999993</c:v>
                </c:pt>
                <c:pt idx="145">
                  <c:v>92</c:v>
                </c:pt>
                <c:pt idx="146">
                  <c:v>92.309997999999993</c:v>
                </c:pt>
                <c:pt idx="147">
                  <c:v>91.980002999999996</c:v>
                </c:pt>
                <c:pt idx="148">
                  <c:v>90.190002000000007</c:v>
                </c:pt>
                <c:pt idx="149">
                  <c:v>89.449996999999996</c:v>
                </c:pt>
                <c:pt idx="150">
                  <c:v>91.669998000000007</c:v>
                </c:pt>
                <c:pt idx="151">
                  <c:v>90.269997000000004</c:v>
                </c:pt>
                <c:pt idx="152">
                  <c:v>90.480002999999996</c:v>
                </c:pt>
                <c:pt idx="153">
                  <c:v>91.260002</c:v>
                </c:pt>
                <c:pt idx="154">
                  <c:v>88.949996999999996</c:v>
                </c:pt>
                <c:pt idx="155">
                  <c:v>88.949996999999996</c:v>
                </c:pt>
                <c:pt idx="156">
                  <c:v>88.980002999999996</c:v>
                </c:pt>
                <c:pt idx="157">
                  <c:v>89.860000999999997</c:v>
                </c:pt>
                <c:pt idx="158">
                  <c:v>90.110000999999997</c:v>
                </c:pt>
                <c:pt idx="159">
                  <c:v>92.129997000000003</c:v>
                </c:pt>
                <c:pt idx="160">
                  <c:v>95.580001999999993</c:v>
                </c:pt>
                <c:pt idx="161">
                  <c:v>94.879997000000003</c:v>
                </c:pt>
                <c:pt idx="162">
                  <c:v>98.43</c:v>
                </c:pt>
                <c:pt idx="163">
                  <c:v>96.5</c:v>
                </c:pt>
                <c:pt idx="164">
                  <c:v>97.790001000000004</c:v>
                </c:pt>
                <c:pt idx="165">
                  <c:v>97.410004000000001</c:v>
                </c:pt>
                <c:pt idx="166">
                  <c:v>97.690002000000007</c:v>
                </c:pt>
                <c:pt idx="167">
                  <c:v>99.050003000000004</c:v>
                </c:pt>
                <c:pt idx="168">
                  <c:v>100.790001</c:v>
                </c:pt>
                <c:pt idx="169">
                  <c:v>99.220000999999996</c:v>
                </c:pt>
                <c:pt idx="170">
                  <c:v>100.800003</c:v>
                </c:pt>
                <c:pt idx="171">
                  <c:v>99.779999000000004</c:v>
                </c:pt>
                <c:pt idx="172">
                  <c:v>100.480003</c:v>
                </c:pt>
                <c:pt idx="173">
                  <c:v>100.099998</c:v>
                </c:pt>
                <c:pt idx="174">
                  <c:v>102.290001</c:v>
                </c:pt>
                <c:pt idx="175">
                  <c:v>106.040001</c:v>
                </c:pt>
                <c:pt idx="176">
                  <c:v>105.349998</c:v>
                </c:pt>
                <c:pt idx="177">
                  <c:v>103.58000199999999</c:v>
                </c:pt>
                <c:pt idx="178">
                  <c:v>102.32</c:v>
                </c:pt>
                <c:pt idx="179">
                  <c:v>101.66999800000001</c:v>
                </c:pt>
                <c:pt idx="180">
                  <c:v>103.5</c:v>
                </c:pt>
                <c:pt idx="181">
                  <c:v>104.610001</c:v>
                </c:pt>
                <c:pt idx="182">
                  <c:v>104.220001</c:v>
                </c:pt>
                <c:pt idx="183">
                  <c:v>100.269997</c:v>
                </c:pt>
                <c:pt idx="184">
                  <c:v>101.379997</c:v>
                </c:pt>
                <c:pt idx="185">
                  <c:v>100.41999800000001</c:v>
                </c:pt>
                <c:pt idx="186">
                  <c:v>97.980002999999996</c:v>
                </c:pt>
                <c:pt idx="187">
                  <c:v>95.809997999999993</c:v>
                </c:pt>
                <c:pt idx="188">
                  <c:v>96.589995999999999</c:v>
                </c:pt>
                <c:pt idx="189">
                  <c:v>97.07</c:v>
                </c:pt>
                <c:pt idx="190">
                  <c:v>94.889999000000003</c:v>
                </c:pt>
                <c:pt idx="191">
                  <c:v>93.150002000000001</c:v>
                </c:pt>
                <c:pt idx="192">
                  <c:v>93.239998</c:v>
                </c:pt>
                <c:pt idx="193">
                  <c:v>92.93</c:v>
                </c:pt>
                <c:pt idx="194">
                  <c:v>94.120002999999997</c:v>
                </c:pt>
                <c:pt idx="195">
                  <c:v>92.349997999999999</c:v>
                </c:pt>
                <c:pt idx="196">
                  <c:v>91.839995999999999</c:v>
                </c:pt>
                <c:pt idx="197">
                  <c:v>91.519997000000004</c:v>
                </c:pt>
                <c:pt idx="198">
                  <c:v>91.919998000000007</c:v>
                </c:pt>
                <c:pt idx="199">
                  <c:v>88.809997999999993</c:v>
                </c:pt>
                <c:pt idx="200">
                  <c:v>89.459998999999996</c:v>
                </c:pt>
                <c:pt idx="201">
                  <c:v>89.489998</c:v>
                </c:pt>
                <c:pt idx="202">
                  <c:v>92.279999000000004</c:v>
                </c:pt>
                <c:pt idx="203">
                  <c:v>90.809997999999993</c:v>
                </c:pt>
                <c:pt idx="204">
                  <c:v>91.550003000000004</c:v>
                </c:pt>
                <c:pt idx="205">
                  <c:v>93.459998999999996</c:v>
                </c:pt>
                <c:pt idx="206">
                  <c:v>92.169998000000007</c:v>
                </c:pt>
                <c:pt idx="207">
                  <c:v>92.190002000000007</c:v>
                </c:pt>
                <c:pt idx="208">
                  <c:v>89.879997000000003</c:v>
                </c:pt>
                <c:pt idx="209">
                  <c:v>92.669998000000007</c:v>
                </c:pt>
                <c:pt idx="210">
                  <c:v>92.599997999999999</c:v>
                </c:pt>
                <c:pt idx="211">
                  <c:v>93.889999000000003</c:v>
                </c:pt>
                <c:pt idx="212">
                  <c:v>95.07</c:v>
                </c:pt>
                <c:pt idx="213">
                  <c:v>95.080001999999993</c:v>
                </c:pt>
                <c:pt idx="214">
                  <c:v>95.32</c:v>
                </c:pt>
                <c:pt idx="215">
                  <c:v>96.470000999999996</c:v>
                </c:pt>
                <c:pt idx="216">
                  <c:v>96.330001999999993</c:v>
                </c:pt>
                <c:pt idx="217">
                  <c:v>97.139999000000003</c:v>
                </c:pt>
                <c:pt idx="218">
                  <c:v>96.900002000000001</c:v>
                </c:pt>
                <c:pt idx="219">
                  <c:v>96.980002999999996</c:v>
                </c:pt>
                <c:pt idx="220">
                  <c:v>93.629997000000003</c:v>
                </c:pt>
                <c:pt idx="221">
                  <c:v>95.370002999999997</c:v>
                </c:pt>
                <c:pt idx="222">
                  <c:v>96.169998000000007</c:v>
                </c:pt>
                <c:pt idx="223">
                  <c:v>96.050003000000004</c:v>
                </c:pt>
                <c:pt idx="224">
                  <c:v>97.919998000000007</c:v>
                </c:pt>
                <c:pt idx="225">
                  <c:v>102.32</c:v>
                </c:pt>
                <c:pt idx="226">
                  <c:v>105.57</c:v>
                </c:pt>
                <c:pt idx="227">
                  <c:v>111.199997</c:v>
                </c:pt>
                <c:pt idx="228">
                  <c:v>108.489998</c:v>
                </c:pt>
                <c:pt idx="229">
                  <c:v>112.510002</c:v>
                </c:pt>
                <c:pt idx="230">
                  <c:v>113.709999</c:v>
                </c:pt>
                <c:pt idx="231">
                  <c:v>112.239998</c:v>
                </c:pt>
                <c:pt idx="232">
                  <c:v>120.83000199999999</c:v>
                </c:pt>
                <c:pt idx="233">
                  <c:v>120.800003</c:v>
                </c:pt>
                <c:pt idx="234">
                  <c:v>118.239998</c:v>
                </c:pt>
                <c:pt idx="235">
                  <c:v>113.949997</c:v>
                </c:pt>
                <c:pt idx="236">
                  <c:v>113.129997</c:v>
                </c:pt>
                <c:pt idx="237">
                  <c:v>111.459999</c:v>
                </c:pt>
                <c:pt idx="238">
                  <c:v>116.480003</c:v>
                </c:pt>
                <c:pt idx="239">
                  <c:v>115.650002</c:v>
                </c:pt>
                <c:pt idx="240">
                  <c:v>119.339996</c:v>
                </c:pt>
                <c:pt idx="241">
                  <c:v>120.800003</c:v>
                </c:pt>
                <c:pt idx="242">
                  <c:v>118.639999</c:v>
                </c:pt>
                <c:pt idx="243">
                  <c:v>116.709999</c:v>
                </c:pt>
                <c:pt idx="244">
                  <c:v>122.32</c:v>
                </c:pt>
                <c:pt idx="245">
                  <c:v>118.269997</c:v>
                </c:pt>
                <c:pt idx="246">
                  <c:v>121.25</c:v>
                </c:pt>
                <c:pt idx="247">
                  <c:v>118.730003</c:v>
                </c:pt>
                <c:pt idx="248">
                  <c:v>120.879997</c:v>
                </c:pt>
                <c:pt idx="249">
                  <c:v>116.980003</c:v>
                </c:pt>
                <c:pt idx="250">
                  <c:v>118.08000199999999</c:v>
                </c:pt>
                <c:pt idx="251">
                  <c:v>116.57</c:v>
                </c:pt>
                <c:pt idx="252">
                  <c:v>116.989998</c:v>
                </c:pt>
                <c:pt idx="253">
                  <c:v>116.58000199999999</c:v>
                </c:pt>
                <c:pt idx="254">
                  <c:v>117.5</c:v>
                </c:pt>
                <c:pt idx="255">
                  <c:v>117.150002</c:v>
                </c:pt>
                <c:pt idx="256">
                  <c:v>115.970001</c:v>
                </c:pt>
                <c:pt idx="257">
                  <c:v>111.43</c:v>
                </c:pt>
                <c:pt idx="258">
                  <c:v>113.209999</c:v>
                </c:pt>
                <c:pt idx="259">
                  <c:v>112.199997</c:v>
                </c:pt>
                <c:pt idx="260">
                  <c:v>112.910004</c:v>
                </c:pt>
                <c:pt idx="261">
                  <c:v>116.839996</c:v>
                </c:pt>
                <c:pt idx="262">
                  <c:v>117.07</c:v>
                </c:pt>
                <c:pt idx="263">
                  <c:v>117.290001</c:v>
                </c:pt>
                <c:pt idx="264">
                  <c:v>118.139999</c:v>
                </c:pt>
                <c:pt idx="265">
                  <c:v>119.5</c:v>
                </c:pt>
                <c:pt idx="266">
                  <c:v>124.199997</c:v>
                </c:pt>
                <c:pt idx="267">
                  <c:v>123.400002</c:v>
                </c:pt>
                <c:pt idx="268">
                  <c:v>130.36000100000001</c:v>
                </c:pt>
                <c:pt idx="269">
                  <c:v>125.209999</c:v>
                </c:pt>
                <c:pt idx="270">
                  <c:v>126.400002</c:v>
                </c:pt>
                <c:pt idx="271">
                  <c:v>125.019997</c:v>
                </c:pt>
                <c:pt idx="272">
                  <c:v>125.199997</c:v>
                </c:pt>
                <c:pt idx="273">
                  <c:v>127.05999799999999</c:v>
                </c:pt>
                <c:pt idx="274">
                  <c:v>129.16999799999999</c:v>
                </c:pt>
                <c:pt idx="275">
                  <c:v>130.05999800000001</c:v>
                </c:pt>
                <c:pt idx="276">
                  <c:v>128.479996</c:v>
                </c:pt>
                <c:pt idx="277">
                  <c:v>127.41999800000001</c:v>
                </c:pt>
                <c:pt idx="278">
                  <c:v>125.699997</c:v>
                </c:pt>
                <c:pt idx="279">
                  <c:v>121.599998</c:v>
                </c:pt>
                <c:pt idx="280">
                  <c:v>124.80999799999999</c:v>
                </c:pt>
                <c:pt idx="281">
                  <c:v>127.720001</c:v>
                </c:pt>
                <c:pt idx="282">
                  <c:v>124.029999</c:v>
                </c:pt>
                <c:pt idx="283">
                  <c:v>118.300003</c:v>
                </c:pt>
                <c:pt idx="284">
                  <c:v>121.550003</c:v>
                </c:pt>
                <c:pt idx="285">
                  <c:v>124.220001</c:v>
                </c:pt>
                <c:pt idx="286">
                  <c:v>121.150002</c:v>
                </c:pt>
                <c:pt idx="287">
                  <c:v>123.970001</c:v>
                </c:pt>
                <c:pt idx="288">
                  <c:v>121.739998</c:v>
                </c:pt>
                <c:pt idx="289">
                  <c:v>122.639999</c:v>
                </c:pt>
                <c:pt idx="290">
                  <c:v>122.260002</c:v>
                </c:pt>
                <c:pt idx="291">
                  <c:v>125.980003</c:v>
                </c:pt>
                <c:pt idx="292">
                  <c:v>126.370003</c:v>
                </c:pt>
                <c:pt idx="293">
                  <c:v>124.209999</c:v>
                </c:pt>
                <c:pt idx="294">
                  <c:v>124.790001</c:v>
                </c:pt>
                <c:pt idx="295">
                  <c:v>124.43</c:v>
                </c:pt>
                <c:pt idx="296">
                  <c:v>123.599998</c:v>
                </c:pt>
                <c:pt idx="297">
                  <c:v>122.25</c:v>
                </c:pt>
                <c:pt idx="298">
                  <c:v>123.30999799999999</c:v>
                </c:pt>
                <c:pt idx="299">
                  <c:v>118.400002</c:v>
                </c:pt>
                <c:pt idx="300">
                  <c:v>119.849998</c:v>
                </c:pt>
                <c:pt idx="301">
                  <c:v>120.040001</c:v>
                </c:pt>
                <c:pt idx="302">
                  <c:v>118.029999</c:v>
                </c:pt>
                <c:pt idx="303">
                  <c:v>115.540001</c:v>
                </c:pt>
                <c:pt idx="304">
                  <c:v>117.120003</c:v>
                </c:pt>
                <c:pt idx="305">
                  <c:v>116.5</c:v>
                </c:pt>
                <c:pt idx="306">
                  <c:v>117.029999</c:v>
                </c:pt>
                <c:pt idx="307">
                  <c:v>118.900002</c:v>
                </c:pt>
                <c:pt idx="308">
                  <c:v>114.75</c:v>
                </c:pt>
                <c:pt idx="309">
                  <c:v>115.760002</c:v>
                </c:pt>
                <c:pt idx="310">
                  <c:v>117.33000199999999</c:v>
                </c:pt>
                <c:pt idx="311">
                  <c:v>117.760002</c:v>
                </c:pt>
                <c:pt idx="312">
                  <c:v>122.82</c:v>
                </c:pt>
                <c:pt idx="313">
                  <c:v>121.93</c:v>
                </c:pt>
                <c:pt idx="314">
                  <c:v>122.83000199999999</c:v>
                </c:pt>
                <c:pt idx="315">
                  <c:v>123.389999</c:v>
                </c:pt>
                <c:pt idx="316">
                  <c:v>120.93</c:v>
                </c:pt>
                <c:pt idx="317">
                  <c:v>118.75</c:v>
                </c:pt>
                <c:pt idx="318">
                  <c:v>117.05999799999999</c:v>
                </c:pt>
                <c:pt idx="319">
                  <c:v>116.800003</c:v>
                </c:pt>
                <c:pt idx="320">
                  <c:v>114.449997</c:v>
                </c:pt>
                <c:pt idx="321">
                  <c:v>113.160004</c:v>
                </c:pt>
                <c:pt idx="322">
                  <c:v>113.82</c:v>
                </c:pt>
                <c:pt idx="323">
                  <c:v>108.400002</c:v>
                </c:pt>
                <c:pt idx="324">
                  <c:v>110.44000200000001</c:v>
                </c:pt>
                <c:pt idx="325">
                  <c:v>106.260002</c:v>
                </c:pt>
                <c:pt idx="326">
                  <c:v>107.720001</c:v>
                </c:pt>
                <c:pt idx="327">
                  <c:v>109.199997</c:v>
                </c:pt>
                <c:pt idx="328">
                  <c:v>108.139999</c:v>
                </c:pt>
                <c:pt idx="329">
                  <c:v>106.519997</c:v>
                </c:pt>
                <c:pt idx="330">
                  <c:v>107.260002</c:v>
                </c:pt>
                <c:pt idx="331">
                  <c:v>103.370003</c:v>
                </c:pt>
                <c:pt idx="332">
                  <c:v>104.290001</c:v>
                </c:pt>
                <c:pt idx="333">
                  <c:v>105.989998</c:v>
                </c:pt>
                <c:pt idx="334">
                  <c:v>103.050003</c:v>
                </c:pt>
                <c:pt idx="335">
                  <c:v>103.550003</c:v>
                </c:pt>
                <c:pt idx="336">
                  <c:v>104.91999800000001</c:v>
                </c:pt>
                <c:pt idx="337">
                  <c:v>106.55999799999999</c:v>
                </c:pt>
                <c:pt idx="338">
                  <c:v>105.709999</c:v>
                </c:pt>
                <c:pt idx="339">
                  <c:v>105.459999</c:v>
                </c:pt>
                <c:pt idx="340">
                  <c:v>107.040001</c:v>
                </c:pt>
                <c:pt idx="341">
                  <c:v>108.290001</c:v>
                </c:pt>
                <c:pt idx="342">
                  <c:v>106.19000200000001</c:v>
                </c:pt>
                <c:pt idx="343">
                  <c:v>103.410004</c:v>
                </c:pt>
                <c:pt idx="344">
                  <c:v>104.730003</c:v>
                </c:pt>
                <c:pt idx="345">
                  <c:v>103.910004</c:v>
                </c:pt>
                <c:pt idx="346">
                  <c:v>104.449997</c:v>
                </c:pt>
                <c:pt idx="347">
                  <c:v>102.91999800000001</c:v>
                </c:pt>
                <c:pt idx="348">
                  <c:v>103.209999</c:v>
                </c:pt>
                <c:pt idx="349">
                  <c:v>104.25</c:v>
                </c:pt>
                <c:pt idx="350">
                  <c:v>101.80999799999999</c:v>
                </c:pt>
                <c:pt idx="351">
                  <c:v>102.16999800000001</c:v>
                </c:pt>
                <c:pt idx="352">
                  <c:v>104.410004</c:v>
                </c:pt>
                <c:pt idx="353">
                  <c:v>105.480003</c:v>
                </c:pt>
                <c:pt idx="354">
                  <c:v>107.480003</c:v>
                </c:pt>
                <c:pt idx="355">
                  <c:v>108.279999</c:v>
                </c:pt>
                <c:pt idx="356">
                  <c:v>106.790001</c:v>
                </c:pt>
                <c:pt idx="357">
                  <c:v>106.58000199999999</c:v>
                </c:pt>
                <c:pt idx="358">
                  <c:v>106.66999800000001</c:v>
                </c:pt>
                <c:pt idx="359">
                  <c:v>108.57</c:v>
                </c:pt>
                <c:pt idx="360">
                  <c:v>105.889999</c:v>
                </c:pt>
                <c:pt idx="361">
                  <c:v>108.519997</c:v>
                </c:pt>
                <c:pt idx="362">
                  <c:v>108.230003</c:v>
                </c:pt>
                <c:pt idx="363">
                  <c:v>109.370003</c:v>
                </c:pt>
                <c:pt idx="364">
                  <c:v>108.459999</c:v>
                </c:pt>
                <c:pt idx="365">
                  <c:v>110.730003</c:v>
                </c:pt>
                <c:pt idx="366">
                  <c:v>110.050003</c:v>
                </c:pt>
                <c:pt idx="367">
                  <c:v>111.33000199999999</c:v>
                </c:pt>
                <c:pt idx="368">
                  <c:v>112.709999</c:v>
                </c:pt>
                <c:pt idx="369">
                  <c:v>111.239998</c:v>
                </c:pt>
                <c:pt idx="370">
                  <c:v>113.540001</c:v>
                </c:pt>
                <c:pt idx="371">
                  <c:v>112.699997</c:v>
                </c:pt>
                <c:pt idx="372">
                  <c:v>114.099998</c:v>
                </c:pt>
                <c:pt idx="373">
                  <c:v>111.589996</c:v>
                </c:pt>
                <c:pt idx="374">
                  <c:v>112.150002</c:v>
                </c:pt>
                <c:pt idx="375">
                  <c:v>111.800003</c:v>
                </c:pt>
                <c:pt idx="376">
                  <c:v>113.239998</c:v>
                </c:pt>
                <c:pt idx="377">
                  <c:v>110.68</c:v>
                </c:pt>
                <c:pt idx="378">
                  <c:v>113.58000199999999</c:v>
                </c:pt>
                <c:pt idx="379">
                  <c:v>114.519997</c:v>
                </c:pt>
                <c:pt idx="380">
                  <c:v>115.66999800000001</c:v>
                </c:pt>
                <c:pt idx="381">
                  <c:v>114.55999799999999</c:v>
                </c:pt>
                <c:pt idx="382">
                  <c:v>115.519997</c:v>
                </c:pt>
                <c:pt idx="383">
                  <c:v>117.709999</c:v>
                </c:pt>
                <c:pt idx="384">
                  <c:v>117.290001</c:v>
                </c:pt>
                <c:pt idx="385">
                  <c:v>119.050003</c:v>
                </c:pt>
                <c:pt idx="386">
                  <c:v>115.730003</c:v>
                </c:pt>
                <c:pt idx="387">
                  <c:v>113.379997</c:v>
                </c:pt>
                <c:pt idx="388">
                  <c:v>114.599998</c:v>
                </c:pt>
                <c:pt idx="389">
                  <c:v>116</c:v>
                </c:pt>
                <c:pt idx="390">
                  <c:v>117.699997</c:v>
                </c:pt>
                <c:pt idx="391">
                  <c:v>120.050003</c:v>
                </c:pt>
                <c:pt idx="392">
                  <c:v>121.07</c:v>
                </c:pt>
                <c:pt idx="393">
                  <c:v>119.720001</c:v>
                </c:pt>
                <c:pt idx="394">
                  <c:v>119.25</c:v>
                </c:pt>
                <c:pt idx="395">
                  <c:v>119.75</c:v>
                </c:pt>
                <c:pt idx="396">
                  <c:v>119.489998</c:v>
                </c:pt>
                <c:pt idx="397">
                  <c:v>120.099998</c:v>
                </c:pt>
                <c:pt idx="398">
                  <c:v>122.489998</c:v>
                </c:pt>
                <c:pt idx="399">
                  <c:v>121.089996</c:v>
                </c:pt>
                <c:pt idx="400">
                  <c:v>126.300003</c:v>
                </c:pt>
                <c:pt idx="401">
                  <c:v>125.870003</c:v>
                </c:pt>
                <c:pt idx="402">
                  <c:v>124.410004</c:v>
                </c:pt>
                <c:pt idx="403">
                  <c:v>127.32</c:v>
                </c:pt>
                <c:pt idx="404">
                  <c:v>131.070007</c:v>
                </c:pt>
                <c:pt idx="405">
                  <c:v>133.19000199999999</c:v>
                </c:pt>
                <c:pt idx="406">
                  <c:v>134.770004</c:v>
                </c:pt>
                <c:pt idx="407">
                  <c:v>138.279999</c:v>
                </c:pt>
                <c:pt idx="408">
                  <c:v>130.96000699999999</c:v>
                </c:pt>
                <c:pt idx="409">
                  <c:v>128.19000199999999</c:v>
                </c:pt>
                <c:pt idx="410">
                  <c:v>126.540001</c:v>
                </c:pt>
                <c:pt idx="411">
                  <c:v>129.529999</c:v>
                </c:pt>
                <c:pt idx="412">
                  <c:v>123.5</c:v>
                </c:pt>
                <c:pt idx="413">
                  <c:v>126.720001</c:v>
                </c:pt>
                <c:pt idx="414">
                  <c:v>131.509995</c:v>
                </c:pt>
                <c:pt idx="415">
                  <c:v>131.05999800000001</c:v>
                </c:pt>
                <c:pt idx="416">
                  <c:v>130.729996</c:v>
                </c:pt>
                <c:pt idx="417">
                  <c:v>129.61999499999999</c:v>
                </c:pt>
                <c:pt idx="418">
                  <c:v>131.449997</c:v>
                </c:pt>
                <c:pt idx="419">
                  <c:v>129.070007</c:v>
                </c:pt>
                <c:pt idx="420">
                  <c:v>124</c:v>
                </c:pt>
                <c:pt idx="421">
                  <c:v>122.510002</c:v>
                </c:pt>
                <c:pt idx="422">
                  <c:v>121.589996</c:v>
                </c:pt>
                <c:pt idx="423">
                  <c:v>120.400002</c:v>
                </c:pt>
                <c:pt idx="424">
                  <c:v>122.709999</c:v>
                </c:pt>
                <c:pt idx="425">
                  <c:v>117.599998</c:v>
                </c:pt>
                <c:pt idx="426">
                  <c:v>117.970001</c:v>
                </c:pt>
                <c:pt idx="427">
                  <c:v>119.08000199999999</c:v>
                </c:pt>
                <c:pt idx="428">
                  <c:v>115.230003</c:v>
                </c:pt>
                <c:pt idx="429">
                  <c:v>116.07</c:v>
                </c:pt>
                <c:pt idx="430">
                  <c:v>116.050003</c:v>
                </c:pt>
                <c:pt idx="431">
                  <c:v>118.720001</c:v>
                </c:pt>
                <c:pt idx="432">
                  <c:v>121.389999</c:v>
                </c:pt>
                <c:pt idx="433">
                  <c:v>122.529999</c:v>
                </c:pt>
                <c:pt idx="434">
                  <c:v>124.339996</c:v>
                </c:pt>
                <c:pt idx="435">
                  <c:v>123.959999</c:v>
                </c:pt>
                <c:pt idx="436">
                  <c:v>126.389999</c:v>
                </c:pt>
                <c:pt idx="437">
                  <c:v>122.360001</c:v>
                </c:pt>
                <c:pt idx="438">
                  <c:v>122.68</c:v>
                </c:pt>
                <c:pt idx="439">
                  <c:v>121.389999</c:v>
                </c:pt>
                <c:pt idx="440">
                  <c:v>122.099998</c:v>
                </c:pt>
                <c:pt idx="441">
                  <c:v>121.540001</c:v>
                </c:pt>
                <c:pt idx="442">
                  <c:v>124.55999799999999</c:v>
                </c:pt>
                <c:pt idx="443">
                  <c:v>122.279999</c:v>
                </c:pt>
                <c:pt idx="444">
                  <c:v>123.93</c:v>
                </c:pt>
                <c:pt idx="445">
                  <c:v>123.199997</c:v>
                </c:pt>
                <c:pt idx="446">
                  <c:v>122.779999</c:v>
                </c:pt>
                <c:pt idx="447">
                  <c:v>119</c:v>
                </c:pt>
                <c:pt idx="448">
                  <c:v>119.68</c:v>
                </c:pt>
                <c:pt idx="449">
                  <c:v>120.449997</c:v>
                </c:pt>
                <c:pt idx="450">
                  <c:v>120.970001</c:v>
                </c:pt>
                <c:pt idx="451">
                  <c:v>120.58000199999999</c:v>
                </c:pt>
                <c:pt idx="452">
                  <c:v>123.760002</c:v>
                </c:pt>
                <c:pt idx="453">
                  <c:v>123.230003</c:v>
                </c:pt>
                <c:pt idx="454">
                  <c:v>121.83000199999999</c:v>
                </c:pt>
                <c:pt idx="455">
                  <c:v>120.58000199999999</c:v>
                </c:pt>
                <c:pt idx="456">
                  <c:v>123.360001</c:v>
                </c:pt>
                <c:pt idx="457">
                  <c:v>125.75</c:v>
                </c:pt>
                <c:pt idx="458">
                  <c:v>125.339996</c:v>
                </c:pt>
                <c:pt idx="459">
                  <c:v>127.300003</c:v>
                </c:pt>
                <c:pt idx="460">
                  <c:v>128.720001</c:v>
                </c:pt>
                <c:pt idx="461">
                  <c:v>131.5</c:v>
                </c:pt>
                <c:pt idx="462">
                  <c:v>131.009995</c:v>
                </c:pt>
                <c:pt idx="463">
                  <c:v>130.41000399999999</c:v>
                </c:pt>
                <c:pt idx="464">
                  <c:v>128.60000600000001</c:v>
                </c:pt>
                <c:pt idx="465">
                  <c:v>127.360001</c:v>
                </c:pt>
                <c:pt idx="466">
                  <c:v>129.05999800000001</c:v>
                </c:pt>
                <c:pt idx="467">
                  <c:v>129.53999300000001</c:v>
                </c:pt>
                <c:pt idx="468">
                  <c:v>130.679993</c:v>
                </c:pt>
                <c:pt idx="469">
                  <c:v>132.009995</c:v>
                </c:pt>
                <c:pt idx="470">
                  <c:v>131.88000500000001</c:v>
                </c:pt>
                <c:pt idx="471">
                  <c:v>128.36000100000001</c:v>
                </c:pt>
                <c:pt idx="472">
                  <c:v>129.38000500000001</c:v>
                </c:pt>
                <c:pt idx="473">
                  <c:v>130.449997</c:v>
                </c:pt>
                <c:pt idx="474">
                  <c:v>132.279999</c:v>
                </c:pt>
                <c:pt idx="475">
                  <c:v>130.14999399999999</c:v>
                </c:pt>
                <c:pt idx="476">
                  <c:v>129.85000600000001</c:v>
                </c:pt>
                <c:pt idx="477">
                  <c:v>133.229996</c:v>
                </c:pt>
                <c:pt idx="478">
                  <c:v>134.779999</c:v>
                </c:pt>
                <c:pt idx="479">
                  <c:v>135.61000100000001</c:v>
                </c:pt>
                <c:pt idx="480">
                  <c:v>135.779999</c:v>
                </c:pt>
                <c:pt idx="481">
                  <c:v>140.570007</c:v>
                </c:pt>
                <c:pt idx="482">
                  <c:v>143.60000600000001</c:v>
                </c:pt>
                <c:pt idx="483">
                  <c:v>138.38999899999999</c:v>
                </c:pt>
                <c:pt idx="484">
                  <c:v>138.800003</c:v>
                </c:pt>
                <c:pt idx="485">
                  <c:v>141.55999800000001</c:v>
                </c:pt>
                <c:pt idx="486">
                  <c:v>138</c:v>
                </c:pt>
                <c:pt idx="487">
                  <c:v>140.08000200000001</c:v>
                </c:pt>
                <c:pt idx="488">
                  <c:v>138.71000699999999</c:v>
                </c:pt>
                <c:pt idx="489">
                  <c:v>138.36000100000001</c:v>
                </c:pt>
                <c:pt idx="490">
                  <c:v>138.63000500000001</c:v>
                </c:pt>
                <c:pt idx="491">
                  <c:v>135.520004</c:v>
                </c:pt>
                <c:pt idx="492">
                  <c:v>134.75</c:v>
                </c:pt>
                <c:pt idx="493">
                  <c:v>136.820007</c:v>
                </c:pt>
                <c:pt idx="494">
                  <c:v>137.509995</c:v>
                </c:pt>
                <c:pt idx="495">
                  <c:v>133.91999799999999</c:v>
                </c:pt>
                <c:pt idx="496">
                  <c:v>131.58999600000001</c:v>
                </c:pt>
                <c:pt idx="497">
                  <c:v>133.30999800000001</c:v>
                </c:pt>
                <c:pt idx="498">
                  <c:v>130.449997</c:v>
                </c:pt>
                <c:pt idx="499">
                  <c:v>131.740005</c:v>
                </c:pt>
                <c:pt idx="500">
                  <c:v>122.040001</c:v>
                </c:pt>
                <c:pt idx="501">
                  <c:v>120.849998</c:v>
                </c:pt>
                <c:pt idx="502">
                  <c:v>120.82</c:v>
                </c:pt>
                <c:pt idx="503">
                  <c:v>119.599998</c:v>
                </c:pt>
                <c:pt idx="504">
                  <c:v>117.5</c:v>
                </c:pt>
                <c:pt idx="505">
                  <c:v>117.139999</c:v>
                </c:pt>
                <c:pt idx="506">
                  <c:v>118.050003</c:v>
                </c:pt>
                <c:pt idx="507">
                  <c:v>119.129997</c:v>
                </c:pt>
                <c:pt idx="508">
                  <c:v>120.860001</c:v>
                </c:pt>
                <c:pt idx="509">
                  <c:v>121.30999799999999</c:v>
                </c:pt>
                <c:pt idx="510">
                  <c:v>119.94000200000001</c:v>
                </c:pt>
                <c:pt idx="511">
                  <c:v>119.629997</c:v>
                </c:pt>
                <c:pt idx="512">
                  <c:v>119</c:v>
                </c:pt>
                <c:pt idx="513">
                  <c:v>120.760002</c:v>
                </c:pt>
                <c:pt idx="514">
                  <c:v>120.32</c:v>
                </c:pt>
                <c:pt idx="515">
                  <c:v>122.010002</c:v>
                </c:pt>
                <c:pt idx="516">
                  <c:v>119.349998</c:v>
                </c:pt>
                <c:pt idx="517">
                  <c:v>117.25</c:v>
                </c:pt>
                <c:pt idx="518">
                  <c:v>118.639999</c:v>
                </c:pt>
                <c:pt idx="519">
                  <c:v>120.879997</c:v>
                </c:pt>
                <c:pt idx="520">
                  <c:v>120.709999</c:v>
                </c:pt>
                <c:pt idx="521">
                  <c:v>120.709999</c:v>
                </c:pt>
                <c:pt idx="522">
                  <c:v>123.470001</c:v>
                </c:pt>
                <c:pt idx="523">
                  <c:v>123.540001</c:v>
                </c:pt>
                <c:pt idx="524">
                  <c:v>122.349998</c:v>
                </c:pt>
                <c:pt idx="525">
                  <c:v>121.290001</c:v>
                </c:pt>
                <c:pt idx="526">
                  <c:v>121.389999</c:v>
                </c:pt>
                <c:pt idx="527">
                  <c:v>123.709999</c:v>
                </c:pt>
                <c:pt idx="528">
                  <c:v>123.480003</c:v>
                </c:pt>
                <c:pt idx="529">
                  <c:v>125.620003</c:v>
                </c:pt>
                <c:pt idx="530">
                  <c:v>124.400002</c:v>
                </c:pt>
                <c:pt idx="531">
                  <c:v>126.349998</c:v>
                </c:pt>
                <c:pt idx="532">
                  <c:v>127.779999</c:v>
                </c:pt>
                <c:pt idx="533">
                  <c:v>125.120003</c:v>
                </c:pt>
                <c:pt idx="534">
                  <c:v>122.720001</c:v>
                </c:pt>
                <c:pt idx="535">
                  <c:v>123.33000199999999</c:v>
                </c:pt>
                <c:pt idx="536">
                  <c:v>125.69000200000001</c:v>
                </c:pt>
                <c:pt idx="537">
                  <c:v>123.889999</c:v>
                </c:pt>
                <c:pt idx="538">
                  <c:v>124.93</c:v>
                </c:pt>
                <c:pt idx="539">
                  <c:v>126.43</c:v>
                </c:pt>
                <c:pt idx="540">
                  <c:v>126.620003</c:v>
                </c:pt>
                <c:pt idx="541">
                  <c:v>127.32</c:v>
                </c:pt>
                <c:pt idx="542">
                  <c:v>126.75</c:v>
                </c:pt>
                <c:pt idx="543">
                  <c:v>129</c:v>
                </c:pt>
                <c:pt idx="544">
                  <c:v>126.860001</c:v>
                </c:pt>
                <c:pt idx="545">
                  <c:v>126.199997</c:v>
                </c:pt>
                <c:pt idx="546">
                  <c:v>124.760002</c:v>
                </c:pt>
                <c:pt idx="547">
                  <c:v>123.589996</c:v>
                </c:pt>
                <c:pt idx="548">
                  <c:v>125.849998</c:v>
                </c:pt>
                <c:pt idx="549">
                  <c:v>123.980003</c:v>
                </c:pt>
                <c:pt idx="550">
                  <c:v>123.239998</c:v>
                </c:pt>
                <c:pt idx="551">
                  <c:v>125.639999</c:v>
                </c:pt>
                <c:pt idx="552">
                  <c:v>124.099998</c:v>
                </c:pt>
                <c:pt idx="553">
                  <c:v>126.389999</c:v>
                </c:pt>
                <c:pt idx="554">
                  <c:v>126.800003</c:v>
                </c:pt>
                <c:pt idx="555">
                  <c:v>126.550003</c:v>
                </c:pt>
                <c:pt idx="556">
                  <c:v>126.69000200000001</c:v>
                </c:pt>
                <c:pt idx="557">
                  <c:v>128.35000600000001</c:v>
                </c:pt>
                <c:pt idx="558">
                  <c:v>124.769997</c:v>
                </c:pt>
                <c:pt idx="559">
                  <c:v>126.860001</c:v>
                </c:pt>
                <c:pt idx="560">
                  <c:v>125.709999</c:v>
                </c:pt>
                <c:pt idx="561">
                  <c:v>124.519997</c:v>
                </c:pt>
                <c:pt idx="562">
                  <c:v>123.05999799999999</c:v>
                </c:pt>
                <c:pt idx="563">
                  <c:v>123.589996</c:v>
                </c:pt>
                <c:pt idx="564">
                  <c:v>119.58000199999999</c:v>
                </c:pt>
                <c:pt idx="565">
                  <c:v>117.94000200000001</c:v>
                </c:pt>
                <c:pt idx="566">
                  <c:v>118.709999</c:v>
                </c:pt>
                <c:pt idx="567">
                  <c:v>118.129997</c:v>
                </c:pt>
                <c:pt idx="568">
                  <c:v>118.349998</c:v>
                </c:pt>
                <c:pt idx="569">
                  <c:v>117.910004</c:v>
                </c:pt>
                <c:pt idx="570">
                  <c:v>119.80999799999999</c:v>
                </c:pt>
                <c:pt idx="571">
                  <c:v>120.16999800000001</c:v>
                </c:pt>
                <c:pt idx="572">
                  <c:v>121.900002</c:v>
                </c:pt>
                <c:pt idx="573">
                  <c:v>121.099998</c:v>
                </c:pt>
                <c:pt idx="574">
                  <c:v>120.900002</c:v>
                </c:pt>
                <c:pt idx="575">
                  <c:v>118.459999</c:v>
                </c:pt>
                <c:pt idx="576">
                  <c:v>118.889999</c:v>
                </c:pt>
                <c:pt idx="577">
                  <c:v>118.989998</c:v>
                </c:pt>
                <c:pt idx="578">
                  <c:v>119.230003</c:v>
                </c:pt>
                <c:pt idx="579">
                  <c:v>117.209999</c:v>
                </c:pt>
                <c:pt idx="580">
                  <c:v>119.620003</c:v>
                </c:pt>
                <c:pt idx="581">
                  <c:v>120.300003</c:v>
                </c:pt>
                <c:pt idx="582">
                  <c:v>119.529999</c:v>
                </c:pt>
                <c:pt idx="583">
                  <c:v>120.379997</c:v>
                </c:pt>
                <c:pt idx="584">
                  <c:v>120.529999</c:v>
                </c:pt>
                <c:pt idx="585">
                  <c:v>121.720001</c:v>
                </c:pt>
                <c:pt idx="586">
                  <c:v>122.75</c:v>
                </c:pt>
                <c:pt idx="587">
                  <c:v>122.720001</c:v>
                </c:pt>
                <c:pt idx="588">
                  <c:v>120.760002</c:v>
                </c:pt>
                <c:pt idx="589">
                  <c:v>119.459999</c:v>
                </c:pt>
                <c:pt idx="590">
                  <c:v>119.220001</c:v>
                </c:pt>
                <c:pt idx="591">
                  <c:v>120.660004</c:v>
                </c:pt>
                <c:pt idx="592">
                  <c:v>120.980003</c:v>
                </c:pt>
                <c:pt idx="593">
                  <c:v>122.290001</c:v>
                </c:pt>
                <c:pt idx="594">
                  <c:v>121</c:v>
                </c:pt>
                <c:pt idx="595">
                  <c:v>119.129997</c:v>
                </c:pt>
                <c:pt idx="596">
                  <c:v>118.550003</c:v>
                </c:pt>
                <c:pt idx="597">
                  <c:v>117.099998</c:v>
                </c:pt>
                <c:pt idx="598">
                  <c:v>117.269997</c:v>
                </c:pt>
                <c:pt idx="599">
                  <c:v>113.040001</c:v>
                </c:pt>
                <c:pt idx="600">
                  <c:v>114.470001</c:v>
                </c:pt>
                <c:pt idx="601">
                  <c:v>113.709999</c:v>
                </c:pt>
                <c:pt idx="602">
                  <c:v>114.989998</c:v>
                </c:pt>
                <c:pt idx="603">
                  <c:v>112</c:v>
                </c:pt>
                <c:pt idx="604">
                  <c:v>113.349998</c:v>
                </c:pt>
                <c:pt idx="605">
                  <c:v>114.699997</c:v>
                </c:pt>
                <c:pt idx="606">
                  <c:v>115.139999</c:v>
                </c:pt>
                <c:pt idx="607">
                  <c:v>115.33000199999999</c:v>
                </c:pt>
                <c:pt idx="608">
                  <c:v>118.410004</c:v>
                </c:pt>
                <c:pt idx="609">
                  <c:v>118.480003</c:v>
                </c:pt>
                <c:pt idx="610">
                  <c:v>120.720001</c:v>
                </c:pt>
                <c:pt idx="611">
                  <c:v>121.050003</c:v>
                </c:pt>
                <c:pt idx="612">
                  <c:v>122.110001</c:v>
                </c:pt>
                <c:pt idx="613">
                  <c:v>120.93</c:v>
                </c:pt>
                <c:pt idx="614">
                  <c:v>119.55999799999999</c:v>
                </c:pt>
                <c:pt idx="615">
                  <c:v>120.529999</c:v>
                </c:pt>
                <c:pt idx="616">
                  <c:v>120.959999</c:v>
                </c:pt>
                <c:pt idx="617">
                  <c:v>122.349998</c:v>
                </c:pt>
                <c:pt idx="618">
                  <c:v>121.980003</c:v>
                </c:pt>
                <c:pt idx="619">
                  <c:v>121.57</c:v>
                </c:pt>
                <c:pt idx="620">
                  <c:v>118.660004</c:v>
                </c:pt>
                <c:pt idx="621">
                  <c:v>121.57</c:v>
                </c:pt>
                <c:pt idx="622">
                  <c:v>121.75</c:v>
                </c:pt>
                <c:pt idx="623">
                  <c:v>124.860001</c:v>
                </c:pt>
                <c:pt idx="624">
                  <c:v>126.44000200000001</c:v>
                </c:pt>
                <c:pt idx="625">
                  <c:v>124.029999</c:v>
                </c:pt>
                <c:pt idx="626">
                  <c:v>122.66999800000001</c:v>
                </c:pt>
                <c:pt idx="627">
                  <c:v>122.900002</c:v>
                </c:pt>
                <c:pt idx="628">
                  <c:v>123.80999799999999</c:v>
                </c:pt>
                <c:pt idx="629">
                  <c:v>123.660004</c:v>
                </c:pt>
                <c:pt idx="630">
                  <c:v>124.75</c:v>
                </c:pt>
                <c:pt idx="631">
                  <c:v>125.989998</c:v>
                </c:pt>
                <c:pt idx="632">
                  <c:v>127.779999</c:v>
                </c:pt>
                <c:pt idx="633">
                  <c:v>131.83000200000001</c:v>
                </c:pt>
                <c:pt idx="634">
                  <c:v>131.740005</c:v>
                </c:pt>
                <c:pt idx="635">
                  <c:v>131.46000699999999</c:v>
                </c:pt>
                <c:pt idx="636">
                  <c:v>131.69000199999999</c:v>
                </c:pt>
              </c:numCache>
            </c:numRef>
          </c:val>
          <c:smooth val="0"/>
          <c:extLst>
            <c:ext xmlns:c16="http://schemas.microsoft.com/office/drawing/2014/chart" uri="{C3380CC4-5D6E-409C-BE32-E72D297353CC}">
              <c16:uniqueId val="{00000001-9272-9841-BD77-38E1689E147D}"/>
            </c:ext>
          </c:extLst>
        </c:ser>
        <c:dLbls>
          <c:showLegendKey val="0"/>
          <c:showVal val="0"/>
          <c:showCatName val="0"/>
          <c:showSerName val="0"/>
          <c:showPercent val="0"/>
          <c:showBubbleSize val="0"/>
        </c:dLbls>
        <c:marker val="1"/>
        <c:smooth val="0"/>
        <c:axId val="2131012031"/>
        <c:axId val="2131013711"/>
      </c:lineChart>
      <c:lineChart>
        <c:grouping val="standard"/>
        <c:varyColors val="0"/>
        <c:ser>
          <c:idx val="2"/>
          <c:order val="2"/>
          <c:tx>
            <c:strRef>
              <c:f>Sheet2!$O$3</c:f>
              <c:strCache>
                <c:ptCount val="1"/>
                <c:pt idx="0">
                  <c:v>Close TLT/Close XLB</c:v>
                </c:pt>
              </c:strCache>
            </c:strRef>
          </c:tx>
          <c:spPr>
            <a:ln w="28575" cap="rnd">
              <a:solidFill>
                <a:schemeClr val="accent3"/>
              </a:solidFill>
              <a:round/>
            </a:ln>
            <a:effectLst/>
          </c:spPr>
          <c:marker>
            <c:symbol val="none"/>
          </c:marker>
          <c:cat>
            <c:numRef>
              <c:f>Sheet2!$L$4:$L$640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Sheet2!$O$4:$O$640</c:f>
              <c:numCache>
                <c:formatCode>0.00</c:formatCode>
                <c:ptCount val="637"/>
                <c:pt idx="0">
                  <c:v>2.2407407602690133</c:v>
                </c:pt>
                <c:pt idx="1">
                  <c:v>2.2556294137344208</c:v>
                </c:pt>
                <c:pt idx="2">
                  <c:v>2.2325877478393488</c:v>
                </c:pt>
                <c:pt idx="3">
                  <c:v>2.248730799556812</c:v>
                </c:pt>
                <c:pt idx="4">
                  <c:v>2.2152725391792885</c:v>
                </c:pt>
                <c:pt idx="5">
                  <c:v>2.1581430525854781</c:v>
                </c:pt>
                <c:pt idx="6">
                  <c:v>2.1421131696428573</c:v>
                </c:pt>
                <c:pt idx="7">
                  <c:v>2.0639014694019417</c:v>
                </c:pt>
                <c:pt idx="8">
                  <c:v>2.0742573973139904</c:v>
                </c:pt>
                <c:pt idx="9">
                  <c:v>2.0362531891120774</c:v>
                </c:pt>
                <c:pt idx="10">
                  <c:v>2.0484226962196792</c:v>
                </c:pt>
                <c:pt idx="11">
                  <c:v>2.1029629135802472</c:v>
                </c:pt>
                <c:pt idx="12">
                  <c:v>2.0067309378236029</c:v>
                </c:pt>
                <c:pt idx="13">
                  <c:v>1.9641025191560597</c:v>
                </c:pt>
                <c:pt idx="14">
                  <c:v>2.0084112385142814</c:v>
                </c:pt>
                <c:pt idx="15">
                  <c:v>2.2425489076335512</c:v>
                </c:pt>
                <c:pt idx="16">
                  <c:v>2.2886518630219608</c:v>
                </c:pt>
                <c:pt idx="17">
                  <c:v>2.2254395553257496</c:v>
                </c:pt>
                <c:pt idx="18">
                  <c:v>2.3520324199440426</c:v>
                </c:pt>
                <c:pt idx="19">
                  <c:v>2.2296952675281592</c:v>
                </c:pt>
                <c:pt idx="20">
                  <c:v>2.270242463844574</c:v>
                </c:pt>
                <c:pt idx="21">
                  <c:v>2.3381668912005926</c:v>
                </c:pt>
                <c:pt idx="22">
                  <c:v>2.2762026329113922</c:v>
                </c:pt>
                <c:pt idx="23">
                  <c:v>2.1142650709646382</c:v>
                </c:pt>
                <c:pt idx="24">
                  <c:v>2.1068629516299464</c:v>
                </c:pt>
                <c:pt idx="25">
                  <c:v>2.055413200106794</c:v>
                </c:pt>
                <c:pt idx="26">
                  <c:v>2.0214533112550548</c:v>
                </c:pt>
                <c:pt idx="27">
                  <c:v>2.1682645453436109</c:v>
                </c:pt>
                <c:pt idx="28">
                  <c:v>2.0910351684619957</c:v>
                </c:pt>
                <c:pt idx="29">
                  <c:v>2.1310861158453624</c:v>
                </c:pt>
                <c:pt idx="30">
                  <c:v>2.1991332578649954</c:v>
                </c:pt>
                <c:pt idx="31">
                  <c:v>2.3004732039070555</c:v>
                </c:pt>
                <c:pt idx="32">
                  <c:v>2.3717106022267203</c:v>
                </c:pt>
                <c:pt idx="33">
                  <c:v>2.2660262297226299</c:v>
                </c:pt>
                <c:pt idx="34">
                  <c:v>2.1327289632728963</c:v>
                </c:pt>
                <c:pt idx="35">
                  <c:v>2.1594376348769693</c:v>
                </c:pt>
                <c:pt idx="36">
                  <c:v>2.1769174975797321</c:v>
                </c:pt>
                <c:pt idx="37">
                  <c:v>2.2045292203926286</c:v>
                </c:pt>
                <c:pt idx="38">
                  <c:v>2.3116723715466501</c:v>
                </c:pt>
                <c:pt idx="39">
                  <c:v>2.3561780140070034</c:v>
                </c:pt>
                <c:pt idx="40">
                  <c:v>2.5566265893775952</c:v>
                </c:pt>
                <c:pt idx="41">
                  <c:v>2.4960978016674766</c:v>
                </c:pt>
                <c:pt idx="42">
                  <c:v>2.3272240384762481</c:v>
                </c:pt>
                <c:pt idx="43">
                  <c:v>2.3524979235501919</c:v>
                </c:pt>
                <c:pt idx="44">
                  <c:v>2.2827328447204969</c:v>
                </c:pt>
                <c:pt idx="45">
                  <c:v>2.2270086398838336</c:v>
                </c:pt>
                <c:pt idx="46">
                  <c:v>2.3056032616981468</c:v>
                </c:pt>
                <c:pt idx="47">
                  <c:v>2.3296287698913862</c:v>
                </c:pt>
                <c:pt idx="48">
                  <c:v>2.3301447142506744</c:v>
                </c:pt>
                <c:pt idx="49">
                  <c:v>2.5373368808704146</c:v>
                </c:pt>
                <c:pt idx="50">
                  <c:v>2.37568375495565</c:v>
                </c:pt>
                <c:pt idx="51">
                  <c:v>2.2185969937077603</c:v>
                </c:pt>
                <c:pt idx="52">
                  <c:v>2.2681365101944051</c:v>
                </c:pt>
                <c:pt idx="53">
                  <c:v>2.0969709042960716</c:v>
                </c:pt>
                <c:pt idx="54">
                  <c:v>2.0915716586983297</c:v>
                </c:pt>
                <c:pt idx="55">
                  <c:v>2.1585768887506336</c:v>
                </c:pt>
                <c:pt idx="56">
                  <c:v>2.1288837254572215</c:v>
                </c:pt>
                <c:pt idx="57">
                  <c:v>2.0004355478109344</c:v>
                </c:pt>
                <c:pt idx="58">
                  <c:v>2.0918622997917096</c:v>
                </c:pt>
                <c:pt idx="59">
                  <c:v>2.0283083140107081</c:v>
                </c:pt>
                <c:pt idx="60">
                  <c:v>2.0547884561824068</c:v>
                </c:pt>
                <c:pt idx="61">
                  <c:v>1.9952851595131307</c:v>
                </c:pt>
                <c:pt idx="62">
                  <c:v>2.0684017074344405</c:v>
                </c:pt>
                <c:pt idx="63">
                  <c:v>2.203341183611399</c:v>
                </c:pt>
                <c:pt idx="64">
                  <c:v>2.3338402450230609</c:v>
                </c:pt>
                <c:pt idx="65">
                  <c:v>2.3378997634652343</c:v>
                </c:pt>
                <c:pt idx="66">
                  <c:v>2.2840909486914618</c:v>
                </c:pt>
                <c:pt idx="67">
                  <c:v>2.3100973603280366</c:v>
                </c:pt>
                <c:pt idx="68">
                  <c:v>2.3087010436972992</c:v>
                </c:pt>
                <c:pt idx="69">
                  <c:v>2.3914738135826923</c:v>
                </c:pt>
                <c:pt idx="70">
                  <c:v>2.3644220007330117</c:v>
                </c:pt>
                <c:pt idx="71">
                  <c:v>2.3416352704402512</c:v>
                </c:pt>
                <c:pt idx="72">
                  <c:v>2.3607546163522013</c:v>
                </c:pt>
                <c:pt idx="73">
                  <c:v>2.5652874915290838</c:v>
                </c:pt>
                <c:pt idx="74">
                  <c:v>2.4931721904846542</c:v>
                </c:pt>
                <c:pt idx="75">
                  <c:v>2.4548067778162692</c:v>
                </c:pt>
                <c:pt idx="76">
                  <c:v>2.6816116525759566</c:v>
                </c:pt>
                <c:pt idx="77">
                  <c:v>3.2262338116517455</c:v>
                </c:pt>
                <c:pt idx="78">
                  <c:v>3.7363705996884735</c:v>
                </c:pt>
                <c:pt idx="79">
                  <c:v>3.6454370097087376</c:v>
                </c:pt>
                <c:pt idx="80">
                  <c:v>4.2240175982532753</c:v>
                </c:pt>
                <c:pt idx="81">
                  <c:v>3.5814043981481478</c:v>
                </c:pt>
                <c:pt idx="82">
                  <c:v>3.7901084925569566</c:v>
                </c:pt>
                <c:pt idx="83">
                  <c:v>4.1888205188741425</c:v>
                </c:pt>
                <c:pt idx="84">
                  <c:v>5.1203979104477613</c:v>
                </c:pt>
                <c:pt idx="85">
                  <c:v>4.5667387041036722</c:v>
                </c:pt>
                <c:pt idx="86">
                  <c:v>5.0378478340173274</c:v>
                </c:pt>
                <c:pt idx="87">
                  <c:v>4.8645022943722935</c:v>
                </c:pt>
                <c:pt idx="88">
                  <c:v>5.3669884386747837</c:v>
                </c:pt>
                <c:pt idx="89">
                  <c:v>5.4738268501805054</c:v>
                </c:pt>
                <c:pt idx="90">
                  <c:v>4.9363596945269412</c:v>
                </c:pt>
                <c:pt idx="91">
                  <c:v>4.8299058697514994</c:v>
                </c:pt>
                <c:pt idx="92">
                  <c:v>5.0709848238249862</c:v>
                </c:pt>
                <c:pt idx="93">
                  <c:v>4.892776101771922</c:v>
                </c:pt>
                <c:pt idx="94">
                  <c:v>4.9264009936562676</c:v>
                </c:pt>
                <c:pt idx="95">
                  <c:v>4.5161148344370865</c:v>
                </c:pt>
                <c:pt idx="96">
                  <c:v>4.7433999073645206</c:v>
                </c:pt>
                <c:pt idx="97">
                  <c:v>5.0742186523437498</c:v>
                </c:pt>
                <c:pt idx="98">
                  <c:v>5.2596794909819575</c:v>
                </c:pt>
                <c:pt idx="99">
                  <c:v>5.6663044565217398</c:v>
                </c:pt>
                <c:pt idx="100">
                  <c:v>5.0481573955773946</c:v>
                </c:pt>
                <c:pt idx="101">
                  <c:v>4.913475082742317</c:v>
                </c:pt>
                <c:pt idx="102">
                  <c:v>4.5659387772925761</c:v>
                </c:pt>
                <c:pt idx="103">
                  <c:v>4.3225536464743239</c:v>
                </c:pt>
                <c:pt idx="104">
                  <c:v>4.2932046140939599</c:v>
                </c:pt>
                <c:pt idx="105">
                  <c:v>4.159508909631537</c:v>
                </c:pt>
                <c:pt idx="106">
                  <c:v>4.0067729083665338</c:v>
                </c:pt>
                <c:pt idx="107">
                  <c:v>3.7741935872522347</c:v>
                </c:pt>
                <c:pt idx="108">
                  <c:v>3.5425375202439375</c:v>
                </c:pt>
                <c:pt idx="109">
                  <c:v>3.7955865660085175</c:v>
                </c:pt>
                <c:pt idx="110">
                  <c:v>3.55627386145528</c:v>
                </c:pt>
                <c:pt idx="111">
                  <c:v>3.4659550239234451</c:v>
                </c:pt>
                <c:pt idx="112">
                  <c:v>3.2621638612140935</c:v>
                </c:pt>
                <c:pt idx="113">
                  <c:v>3.2109208065667381</c:v>
                </c:pt>
                <c:pt idx="114">
                  <c:v>3.517069505178366</c:v>
                </c:pt>
                <c:pt idx="115">
                  <c:v>3.6634390395042602</c:v>
                </c:pt>
                <c:pt idx="116">
                  <c:v>3.7495031013916504</c:v>
                </c:pt>
                <c:pt idx="117">
                  <c:v>3.958453597632809</c:v>
                </c:pt>
                <c:pt idx="118">
                  <c:v>3.4287859665995502</c:v>
                </c:pt>
                <c:pt idx="119">
                  <c:v>3.1808694608695651</c:v>
                </c:pt>
                <c:pt idx="120">
                  <c:v>3.2558377315989788</c:v>
                </c:pt>
                <c:pt idx="121">
                  <c:v>2.9953658058710957</c:v>
                </c:pt>
                <c:pt idx="122">
                  <c:v>3.1336017074991034</c:v>
                </c:pt>
                <c:pt idx="123">
                  <c:v>3.093698452447986</c:v>
                </c:pt>
                <c:pt idx="124">
                  <c:v>3.1946377091902587</c:v>
                </c:pt>
                <c:pt idx="125">
                  <c:v>3.170496031618514</c:v>
                </c:pt>
                <c:pt idx="126">
                  <c:v>3.1406298752637261</c:v>
                </c:pt>
                <c:pt idx="127">
                  <c:v>2.9915653852899333</c:v>
                </c:pt>
                <c:pt idx="128">
                  <c:v>3.2082514666584325</c:v>
                </c:pt>
                <c:pt idx="129">
                  <c:v>3.3438027239512755</c:v>
                </c:pt>
                <c:pt idx="130">
                  <c:v>3.0444445079365079</c:v>
                </c:pt>
                <c:pt idx="131">
                  <c:v>2.9790884525877512</c:v>
                </c:pt>
                <c:pt idx="132">
                  <c:v>3.0095087166246821</c:v>
                </c:pt>
                <c:pt idx="133">
                  <c:v>3.2644853101567826</c:v>
                </c:pt>
                <c:pt idx="134">
                  <c:v>3.0410556845534154</c:v>
                </c:pt>
                <c:pt idx="135">
                  <c:v>2.9340832198739903</c:v>
                </c:pt>
                <c:pt idx="136">
                  <c:v>2.9321826736184549</c:v>
                </c:pt>
                <c:pt idx="137">
                  <c:v>2.979907510349769</c:v>
                </c:pt>
                <c:pt idx="138">
                  <c:v>2.8675882908629275</c:v>
                </c:pt>
                <c:pt idx="139">
                  <c:v>2.8387792490375845</c:v>
                </c:pt>
                <c:pt idx="140">
                  <c:v>2.9005939668646454</c:v>
                </c:pt>
                <c:pt idx="141">
                  <c:v>2.6851241843759355</c:v>
                </c:pt>
                <c:pt idx="142">
                  <c:v>2.7247648848278341</c:v>
                </c:pt>
                <c:pt idx="143">
                  <c:v>2.556987574856104</c:v>
                </c:pt>
                <c:pt idx="144">
                  <c:v>2.6946746951087186</c:v>
                </c:pt>
                <c:pt idx="145">
                  <c:v>2.9086311384328529</c:v>
                </c:pt>
                <c:pt idx="146">
                  <c:v>3.0627074008861115</c:v>
                </c:pt>
                <c:pt idx="147">
                  <c:v>3.0177166338582677</c:v>
                </c:pt>
                <c:pt idx="148">
                  <c:v>2.912173229324289</c:v>
                </c:pt>
                <c:pt idx="149">
                  <c:v>2.7702073158808513</c:v>
                </c:pt>
                <c:pt idx="150">
                  <c:v>2.9101586666666668</c:v>
                </c:pt>
                <c:pt idx="151">
                  <c:v>2.7214351053020867</c:v>
                </c:pt>
                <c:pt idx="152">
                  <c:v>2.7179333217803148</c:v>
                </c:pt>
                <c:pt idx="153">
                  <c:v>2.7421876424936196</c:v>
                </c:pt>
                <c:pt idx="154">
                  <c:v>2.6410331650831353</c:v>
                </c:pt>
                <c:pt idx="155">
                  <c:v>2.577513826572809</c:v>
                </c:pt>
                <c:pt idx="156">
                  <c:v>2.5488399598968776</c:v>
                </c:pt>
                <c:pt idx="157">
                  <c:v>2.6175355597124637</c:v>
                </c:pt>
                <c:pt idx="158">
                  <c:v>2.573836222441372</c:v>
                </c:pt>
                <c:pt idx="159">
                  <c:v>2.7105028413943608</c:v>
                </c:pt>
                <c:pt idx="160">
                  <c:v>3.0703503074317475</c:v>
                </c:pt>
                <c:pt idx="161">
                  <c:v>3.003482019626464</c:v>
                </c:pt>
                <c:pt idx="162">
                  <c:v>3.2410272228835293</c:v>
                </c:pt>
                <c:pt idx="163">
                  <c:v>3.1382113821138211</c:v>
                </c:pt>
                <c:pt idx="164">
                  <c:v>3.3593266108098039</c:v>
                </c:pt>
                <c:pt idx="165">
                  <c:v>3.1760679491359634</c:v>
                </c:pt>
                <c:pt idx="166">
                  <c:v>3.1563812227340478</c:v>
                </c:pt>
                <c:pt idx="167">
                  <c:v>3.2906977740863788</c:v>
                </c:pt>
                <c:pt idx="168">
                  <c:v>3.5932265452130676</c:v>
                </c:pt>
                <c:pt idx="169">
                  <c:v>3.2648899067091115</c:v>
                </c:pt>
                <c:pt idx="170">
                  <c:v>3.3791486087831046</c:v>
                </c:pt>
                <c:pt idx="171">
                  <c:v>3.117151053867607</c:v>
                </c:pt>
                <c:pt idx="172">
                  <c:v>3.1390193463929608</c:v>
                </c:pt>
                <c:pt idx="173">
                  <c:v>3.0809477327825343</c:v>
                </c:pt>
                <c:pt idx="174">
                  <c:v>3.2680512545703277</c:v>
                </c:pt>
                <c:pt idx="175">
                  <c:v>3.3674182597650049</c:v>
                </c:pt>
                <c:pt idx="176">
                  <c:v>3.3572339501986597</c:v>
                </c:pt>
                <c:pt idx="177">
                  <c:v>3.1646807821570424</c:v>
                </c:pt>
                <c:pt idx="178">
                  <c:v>3.117611212675198</c:v>
                </c:pt>
                <c:pt idx="179">
                  <c:v>3.1063244118545681</c:v>
                </c:pt>
                <c:pt idx="180">
                  <c:v>3.1025178926103751</c:v>
                </c:pt>
                <c:pt idx="181">
                  <c:v>3.1499549578426662</c:v>
                </c:pt>
                <c:pt idx="182">
                  <c:v>3.0438082626280223</c:v>
                </c:pt>
                <c:pt idx="183">
                  <c:v>2.8988145995952586</c:v>
                </c:pt>
                <c:pt idx="184">
                  <c:v>2.9565469245684772</c:v>
                </c:pt>
                <c:pt idx="185">
                  <c:v>2.8856322093572477</c:v>
                </c:pt>
                <c:pt idx="186">
                  <c:v>2.6976873072687222</c:v>
                </c:pt>
                <c:pt idx="187">
                  <c:v>2.6981133031885833</c:v>
                </c:pt>
                <c:pt idx="188">
                  <c:v>2.7293020268240187</c:v>
                </c:pt>
                <c:pt idx="189">
                  <c:v>2.7837683620237557</c:v>
                </c:pt>
                <c:pt idx="190">
                  <c:v>2.5639017597353018</c:v>
                </c:pt>
                <c:pt idx="191">
                  <c:v>2.5006711946308724</c:v>
                </c:pt>
                <c:pt idx="192">
                  <c:v>2.482427995675506</c:v>
                </c:pt>
                <c:pt idx="193">
                  <c:v>2.4365496181580917</c:v>
                </c:pt>
                <c:pt idx="194">
                  <c:v>2.4504036188492582</c:v>
                </c:pt>
                <c:pt idx="195">
                  <c:v>2.4105976400261646</c:v>
                </c:pt>
                <c:pt idx="196">
                  <c:v>2.3670102671909863</c:v>
                </c:pt>
                <c:pt idx="197">
                  <c:v>2.4418355656350057</c:v>
                </c:pt>
                <c:pt idx="198">
                  <c:v>2.4311027656412918</c:v>
                </c:pt>
                <c:pt idx="199">
                  <c:v>2.2438098411414935</c:v>
                </c:pt>
                <c:pt idx="200">
                  <c:v>2.2449185317399514</c:v>
                </c:pt>
                <c:pt idx="201">
                  <c:v>2.2233539875776396</c:v>
                </c:pt>
                <c:pt idx="202">
                  <c:v>2.3637294220356195</c:v>
                </c:pt>
                <c:pt idx="203">
                  <c:v>2.3254801619841268</c:v>
                </c:pt>
                <c:pt idx="204">
                  <c:v>2.4149301767343712</c:v>
                </c:pt>
                <c:pt idx="205">
                  <c:v>2.4770739199575935</c:v>
                </c:pt>
                <c:pt idx="206">
                  <c:v>2.3494773897527406</c:v>
                </c:pt>
                <c:pt idx="207">
                  <c:v>2.2949964299226506</c:v>
                </c:pt>
                <c:pt idx="208">
                  <c:v>2.2358207652780906</c:v>
                </c:pt>
                <c:pt idx="209">
                  <c:v>2.354420621076712</c:v>
                </c:pt>
                <c:pt idx="210">
                  <c:v>2.2892458766564676</c:v>
                </c:pt>
                <c:pt idx="211">
                  <c:v>2.2972841031877689</c:v>
                </c:pt>
                <c:pt idx="212">
                  <c:v>2.4160102879801926</c:v>
                </c:pt>
                <c:pt idx="213">
                  <c:v>2.4600257976700748</c:v>
                </c:pt>
                <c:pt idx="214">
                  <c:v>2.4752013749779986</c:v>
                </c:pt>
                <c:pt idx="215">
                  <c:v>2.4515884600553219</c:v>
                </c:pt>
                <c:pt idx="216">
                  <c:v>2.5296742894078625</c:v>
                </c:pt>
                <c:pt idx="217">
                  <c:v>2.5841978983772278</c:v>
                </c:pt>
                <c:pt idx="218">
                  <c:v>2.6446507817863201</c:v>
                </c:pt>
                <c:pt idx="219">
                  <c:v>2.5882039074405148</c:v>
                </c:pt>
                <c:pt idx="220">
                  <c:v>2.3566573621948153</c:v>
                </c:pt>
                <c:pt idx="221">
                  <c:v>2.3706190156599556</c:v>
                </c:pt>
                <c:pt idx="222">
                  <c:v>2.4303764973464745</c:v>
                </c:pt>
                <c:pt idx="223">
                  <c:v>2.4042553340611934</c:v>
                </c:pt>
                <c:pt idx="224">
                  <c:v>2.5761642502585769</c:v>
                </c:pt>
                <c:pt idx="225">
                  <c:v>2.9813519813519811</c:v>
                </c:pt>
                <c:pt idx="226">
                  <c:v>3.0653310994579295</c:v>
                </c:pt>
                <c:pt idx="227">
                  <c:v>3.4749999062499999</c:v>
                </c:pt>
                <c:pt idx="228">
                  <c:v>3.1974653109342763</c:v>
                </c:pt>
                <c:pt idx="229">
                  <c:v>3.3120399967017953</c:v>
                </c:pt>
                <c:pt idx="230">
                  <c:v>3.4280978551762349</c:v>
                </c:pt>
                <c:pt idx="231">
                  <c:v>3.2514483777520273</c:v>
                </c:pt>
                <c:pt idx="232">
                  <c:v>3.9957011243386242</c:v>
                </c:pt>
                <c:pt idx="233">
                  <c:v>4.1144413789359202</c:v>
                </c:pt>
                <c:pt idx="234">
                  <c:v>3.7994856748237251</c:v>
                </c:pt>
                <c:pt idx="235">
                  <c:v>3.403524402628435</c:v>
                </c:pt>
                <c:pt idx="236">
                  <c:v>3.3901708237989459</c:v>
                </c:pt>
                <c:pt idx="237">
                  <c:v>3.0969711810518934</c:v>
                </c:pt>
                <c:pt idx="238">
                  <c:v>3.3299028873642085</c:v>
                </c:pt>
                <c:pt idx="239">
                  <c:v>3.2883141477574154</c:v>
                </c:pt>
                <c:pt idx="240">
                  <c:v>3.5880939018697471</c:v>
                </c:pt>
                <c:pt idx="241">
                  <c:v>3.845909041706463</c:v>
                </c:pt>
                <c:pt idx="242">
                  <c:v>3.4894117352941176</c:v>
                </c:pt>
                <c:pt idx="243">
                  <c:v>3.4225808165736549</c:v>
                </c:pt>
                <c:pt idx="244">
                  <c:v>3.7602214497455106</c:v>
                </c:pt>
                <c:pt idx="245">
                  <c:v>3.4877616337363615</c:v>
                </c:pt>
                <c:pt idx="246">
                  <c:v>3.6194029850746268</c:v>
                </c:pt>
                <c:pt idx="247">
                  <c:v>3.4147254242162779</c:v>
                </c:pt>
                <c:pt idx="248">
                  <c:v>3.3484765567023023</c:v>
                </c:pt>
                <c:pt idx="249">
                  <c:v>3.1979222691130524</c:v>
                </c:pt>
                <c:pt idx="250">
                  <c:v>3.1759010758472295</c:v>
                </c:pt>
                <c:pt idx="251">
                  <c:v>3.07734944357578</c:v>
                </c:pt>
                <c:pt idx="252">
                  <c:v>3.1576248625539773</c:v>
                </c:pt>
                <c:pt idx="253">
                  <c:v>3.1196148011671072</c:v>
                </c:pt>
                <c:pt idx="254">
                  <c:v>3.1291612018418431</c:v>
                </c:pt>
                <c:pt idx="255">
                  <c:v>3.1415928897400676</c:v>
                </c:pt>
                <c:pt idx="256">
                  <c:v>3.1651202010131056</c:v>
                </c:pt>
                <c:pt idx="257">
                  <c:v>3.0035042050406582</c:v>
                </c:pt>
                <c:pt idx="258">
                  <c:v>3.0671904361961531</c:v>
                </c:pt>
                <c:pt idx="259">
                  <c:v>3.034892993375899</c:v>
                </c:pt>
                <c:pt idx="260">
                  <c:v>3.0951207236842109</c:v>
                </c:pt>
                <c:pt idx="261">
                  <c:v>3.233877463773112</c:v>
                </c:pt>
                <c:pt idx="262">
                  <c:v>3.2091557017543861</c:v>
                </c:pt>
                <c:pt idx="263">
                  <c:v>3.1760086921202277</c:v>
                </c:pt>
                <c:pt idx="264">
                  <c:v>3.3110986266816145</c:v>
                </c:pt>
                <c:pt idx="265">
                  <c:v>3.4133106777098354</c:v>
                </c:pt>
                <c:pt idx="266">
                  <c:v>3.7900517851693616</c:v>
                </c:pt>
                <c:pt idx="267">
                  <c:v>3.6304793980300447</c:v>
                </c:pt>
                <c:pt idx="268">
                  <c:v>3.93836884823981</c:v>
                </c:pt>
                <c:pt idx="269">
                  <c:v>3.6208788825402611</c:v>
                </c:pt>
                <c:pt idx="270">
                  <c:v>3.6605851624843666</c:v>
                </c:pt>
                <c:pt idx="271">
                  <c:v>3.6555553609486737</c:v>
                </c:pt>
                <c:pt idx="272">
                  <c:v>3.5477470516365246</c:v>
                </c:pt>
                <c:pt idx="273">
                  <c:v>3.6147934785323765</c:v>
                </c:pt>
                <c:pt idx="274">
                  <c:v>3.7181920139210125</c:v>
                </c:pt>
                <c:pt idx="275">
                  <c:v>3.6719369097649301</c:v>
                </c:pt>
                <c:pt idx="276">
                  <c:v>3.6593560905908267</c:v>
                </c:pt>
                <c:pt idx="277">
                  <c:v>3.6281321648101414</c:v>
                </c:pt>
                <c:pt idx="278">
                  <c:v>3.4858567252951547</c:v>
                </c:pt>
                <c:pt idx="279">
                  <c:v>3.3554081481562834</c:v>
                </c:pt>
                <c:pt idx="280">
                  <c:v>3.482421819196428</c:v>
                </c:pt>
                <c:pt idx="281">
                  <c:v>3.5826085227148092</c:v>
                </c:pt>
                <c:pt idx="282">
                  <c:v>3.3566981229581021</c:v>
                </c:pt>
                <c:pt idx="283">
                  <c:v>3.0847460018120474</c:v>
                </c:pt>
                <c:pt idx="284">
                  <c:v>3.2456608746151971</c:v>
                </c:pt>
                <c:pt idx="285">
                  <c:v>3.3755435971615109</c:v>
                </c:pt>
                <c:pt idx="286">
                  <c:v>3.2567203963247207</c:v>
                </c:pt>
                <c:pt idx="287">
                  <c:v>3.408578619977416</c:v>
                </c:pt>
                <c:pt idx="288">
                  <c:v>3.282286276624427</c:v>
                </c:pt>
                <c:pt idx="289">
                  <c:v>3.3962889948410693</c:v>
                </c:pt>
                <c:pt idx="290">
                  <c:v>3.3895204324923758</c:v>
                </c:pt>
                <c:pt idx="291">
                  <c:v>3.5427446416551001</c:v>
                </c:pt>
                <c:pt idx="292">
                  <c:v>3.6250716975022463</c:v>
                </c:pt>
                <c:pt idx="293">
                  <c:v>3.4123624223976687</c:v>
                </c:pt>
                <c:pt idx="294">
                  <c:v>3.4002724141615146</c:v>
                </c:pt>
                <c:pt idx="295">
                  <c:v>3.4515951026794762</c:v>
                </c:pt>
                <c:pt idx="296">
                  <c:v>3.3724417804943094</c:v>
                </c:pt>
                <c:pt idx="297">
                  <c:v>3.3040540540540539</c:v>
                </c:pt>
                <c:pt idx="298">
                  <c:v>3.3489950570342204</c:v>
                </c:pt>
                <c:pt idx="299">
                  <c:v>3.0618052268841596</c:v>
                </c:pt>
                <c:pt idx="300">
                  <c:v>3.0722892628705081</c:v>
                </c:pt>
                <c:pt idx="301">
                  <c:v>3.0513472547025926</c:v>
                </c:pt>
                <c:pt idx="302">
                  <c:v>2.9685614923823689</c:v>
                </c:pt>
                <c:pt idx="303">
                  <c:v>2.9250633164556965</c:v>
                </c:pt>
                <c:pt idx="304">
                  <c:v>2.9740985278288843</c:v>
                </c:pt>
                <c:pt idx="305">
                  <c:v>2.9606100615303719</c:v>
                </c:pt>
                <c:pt idx="306">
                  <c:v>3.0612084488621507</c:v>
                </c:pt>
                <c:pt idx="307">
                  <c:v>3.0875099500135001</c:v>
                </c:pt>
                <c:pt idx="308">
                  <c:v>2.8984592068704216</c:v>
                </c:pt>
                <c:pt idx="309">
                  <c:v>2.9048935460423362</c:v>
                </c:pt>
                <c:pt idx="310">
                  <c:v>3.0030714614793959</c:v>
                </c:pt>
                <c:pt idx="311">
                  <c:v>3.0056151607963248</c:v>
                </c:pt>
                <c:pt idx="312">
                  <c:v>3.2059513650234566</c:v>
                </c:pt>
                <c:pt idx="313">
                  <c:v>3.1473927130927875</c:v>
                </c:pt>
                <c:pt idx="314">
                  <c:v>3.2529133608534613</c:v>
                </c:pt>
                <c:pt idx="315">
                  <c:v>3.1719792456565941</c:v>
                </c:pt>
                <c:pt idx="316">
                  <c:v>3.036916122551482</c:v>
                </c:pt>
                <c:pt idx="317">
                  <c:v>2.927039684495933</c:v>
                </c:pt>
                <c:pt idx="318">
                  <c:v>2.8371304816834937</c:v>
                </c:pt>
                <c:pt idx="319">
                  <c:v>2.8789746857283709</c:v>
                </c:pt>
                <c:pt idx="320">
                  <c:v>2.8399503682369818</c:v>
                </c:pt>
                <c:pt idx="321">
                  <c:v>2.8163266301642609</c:v>
                </c:pt>
                <c:pt idx="322">
                  <c:v>2.841947636503062</c:v>
                </c:pt>
                <c:pt idx="323">
                  <c:v>2.7945346534020459</c:v>
                </c:pt>
                <c:pt idx="324">
                  <c:v>2.87979159738157</c:v>
                </c:pt>
                <c:pt idx="325">
                  <c:v>2.7443181625950883</c:v>
                </c:pt>
                <c:pt idx="326">
                  <c:v>2.6909818558826344</c:v>
                </c:pt>
                <c:pt idx="327">
                  <c:v>2.6976283843873521</c:v>
                </c:pt>
                <c:pt idx="328">
                  <c:v>2.6707827527398003</c:v>
                </c:pt>
                <c:pt idx="329">
                  <c:v>2.597415318089018</c:v>
                </c:pt>
                <c:pt idx="330">
                  <c:v>2.5920734511340395</c:v>
                </c:pt>
                <c:pt idx="331">
                  <c:v>2.536064967422226</c:v>
                </c:pt>
                <c:pt idx="332">
                  <c:v>2.5331553574522885</c:v>
                </c:pt>
                <c:pt idx="333">
                  <c:v>2.6215680930002474</c:v>
                </c:pt>
                <c:pt idx="334">
                  <c:v>2.5091308254200149</c:v>
                </c:pt>
                <c:pt idx="335">
                  <c:v>2.4561196157495258</c:v>
                </c:pt>
                <c:pt idx="336">
                  <c:v>2.4617550554142436</c:v>
                </c:pt>
                <c:pt idx="337">
                  <c:v>2.5275141840607209</c:v>
                </c:pt>
                <c:pt idx="338">
                  <c:v>2.4843713627349322</c:v>
                </c:pt>
                <c:pt idx="339">
                  <c:v>2.4784959219387996</c:v>
                </c:pt>
                <c:pt idx="340">
                  <c:v>2.4573002420270837</c:v>
                </c:pt>
                <c:pt idx="341">
                  <c:v>2.4477847220712152</c:v>
                </c:pt>
                <c:pt idx="342">
                  <c:v>2.4316465963657707</c:v>
                </c:pt>
                <c:pt idx="343">
                  <c:v>2.3401223430668101</c:v>
                </c:pt>
                <c:pt idx="344">
                  <c:v>2.3309593367460493</c:v>
                </c:pt>
                <c:pt idx="345">
                  <c:v>2.3225301599226573</c:v>
                </c:pt>
                <c:pt idx="346">
                  <c:v>2.3556607352277852</c:v>
                </c:pt>
                <c:pt idx="347">
                  <c:v>2.3248248927038628</c:v>
                </c:pt>
                <c:pt idx="348">
                  <c:v>2.3462149194719291</c:v>
                </c:pt>
                <c:pt idx="349">
                  <c:v>2.3202759848653463</c:v>
                </c:pt>
                <c:pt idx="350">
                  <c:v>2.2118183839195824</c:v>
                </c:pt>
                <c:pt idx="351">
                  <c:v>2.233712145443282</c:v>
                </c:pt>
                <c:pt idx="352">
                  <c:v>2.2876863779072387</c:v>
                </c:pt>
                <c:pt idx="353">
                  <c:v>2.2965382756368387</c:v>
                </c:pt>
                <c:pt idx="354">
                  <c:v>2.4499659322992007</c:v>
                </c:pt>
                <c:pt idx="355">
                  <c:v>2.4586738542535458</c:v>
                </c:pt>
                <c:pt idx="356">
                  <c:v>2.3890380002452352</c:v>
                </c:pt>
                <c:pt idx="357">
                  <c:v>2.3109281073488313</c:v>
                </c:pt>
                <c:pt idx="358">
                  <c:v>2.3093743301444976</c:v>
                </c:pt>
                <c:pt idx="359">
                  <c:v>2.3060746683910502</c:v>
                </c:pt>
                <c:pt idx="360">
                  <c:v>2.2157354422319431</c:v>
                </c:pt>
                <c:pt idx="361">
                  <c:v>2.3138591124153898</c:v>
                </c:pt>
                <c:pt idx="362">
                  <c:v>2.2847795078061961</c:v>
                </c:pt>
                <c:pt idx="363">
                  <c:v>2.3384648920248021</c:v>
                </c:pt>
                <c:pt idx="364">
                  <c:v>2.2910857414448667</c:v>
                </c:pt>
                <c:pt idx="365">
                  <c:v>2.4056051576277464</c:v>
                </c:pt>
                <c:pt idx="366">
                  <c:v>2.3158670664983165</c:v>
                </c:pt>
                <c:pt idx="367">
                  <c:v>2.3606870653095844</c:v>
                </c:pt>
                <c:pt idx="368">
                  <c:v>2.3703470319736493</c:v>
                </c:pt>
                <c:pt idx="369">
                  <c:v>2.3296334659685862</c:v>
                </c:pt>
                <c:pt idx="370">
                  <c:v>2.3703548279601323</c:v>
                </c:pt>
                <c:pt idx="371">
                  <c:v>2.3198845689631713</c:v>
                </c:pt>
                <c:pt idx="372">
                  <c:v>2.3247757406366856</c:v>
                </c:pt>
                <c:pt idx="373">
                  <c:v>2.2443683378043375</c:v>
                </c:pt>
                <c:pt idx="374">
                  <c:v>2.2817903852781125</c:v>
                </c:pt>
                <c:pt idx="375">
                  <c:v>2.252216060681226</c:v>
                </c:pt>
                <c:pt idx="376">
                  <c:v>2.2890639925396403</c:v>
                </c:pt>
                <c:pt idx="377">
                  <c:v>2.2074192701918482</c:v>
                </c:pt>
                <c:pt idx="378">
                  <c:v>2.288535154371647</c:v>
                </c:pt>
                <c:pt idx="379">
                  <c:v>2.2931517679846172</c:v>
                </c:pt>
                <c:pt idx="380">
                  <c:v>2.308321606299709</c:v>
                </c:pt>
                <c:pt idx="381">
                  <c:v>2.3528445338435926</c:v>
                </c:pt>
                <c:pt idx="382">
                  <c:v>2.3479673709762729</c:v>
                </c:pt>
                <c:pt idx="383">
                  <c:v>2.3669816810778204</c:v>
                </c:pt>
                <c:pt idx="384">
                  <c:v>2.3378514186905091</c:v>
                </c:pt>
                <c:pt idx="385">
                  <c:v>2.3560262290921479</c:v>
                </c:pt>
                <c:pt idx="386">
                  <c:v>2.2844453809711807</c:v>
                </c:pt>
                <c:pt idx="387">
                  <c:v>2.2789949145728645</c:v>
                </c:pt>
                <c:pt idx="388">
                  <c:v>2.2720063495639642</c:v>
                </c:pt>
                <c:pt idx="389">
                  <c:v>2.3015872102544757</c:v>
                </c:pt>
                <c:pt idx="390">
                  <c:v>2.4298100625476891</c:v>
                </c:pt>
                <c:pt idx="391">
                  <c:v>2.5928726909907711</c:v>
                </c:pt>
                <c:pt idx="392">
                  <c:v>2.5969541526588191</c:v>
                </c:pt>
                <c:pt idx="393">
                  <c:v>2.47970181192423</c:v>
                </c:pt>
                <c:pt idx="394">
                  <c:v>2.4638428733949227</c:v>
                </c:pt>
                <c:pt idx="395">
                  <c:v>2.4619655111423828</c:v>
                </c:pt>
                <c:pt idx="396">
                  <c:v>2.4242238907643765</c:v>
                </c:pt>
                <c:pt idx="397">
                  <c:v>2.3702388541637598</c:v>
                </c:pt>
                <c:pt idx="398">
                  <c:v>2.4916598454027667</c:v>
                </c:pt>
                <c:pt idx="399">
                  <c:v>2.4329916817359853</c:v>
                </c:pt>
                <c:pt idx="400">
                  <c:v>2.698718070485429</c:v>
                </c:pt>
                <c:pt idx="401">
                  <c:v>2.5782466816878329</c:v>
                </c:pt>
                <c:pt idx="402">
                  <c:v>2.5271176924639449</c:v>
                </c:pt>
                <c:pt idx="403">
                  <c:v>2.6170605296172442</c:v>
                </c:pt>
                <c:pt idx="404">
                  <c:v>2.7080578839645502</c:v>
                </c:pt>
                <c:pt idx="405">
                  <c:v>2.783490231284858</c:v>
                </c:pt>
                <c:pt idx="406">
                  <c:v>2.7931607046632125</c:v>
                </c:pt>
                <c:pt idx="407">
                  <c:v>2.8995596959437973</c:v>
                </c:pt>
                <c:pt idx="408">
                  <c:v>2.6233976812258684</c:v>
                </c:pt>
                <c:pt idx="409">
                  <c:v>2.4920296363147285</c:v>
                </c:pt>
                <c:pt idx="410">
                  <c:v>2.4367417870209898</c:v>
                </c:pt>
                <c:pt idx="411">
                  <c:v>2.5156339865747142</c:v>
                </c:pt>
                <c:pt idx="412">
                  <c:v>2.4474832034776695</c:v>
                </c:pt>
                <c:pt idx="413">
                  <c:v>2.5425361356340286</c:v>
                </c:pt>
                <c:pt idx="414">
                  <c:v>2.6713385131017673</c:v>
                </c:pt>
                <c:pt idx="415">
                  <c:v>2.6961529583181867</c:v>
                </c:pt>
                <c:pt idx="416">
                  <c:v>2.6695934925547582</c:v>
                </c:pt>
                <c:pt idx="417">
                  <c:v>2.6080481366589909</c:v>
                </c:pt>
                <c:pt idx="418">
                  <c:v>2.6491334068749173</c:v>
                </c:pt>
                <c:pt idx="419">
                  <c:v>2.5680464014343971</c:v>
                </c:pt>
                <c:pt idx="420">
                  <c:v>2.4195121951219511</c:v>
                </c:pt>
                <c:pt idx="421">
                  <c:v>2.3756060112468491</c:v>
                </c:pt>
                <c:pt idx="422">
                  <c:v>2.360512535838188</c:v>
                </c:pt>
                <c:pt idx="423">
                  <c:v>2.3552426517066247</c:v>
                </c:pt>
                <c:pt idx="424">
                  <c:v>2.4246195727204194</c:v>
                </c:pt>
                <c:pt idx="425">
                  <c:v>2.3515297481115676</c:v>
                </c:pt>
                <c:pt idx="426">
                  <c:v>2.34999997310757</c:v>
                </c:pt>
                <c:pt idx="427">
                  <c:v>2.3702228753892167</c:v>
                </c:pt>
                <c:pt idx="428">
                  <c:v>2.3330634811310684</c:v>
                </c:pt>
                <c:pt idx="429">
                  <c:v>2.3927026342074882</c:v>
                </c:pt>
                <c:pt idx="430">
                  <c:v>2.4329140580101876</c:v>
                </c:pt>
                <c:pt idx="431">
                  <c:v>2.4909777801091062</c:v>
                </c:pt>
                <c:pt idx="432">
                  <c:v>2.6927682700635196</c:v>
                </c:pt>
                <c:pt idx="433">
                  <c:v>2.666594044252578</c:v>
                </c:pt>
                <c:pt idx="434">
                  <c:v>2.7496681391050828</c:v>
                </c:pt>
                <c:pt idx="435">
                  <c:v>2.7112860080646102</c:v>
                </c:pt>
                <c:pt idx="436">
                  <c:v>2.9250174016435406</c:v>
                </c:pt>
                <c:pt idx="437">
                  <c:v>2.8064221700193657</c:v>
                </c:pt>
                <c:pt idx="438">
                  <c:v>2.9174792608199587</c:v>
                </c:pt>
                <c:pt idx="439">
                  <c:v>2.835552351423678</c:v>
                </c:pt>
                <c:pt idx="440">
                  <c:v>2.9154726619992202</c:v>
                </c:pt>
                <c:pt idx="441">
                  <c:v>3.0233830342442034</c:v>
                </c:pt>
                <c:pt idx="442">
                  <c:v>3.0116052946903942</c:v>
                </c:pt>
                <c:pt idx="443">
                  <c:v>2.7696487760068504</c:v>
                </c:pt>
                <c:pt idx="444">
                  <c:v>2.8108414606486729</c:v>
                </c:pt>
                <c:pt idx="445">
                  <c:v>2.7365614615726339</c:v>
                </c:pt>
                <c:pt idx="446">
                  <c:v>2.7115724759622899</c:v>
                </c:pt>
                <c:pt idx="447">
                  <c:v>2.6251929130733327</c:v>
                </c:pt>
                <c:pt idx="448">
                  <c:v>2.6954953740767849</c:v>
                </c:pt>
                <c:pt idx="449">
                  <c:v>2.6455084481772118</c:v>
                </c:pt>
                <c:pt idx="450">
                  <c:v>2.6516879362491874</c:v>
                </c:pt>
                <c:pt idx="451">
                  <c:v>2.6316019642077695</c:v>
                </c:pt>
                <c:pt idx="452">
                  <c:v>2.8165681569542138</c:v>
                </c:pt>
                <c:pt idx="453">
                  <c:v>2.9153064348237518</c:v>
                </c:pt>
                <c:pt idx="454">
                  <c:v>2.7619587222407906</c:v>
                </c:pt>
                <c:pt idx="455">
                  <c:v>2.7770614360691588</c:v>
                </c:pt>
                <c:pt idx="456">
                  <c:v>3.0793808767004274</c:v>
                </c:pt>
                <c:pt idx="457">
                  <c:v>3.2875816993464051</c:v>
                </c:pt>
                <c:pt idx="458">
                  <c:v>3.2547390939880079</c:v>
                </c:pt>
                <c:pt idx="459">
                  <c:v>3.2834666752643793</c:v>
                </c:pt>
                <c:pt idx="460">
                  <c:v>3.1696625912419951</c:v>
                </c:pt>
                <c:pt idx="461">
                  <c:v>3.2924387404216007</c:v>
                </c:pt>
                <c:pt idx="462">
                  <c:v>3.2149692024539878</c:v>
                </c:pt>
                <c:pt idx="463">
                  <c:v>3.1005706347938506</c:v>
                </c:pt>
                <c:pt idx="464">
                  <c:v>2.9590430041197191</c:v>
                </c:pt>
                <c:pt idx="465">
                  <c:v>2.8684683617807045</c:v>
                </c:pt>
                <c:pt idx="466">
                  <c:v>2.841479605525302</c:v>
                </c:pt>
                <c:pt idx="467">
                  <c:v>2.90774401588651</c:v>
                </c:pt>
                <c:pt idx="468">
                  <c:v>2.8885938820250274</c:v>
                </c:pt>
                <c:pt idx="469">
                  <c:v>2.9651840745732252</c:v>
                </c:pt>
                <c:pt idx="470">
                  <c:v>2.8650881569647662</c:v>
                </c:pt>
                <c:pt idx="471">
                  <c:v>2.71891556278152</c:v>
                </c:pt>
                <c:pt idx="472">
                  <c:v>2.7469216665359522</c:v>
                </c:pt>
                <c:pt idx="473">
                  <c:v>2.8260397963604853</c:v>
                </c:pt>
                <c:pt idx="474">
                  <c:v>2.8787811995912689</c:v>
                </c:pt>
                <c:pt idx="475">
                  <c:v>2.8122298360464528</c:v>
                </c:pt>
                <c:pt idx="476">
                  <c:v>2.7522256464603649</c:v>
                </c:pt>
                <c:pt idx="477">
                  <c:v>2.7954258497691988</c:v>
                </c:pt>
                <c:pt idx="478">
                  <c:v>2.8232089097943485</c:v>
                </c:pt>
                <c:pt idx="479">
                  <c:v>2.8730931806548057</c:v>
                </c:pt>
                <c:pt idx="480">
                  <c:v>2.9504563016079963</c:v>
                </c:pt>
                <c:pt idx="481">
                  <c:v>3.0321398612566899</c:v>
                </c:pt>
                <c:pt idx="482">
                  <c:v>3.0579218283203113</c:v>
                </c:pt>
                <c:pt idx="483">
                  <c:v>2.8370234078930587</c:v>
                </c:pt>
                <c:pt idx="484">
                  <c:v>2.8524456021372795</c:v>
                </c:pt>
                <c:pt idx="485">
                  <c:v>2.907373195879507</c:v>
                </c:pt>
                <c:pt idx="486">
                  <c:v>2.8296083657986464</c:v>
                </c:pt>
                <c:pt idx="487">
                  <c:v>2.8930195742676408</c:v>
                </c:pt>
                <c:pt idx="488">
                  <c:v>2.8313941893694961</c:v>
                </c:pt>
                <c:pt idx="489">
                  <c:v>2.8393187153704087</c:v>
                </c:pt>
                <c:pt idx="490">
                  <c:v>2.8148224365482237</c:v>
                </c:pt>
                <c:pt idx="491">
                  <c:v>2.8566611900645276</c:v>
                </c:pt>
                <c:pt idx="492">
                  <c:v>2.8817366502025941</c:v>
                </c:pt>
                <c:pt idx="493">
                  <c:v>2.891989095498011</c:v>
                </c:pt>
                <c:pt idx="494">
                  <c:v>2.8797904712041884</c:v>
                </c:pt>
                <c:pt idx="495">
                  <c:v>2.857874416178523</c:v>
                </c:pt>
                <c:pt idx="496">
                  <c:v>2.8408893782383422</c:v>
                </c:pt>
                <c:pt idx="497">
                  <c:v>2.8327665781392568</c:v>
                </c:pt>
                <c:pt idx="498">
                  <c:v>2.7915685212925316</c:v>
                </c:pt>
                <c:pt idx="499">
                  <c:v>2.8392241233093047</c:v>
                </c:pt>
                <c:pt idx="500">
                  <c:v>2.5345793547422906</c:v>
                </c:pt>
                <c:pt idx="501">
                  <c:v>2.5010347268211919</c:v>
                </c:pt>
                <c:pt idx="502">
                  <c:v>2.4378530581547002</c:v>
                </c:pt>
                <c:pt idx="503">
                  <c:v>2.392957142857143</c:v>
                </c:pt>
                <c:pt idx="504">
                  <c:v>2.2815533980582523</c:v>
                </c:pt>
                <c:pt idx="505">
                  <c:v>2.3232844832718955</c:v>
                </c:pt>
                <c:pt idx="506">
                  <c:v>2.3483191366620249</c:v>
                </c:pt>
                <c:pt idx="507">
                  <c:v>2.3969817827569058</c:v>
                </c:pt>
                <c:pt idx="508">
                  <c:v>2.3875939033503339</c:v>
                </c:pt>
                <c:pt idx="509">
                  <c:v>2.3847061211854945</c:v>
                </c:pt>
                <c:pt idx="510">
                  <c:v>2.3476218829516537</c:v>
                </c:pt>
                <c:pt idx="511">
                  <c:v>2.2652905649443182</c:v>
                </c:pt>
                <c:pt idx="512">
                  <c:v>2.2849461488115916</c:v>
                </c:pt>
                <c:pt idx="513">
                  <c:v>2.3178504152725687</c:v>
                </c:pt>
                <c:pt idx="514">
                  <c:v>2.3005736577547542</c:v>
                </c:pt>
                <c:pt idx="515">
                  <c:v>2.3271028418844173</c:v>
                </c:pt>
                <c:pt idx="516">
                  <c:v>2.2664260919103687</c:v>
                </c:pt>
                <c:pt idx="517">
                  <c:v>2.2500479322577638</c:v>
                </c:pt>
                <c:pt idx="518">
                  <c:v>2.2667175964845243</c:v>
                </c:pt>
                <c:pt idx="519">
                  <c:v>2.3399147696476965</c:v>
                </c:pt>
                <c:pt idx="520">
                  <c:v>2.3031863957260064</c:v>
                </c:pt>
                <c:pt idx="521">
                  <c:v>2.2953032705837608</c:v>
                </c:pt>
                <c:pt idx="522">
                  <c:v>2.4063535099132038</c:v>
                </c:pt>
                <c:pt idx="523">
                  <c:v>2.3666666404853136</c:v>
                </c:pt>
                <c:pt idx="524">
                  <c:v>2.3054456001507444</c:v>
                </c:pt>
                <c:pt idx="525">
                  <c:v>2.2679506544502619</c:v>
                </c:pt>
                <c:pt idx="526">
                  <c:v>2.3073559531010086</c:v>
                </c:pt>
                <c:pt idx="527">
                  <c:v>2.3590770663439562</c:v>
                </c:pt>
                <c:pt idx="528">
                  <c:v>2.3328925562063101</c:v>
                </c:pt>
                <c:pt idx="529">
                  <c:v>2.3327763726193638</c:v>
                </c:pt>
                <c:pt idx="530">
                  <c:v>2.2771370990822426</c:v>
                </c:pt>
                <c:pt idx="531">
                  <c:v>2.3389485005553499</c:v>
                </c:pt>
                <c:pt idx="532">
                  <c:v>2.3728877204415126</c:v>
                </c:pt>
                <c:pt idx="533">
                  <c:v>2.3252183734395397</c:v>
                </c:pt>
                <c:pt idx="534">
                  <c:v>2.2667159820228293</c:v>
                </c:pt>
                <c:pt idx="535">
                  <c:v>2.2322172307692307</c:v>
                </c:pt>
                <c:pt idx="536">
                  <c:v>2.2745205673007804</c:v>
                </c:pt>
                <c:pt idx="537">
                  <c:v>2.2500907509972623</c:v>
                </c:pt>
                <c:pt idx="538">
                  <c:v>2.2889335914645077</c:v>
                </c:pt>
                <c:pt idx="539">
                  <c:v>2.3640613313388186</c:v>
                </c:pt>
                <c:pt idx="540">
                  <c:v>2.357475430226688</c:v>
                </c:pt>
                <c:pt idx="541">
                  <c:v>2.3391512033804887</c:v>
                </c:pt>
                <c:pt idx="542">
                  <c:v>2.2866678693848095</c:v>
                </c:pt>
                <c:pt idx="543">
                  <c:v>2.3450282619533995</c:v>
                </c:pt>
                <c:pt idx="544">
                  <c:v>2.2625289994649544</c:v>
                </c:pt>
                <c:pt idx="545">
                  <c:v>2.2316533904801661</c:v>
                </c:pt>
                <c:pt idx="546">
                  <c:v>2.1964789471211081</c:v>
                </c:pt>
                <c:pt idx="547">
                  <c:v>2.134542171518405</c:v>
                </c:pt>
                <c:pt idx="548">
                  <c:v>2.1568123789824294</c:v>
                </c:pt>
                <c:pt idx="549">
                  <c:v>2.1106571123371771</c:v>
                </c:pt>
                <c:pt idx="550">
                  <c:v>2.0845737497390688</c:v>
                </c:pt>
                <c:pt idx="551">
                  <c:v>2.135644989439232</c:v>
                </c:pt>
                <c:pt idx="552">
                  <c:v>2.1356048161141832</c:v>
                </c:pt>
                <c:pt idx="553">
                  <c:v>2.1675526810572343</c:v>
                </c:pt>
                <c:pt idx="554">
                  <c:v>2.1549966519374575</c:v>
                </c:pt>
                <c:pt idx="555">
                  <c:v>2.142373506009819</c:v>
                </c:pt>
                <c:pt idx="556">
                  <c:v>2.1317516742386</c:v>
                </c:pt>
                <c:pt idx="557">
                  <c:v>2.1724780239513195</c:v>
                </c:pt>
                <c:pt idx="558">
                  <c:v>2.0677825157441165</c:v>
                </c:pt>
                <c:pt idx="559">
                  <c:v>2.0958203055645184</c:v>
                </c:pt>
                <c:pt idx="560">
                  <c:v>1.9998408685994136</c:v>
                </c:pt>
                <c:pt idx="561">
                  <c:v>1.9643476725721356</c:v>
                </c:pt>
                <c:pt idx="562">
                  <c:v>1.944690264612678</c:v>
                </c:pt>
                <c:pt idx="563">
                  <c:v>1.9283820208071163</c:v>
                </c:pt>
                <c:pt idx="564">
                  <c:v>1.9778366519655415</c:v>
                </c:pt>
                <c:pt idx="565">
                  <c:v>2.0188292714422893</c:v>
                </c:pt>
                <c:pt idx="566">
                  <c:v>1.9627976025132277</c:v>
                </c:pt>
                <c:pt idx="567">
                  <c:v>1.9273942743123795</c:v>
                </c:pt>
                <c:pt idx="568">
                  <c:v>2.0072930801779694</c:v>
                </c:pt>
                <c:pt idx="569">
                  <c:v>1.9228637312459231</c:v>
                </c:pt>
                <c:pt idx="570">
                  <c:v>2.0255282155358167</c:v>
                </c:pt>
                <c:pt idx="571">
                  <c:v>2.145126704748304</c:v>
                </c:pt>
                <c:pt idx="572">
                  <c:v>2.1408500902853898</c:v>
                </c:pt>
                <c:pt idx="573">
                  <c:v>2.1429835831882351</c:v>
                </c:pt>
                <c:pt idx="574">
                  <c:v>2.0805369113657393</c:v>
                </c:pt>
                <c:pt idx="575">
                  <c:v>2.007796593220339</c:v>
                </c:pt>
                <c:pt idx="576">
                  <c:v>2.0583449293055724</c:v>
                </c:pt>
                <c:pt idx="577">
                  <c:v>2.0586505200458567</c:v>
                </c:pt>
                <c:pt idx="578">
                  <c:v>2.0246222622622221</c:v>
                </c:pt>
                <c:pt idx="579">
                  <c:v>1.9580687778471637</c:v>
                </c:pt>
                <c:pt idx="580">
                  <c:v>2.0271141680092919</c:v>
                </c:pt>
                <c:pt idx="581">
                  <c:v>2.036566835957339</c:v>
                </c:pt>
                <c:pt idx="582">
                  <c:v>1.9649843016608812</c:v>
                </c:pt>
                <c:pt idx="583">
                  <c:v>2.0154025950108823</c:v>
                </c:pt>
                <c:pt idx="584">
                  <c:v>2.0596377136021871</c:v>
                </c:pt>
                <c:pt idx="585">
                  <c:v>2.0960909419665921</c:v>
                </c:pt>
                <c:pt idx="586">
                  <c:v>2.1000855072697089</c:v>
                </c:pt>
                <c:pt idx="587">
                  <c:v>2.0949128851173477</c:v>
                </c:pt>
                <c:pt idx="588">
                  <c:v>2.0717104122197565</c:v>
                </c:pt>
                <c:pt idx="589">
                  <c:v>2.0145025466189299</c:v>
                </c:pt>
                <c:pt idx="590">
                  <c:v>2.0107943833564788</c:v>
                </c:pt>
                <c:pt idx="591">
                  <c:v>2.0562372869802319</c:v>
                </c:pt>
                <c:pt idx="592">
                  <c:v>2.0705117747732329</c:v>
                </c:pt>
                <c:pt idx="593">
                  <c:v>2.0681548948392545</c:v>
                </c:pt>
                <c:pt idx="594">
                  <c:v>2.0415049772228784</c:v>
                </c:pt>
                <c:pt idx="595">
                  <c:v>2.019837182095626</c:v>
                </c:pt>
                <c:pt idx="596">
                  <c:v>1.9954553610503285</c:v>
                </c:pt>
                <c:pt idx="597">
                  <c:v>1.9336194859045659</c:v>
                </c:pt>
                <c:pt idx="598">
                  <c:v>2.02433966856551</c:v>
                </c:pt>
                <c:pt idx="599">
                  <c:v>1.9611381499156515</c:v>
                </c:pt>
                <c:pt idx="600">
                  <c:v>2.129278371624939</c:v>
                </c:pt>
                <c:pt idx="601">
                  <c:v>2.1414313235944</c:v>
                </c:pt>
                <c:pt idx="602">
                  <c:v>2.2609122245200113</c:v>
                </c:pt>
                <c:pt idx="603">
                  <c:v>2.0756116025873164</c:v>
                </c:pt>
                <c:pt idx="604">
                  <c:v>2.0616587486358675</c:v>
                </c:pt>
                <c:pt idx="605">
                  <c:v>2.0763937879654675</c:v>
                </c:pt>
                <c:pt idx="606">
                  <c:v>2.1598198619429776</c:v>
                </c:pt>
                <c:pt idx="607">
                  <c:v>2.1118842682313814</c:v>
                </c:pt>
                <c:pt idx="608">
                  <c:v>2.2810634559815068</c:v>
                </c:pt>
                <c:pt idx="609">
                  <c:v>2.3086516562743569</c:v>
                </c:pt>
                <c:pt idx="610">
                  <c:v>2.4839507400802772</c:v>
                </c:pt>
                <c:pt idx="611">
                  <c:v>2.4161678210047035</c:v>
                </c:pt>
                <c:pt idx="612">
                  <c:v>2.3812403155468083</c:v>
                </c:pt>
                <c:pt idx="613">
                  <c:v>2.313564185957528</c:v>
                </c:pt>
                <c:pt idx="614">
                  <c:v>2.2343487660007013</c:v>
                </c:pt>
                <c:pt idx="615">
                  <c:v>2.2690135781064305</c:v>
                </c:pt>
                <c:pt idx="616">
                  <c:v>2.2605121196229532</c:v>
                </c:pt>
                <c:pt idx="617">
                  <c:v>2.3216317965534765</c:v>
                </c:pt>
                <c:pt idx="618">
                  <c:v>2.2389868392070484</c:v>
                </c:pt>
                <c:pt idx="619">
                  <c:v>2.1794550408650957</c:v>
                </c:pt>
                <c:pt idx="620">
                  <c:v>2.1582394325209169</c:v>
                </c:pt>
                <c:pt idx="621">
                  <c:v>2.2212680431207747</c:v>
                </c:pt>
                <c:pt idx="622">
                  <c:v>2.197653350265222</c:v>
                </c:pt>
                <c:pt idx="623">
                  <c:v>2.2981777361245079</c:v>
                </c:pt>
                <c:pt idx="624">
                  <c:v>2.2781982342342344</c:v>
                </c:pt>
                <c:pt idx="625">
                  <c:v>2.1451054825319957</c:v>
                </c:pt>
                <c:pt idx="626">
                  <c:v>2.110633174649573</c:v>
                </c:pt>
                <c:pt idx="627">
                  <c:v>2.1255621238325837</c:v>
                </c:pt>
                <c:pt idx="628">
                  <c:v>2.169441002277904</c:v>
                </c:pt>
                <c:pt idx="629">
                  <c:v>2.1821070824812807</c:v>
                </c:pt>
                <c:pt idx="630">
                  <c:v>2.2624229644980587</c:v>
                </c:pt>
                <c:pt idx="631">
                  <c:v>2.3053978662251469</c:v>
                </c:pt>
                <c:pt idx="632">
                  <c:v>2.3755344232099942</c:v>
                </c:pt>
                <c:pt idx="633">
                  <c:v>2.4991469573459719</c:v>
                </c:pt>
                <c:pt idx="634">
                  <c:v>2.2899358124445648</c:v>
                </c:pt>
                <c:pt idx="635">
                  <c:v>2.2716434987323915</c:v>
                </c:pt>
                <c:pt idx="636">
                  <c:v>2.2756178378368381</c:v>
                </c:pt>
              </c:numCache>
            </c:numRef>
          </c:val>
          <c:smooth val="0"/>
          <c:extLst>
            <c:ext xmlns:c16="http://schemas.microsoft.com/office/drawing/2014/chart" uri="{C3380CC4-5D6E-409C-BE32-E72D297353CC}">
              <c16:uniqueId val="{00000002-9272-9841-BD77-38E1689E147D}"/>
            </c:ext>
          </c:extLst>
        </c:ser>
        <c:dLbls>
          <c:showLegendKey val="0"/>
          <c:showVal val="0"/>
          <c:showCatName val="0"/>
          <c:showSerName val="0"/>
          <c:showPercent val="0"/>
          <c:showBubbleSize val="0"/>
        </c:dLbls>
        <c:marker val="1"/>
        <c:smooth val="0"/>
        <c:axId val="1952633535"/>
        <c:axId val="2132603615"/>
      </c:lineChart>
      <c:dateAx>
        <c:axId val="2131012031"/>
        <c:scaling>
          <c:orientation val="minMax"/>
        </c:scaling>
        <c:delete val="0"/>
        <c:axPos val="b"/>
        <c:numFmt formatCode="m/d/yy"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131013711"/>
        <c:crosses val="autoZero"/>
        <c:auto val="1"/>
        <c:lblOffset val="100"/>
        <c:baseTimeUnit val="days"/>
      </c:dateAx>
      <c:valAx>
        <c:axId val="2131013711"/>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131012031"/>
        <c:crosses val="autoZero"/>
        <c:crossBetween val="between"/>
      </c:valAx>
      <c:valAx>
        <c:axId val="21326036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52633535"/>
        <c:crosses val="max"/>
        <c:crossBetween val="between"/>
      </c:valAx>
      <c:dateAx>
        <c:axId val="1952633535"/>
        <c:scaling>
          <c:orientation val="minMax"/>
        </c:scaling>
        <c:delete val="1"/>
        <c:axPos val="b"/>
        <c:numFmt formatCode="m/d/yy" sourceLinked="1"/>
        <c:majorTickMark val="out"/>
        <c:minorTickMark val="none"/>
        <c:tickLblPos val="nextTo"/>
        <c:crossAx val="2132603615"/>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MOST POSITIVE CORRELATION</a:t>
            </a:r>
            <a:r>
              <a:rPr lang="en-US" baseline="0%"/>
              <a:t> SPREAD PAIR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lineChart>
        <c:grouping val="standard"/>
        <c:varyColors val="0"/>
        <c:ser>
          <c:idx val="0"/>
          <c:order val="0"/>
          <c:tx>
            <c:strRef>
              <c:f>Sheet2!$X$3</c:f>
              <c:strCache>
                <c:ptCount val="1"/>
                <c:pt idx="0">
                  <c:v>Close XLY</c:v>
                </c:pt>
              </c:strCache>
            </c:strRef>
          </c:tx>
          <c:spPr>
            <a:ln w="28575" cap="rnd">
              <a:solidFill>
                <a:schemeClr val="accent1"/>
              </a:solidFill>
              <a:round/>
            </a:ln>
            <a:effectLst/>
          </c:spPr>
          <c:marker>
            <c:symbol val="none"/>
          </c:marker>
          <c:cat>
            <c:numRef>
              <c:f>Sheet2!$W$4:$W$640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Sheet2!$X$4:$X$640</c:f>
              <c:numCache>
                <c:formatCode>General</c:formatCode>
                <c:ptCount val="637"/>
                <c:pt idx="0">
                  <c:v>38.900002000000001</c:v>
                </c:pt>
                <c:pt idx="1">
                  <c:v>39.57</c:v>
                </c:pt>
                <c:pt idx="2">
                  <c:v>39.43</c:v>
                </c:pt>
                <c:pt idx="3">
                  <c:v>39.5</c:v>
                </c:pt>
                <c:pt idx="4">
                  <c:v>39.299999</c:v>
                </c:pt>
                <c:pt idx="5">
                  <c:v>39.720001000000003</c:v>
                </c:pt>
                <c:pt idx="6">
                  <c:v>39.669998</c:v>
                </c:pt>
                <c:pt idx="7">
                  <c:v>40.330002</c:v>
                </c:pt>
                <c:pt idx="8">
                  <c:v>39.419998</c:v>
                </c:pt>
                <c:pt idx="9">
                  <c:v>39.830002</c:v>
                </c:pt>
                <c:pt idx="10">
                  <c:v>39.389999000000003</c:v>
                </c:pt>
                <c:pt idx="11">
                  <c:v>39.330002</c:v>
                </c:pt>
                <c:pt idx="12">
                  <c:v>40.169998</c:v>
                </c:pt>
                <c:pt idx="13">
                  <c:v>40.049999</c:v>
                </c:pt>
                <c:pt idx="14">
                  <c:v>39.459999000000003</c:v>
                </c:pt>
                <c:pt idx="15">
                  <c:v>37.040000999999997</c:v>
                </c:pt>
                <c:pt idx="16">
                  <c:v>36.369999</c:v>
                </c:pt>
                <c:pt idx="17">
                  <c:v>36.360000999999997</c:v>
                </c:pt>
                <c:pt idx="18">
                  <c:v>35.549999</c:v>
                </c:pt>
                <c:pt idx="19">
                  <c:v>37.049999</c:v>
                </c:pt>
                <c:pt idx="20">
                  <c:v>37.229999999999997</c:v>
                </c:pt>
                <c:pt idx="21">
                  <c:v>35.900002000000001</c:v>
                </c:pt>
                <c:pt idx="22">
                  <c:v>36.869999</c:v>
                </c:pt>
                <c:pt idx="23">
                  <c:v>37.099997999999999</c:v>
                </c:pt>
                <c:pt idx="24">
                  <c:v>36.830002</c:v>
                </c:pt>
                <c:pt idx="25">
                  <c:v>38.150002000000001</c:v>
                </c:pt>
                <c:pt idx="26">
                  <c:v>37.82</c:v>
                </c:pt>
                <c:pt idx="27">
                  <c:v>35.979999999999997</c:v>
                </c:pt>
                <c:pt idx="28">
                  <c:v>36.549999</c:v>
                </c:pt>
                <c:pt idx="29">
                  <c:v>35.700001</c:v>
                </c:pt>
                <c:pt idx="30">
                  <c:v>33.909999999999997</c:v>
                </c:pt>
                <c:pt idx="31">
                  <c:v>34.009998000000003</c:v>
                </c:pt>
                <c:pt idx="32">
                  <c:v>33.549999</c:v>
                </c:pt>
                <c:pt idx="33">
                  <c:v>34.650002000000001</c:v>
                </c:pt>
                <c:pt idx="34">
                  <c:v>34.900002000000001</c:v>
                </c:pt>
                <c:pt idx="35">
                  <c:v>33.25</c:v>
                </c:pt>
                <c:pt idx="36">
                  <c:v>32.939999</c:v>
                </c:pt>
                <c:pt idx="37">
                  <c:v>32.82</c:v>
                </c:pt>
                <c:pt idx="38">
                  <c:v>30.84</c:v>
                </c:pt>
                <c:pt idx="39">
                  <c:v>30.26</c:v>
                </c:pt>
                <c:pt idx="40">
                  <c:v>29.52</c:v>
                </c:pt>
                <c:pt idx="41">
                  <c:v>30.860001</c:v>
                </c:pt>
                <c:pt idx="42">
                  <c:v>32.869999</c:v>
                </c:pt>
                <c:pt idx="43">
                  <c:v>31.57</c:v>
                </c:pt>
                <c:pt idx="44">
                  <c:v>32.229999999999997</c:v>
                </c:pt>
                <c:pt idx="45">
                  <c:v>32.220001000000003</c:v>
                </c:pt>
                <c:pt idx="46">
                  <c:v>31.32</c:v>
                </c:pt>
                <c:pt idx="47">
                  <c:v>30.16</c:v>
                </c:pt>
                <c:pt idx="48">
                  <c:v>30.040001</c:v>
                </c:pt>
                <c:pt idx="49">
                  <c:v>31.25</c:v>
                </c:pt>
                <c:pt idx="50">
                  <c:v>30.530000999999999</c:v>
                </c:pt>
                <c:pt idx="51">
                  <c:v>32.049999</c:v>
                </c:pt>
                <c:pt idx="52">
                  <c:v>30.91</c:v>
                </c:pt>
                <c:pt idx="53">
                  <c:v>32.07</c:v>
                </c:pt>
                <c:pt idx="54">
                  <c:v>32.360000999999997</c:v>
                </c:pt>
                <c:pt idx="55">
                  <c:v>33.189999</c:v>
                </c:pt>
                <c:pt idx="56">
                  <c:v>32.200001</c:v>
                </c:pt>
                <c:pt idx="57">
                  <c:v>33.439999</c:v>
                </c:pt>
                <c:pt idx="58">
                  <c:v>31.700001</c:v>
                </c:pt>
                <c:pt idx="59">
                  <c:v>32.310001</c:v>
                </c:pt>
                <c:pt idx="60">
                  <c:v>31.26</c:v>
                </c:pt>
                <c:pt idx="61">
                  <c:v>31.719999000000001</c:v>
                </c:pt>
                <c:pt idx="62">
                  <c:v>29.98</c:v>
                </c:pt>
                <c:pt idx="63">
                  <c:v>28.610001</c:v>
                </c:pt>
                <c:pt idx="64">
                  <c:v>28.049999</c:v>
                </c:pt>
                <c:pt idx="65">
                  <c:v>26.790001</c:v>
                </c:pt>
                <c:pt idx="66">
                  <c:v>28.709999</c:v>
                </c:pt>
                <c:pt idx="67">
                  <c:v>28.43</c:v>
                </c:pt>
                <c:pt idx="68">
                  <c:v>28.25</c:v>
                </c:pt>
                <c:pt idx="69">
                  <c:v>30.379999000000002</c:v>
                </c:pt>
                <c:pt idx="70">
                  <c:v>31.219999000000001</c:v>
                </c:pt>
                <c:pt idx="71">
                  <c:v>30.690000999999999</c:v>
                </c:pt>
                <c:pt idx="72">
                  <c:v>30.5</c:v>
                </c:pt>
                <c:pt idx="73">
                  <c:v>30.280000999999999</c:v>
                </c:pt>
                <c:pt idx="74">
                  <c:v>31.200001</c:v>
                </c:pt>
                <c:pt idx="75">
                  <c:v>30.200001</c:v>
                </c:pt>
                <c:pt idx="76">
                  <c:v>29.25</c:v>
                </c:pt>
                <c:pt idx="77">
                  <c:v>25.950001</c:v>
                </c:pt>
                <c:pt idx="78">
                  <c:v>22.129999000000002</c:v>
                </c:pt>
                <c:pt idx="79">
                  <c:v>22.24</c:v>
                </c:pt>
                <c:pt idx="80">
                  <c:v>19.420000000000002</c:v>
                </c:pt>
                <c:pt idx="81">
                  <c:v>22.98</c:v>
                </c:pt>
                <c:pt idx="82">
                  <c:v>21.120000999999998</c:v>
                </c:pt>
                <c:pt idx="83">
                  <c:v>19.18</c:v>
                </c:pt>
                <c:pt idx="84">
                  <c:v>17.450001</c:v>
                </c:pt>
                <c:pt idx="85">
                  <c:v>20.49</c:v>
                </c:pt>
                <c:pt idx="86">
                  <c:v>21.09</c:v>
                </c:pt>
                <c:pt idx="87">
                  <c:v>20.940000999999999</c:v>
                </c:pt>
                <c:pt idx="88">
                  <c:v>21.23</c:v>
                </c:pt>
                <c:pt idx="89">
                  <c:v>20.82</c:v>
                </c:pt>
                <c:pt idx="90">
                  <c:v>22.65</c:v>
                </c:pt>
                <c:pt idx="91">
                  <c:v>21.469999000000001</c:v>
                </c:pt>
                <c:pt idx="92">
                  <c:v>20.610001</c:v>
                </c:pt>
                <c:pt idx="93">
                  <c:v>19.68</c:v>
                </c:pt>
                <c:pt idx="94">
                  <c:v>19.280000999999999</c:v>
                </c:pt>
                <c:pt idx="95">
                  <c:v>20.129999000000002</c:v>
                </c:pt>
                <c:pt idx="96">
                  <c:v>18.989999999999998</c:v>
                </c:pt>
                <c:pt idx="97">
                  <c:v>17.84</c:v>
                </c:pt>
                <c:pt idx="98">
                  <c:v>17.530000999999999</c:v>
                </c:pt>
                <c:pt idx="99">
                  <c:v>16.32</c:v>
                </c:pt>
                <c:pt idx="100">
                  <c:v>18.219999000000001</c:v>
                </c:pt>
                <c:pt idx="101">
                  <c:v>18.549999</c:v>
                </c:pt>
                <c:pt idx="102">
                  <c:v>20.100000000000001</c:v>
                </c:pt>
                <c:pt idx="103">
                  <c:v>21.389999</c:v>
                </c:pt>
                <c:pt idx="104">
                  <c:v>21.91</c:v>
                </c:pt>
                <c:pt idx="105">
                  <c:v>22.52</c:v>
                </c:pt>
                <c:pt idx="106">
                  <c:v>22.790001</c:v>
                </c:pt>
                <c:pt idx="107">
                  <c:v>23.18</c:v>
                </c:pt>
                <c:pt idx="108">
                  <c:v>23.99</c:v>
                </c:pt>
                <c:pt idx="109">
                  <c:v>22.129999000000002</c:v>
                </c:pt>
                <c:pt idx="110">
                  <c:v>22.58</c:v>
                </c:pt>
                <c:pt idx="111">
                  <c:v>23.120000999999998</c:v>
                </c:pt>
                <c:pt idx="112">
                  <c:v>24.01</c:v>
                </c:pt>
                <c:pt idx="113">
                  <c:v>23.860001</c:v>
                </c:pt>
                <c:pt idx="114">
                  <c:v>23.129999000000002</c:v>
                </c:pt>
                <c:pt idx="115">
                  <c:v>22.959999</c:v>
                </c:pt>
                <c:pt idx="116">
                  <c:v>22.290001</c:v>
                </c:pt>
                <c:pt idx="117">
                  <c:v>22.1</c:v>
                </c:pt>
                <c:pt idx="118">
                  <c:v>23.77</c:v>
                </c:pt>
                <c:pt idx="119">
                  <c:v>24.99</c:v>
                </c:pt>
                <c:pt idx="120">
                  <c:v>25.27</c:v>
                </c:pt>
                <c:pt idx="121">
                  <c:v>26.5</c:v>
                </c:pt>
                <c:pt idx="122">
                  <c:v>25.879999000000002</c:v>
                </c:pt>
                <c:pt idx="123">
                  <c:v>26.32</c:v>
                </c:pt>
                <c:pt idx="124">
                  <c:v>26.610001</c:v>
                </c:pt>
                <c:pt idx="125">
                  <c:v>26.299999</c:v>
                </c:pt>
                <c:pt idx="126">
                  <c:v>27.08</c:v>
                </c:pt>
                <c:pt idx="127">
                  <c:v>27.799999</c:v>
                </c:pt>
                <c:pt idx="128">
                  <c:v>26.98</c:v>
                </c:pt>
                <c:pt idx="129">
                  <c:v>26.530000999999999</c:v>
                </c:pt>
                <c:pt idx="130">
                  <c:v>27.799999</c:v>
                </c:pt>
                <c:pt idx="131">
                  <c:v>28.33</c:v>
                </c:pt>
                <c:pt idx="132">
                  <c:v>28.25</c:v>
                </c:pt>
                <c:pt idx="133">
                  <c:v>26.82</c:v>
                </c:pt>
                <c:pt idx="134">
                  <c:v>28.1</c:v>
                </c:pt>
                <c:pt idx="135">
                  <c:v>29.02</c:v>
                </c:pt>
                <c:pt idx="136">
                  <c:v>28.690000999999999</c:v>
                </c:pt>
                <c:pt idx="137">
                  <c:v>28.620000999999998</c:v>
                </c:pt>
                <c:pt idx="138">
                  <c:v>29.15</c:v>
                </c:pt>
                <c:pt idx="139">
                  <c:v>29.76</c:v>
                </c:pt>
                <c:pt idx="140">
                  <c:v>29.610001</c:v>
                </c:pt>
                <c:pt idx="141">
                  <c:v>30.18</c:v>
                </c:pt>
                <c:pt idx="142">
                  <c:v>29.77</c:v>
                </c:pt>
                <c:pt idx="143">
                  <c:v>30.389999</c:v>
                </c:pt>
                <c:pt idx="144">
                  <c:v>29.98</c:v>
                </c:pt>
                <c:pt idx="145">
                  <c:v>29.02</c:v>
                </c:pt>
                <c:pt idx="146">
                  <c:v>28.91</c:v>
                </c:pt>
                <c:pt idx="147">
                  <c:v>28.77</c:v>
                </c:pt>
                <c:pt idx="148">
                  <c:v>29.25</c:v>
                </c:pt>
                <c:pt idx="149">
                  <c:v>30.219999000000001</c:v>
                </c:pt>
                <c:pt idx="150">
                  <c:v>30.52</c:v>
                </c:pt>
                <c:pt idx="151">
                  <c:v>31.790001</c:v>
                </c:pt>
                <c:pt idx="152">
                  <c:v>32.209999000000003</c:v>
                </c:pt>
                <c:pt idx="153">
                  <c:v>32.400002000000001</c:v>
                </c:pt>
                <c:pt idx="154">
                  <c:v>33.060001</c:v>
                </c:pt>
                <c:pt idx="155">
                  <c:v>33.07</c:v>
                </c:pt>
                <c:pt idx="156">
                  <c:v>33.970001000000003</c:v>
                </c:pt>
                <c:pt idx="157">
                  <c:v>34.369999</c:v>
                </c:pt>
                <c:pt idx="158">
                  <c:v>35.669998</c:v>
                </c:pt>
                <c:pt idx="159">
                  <c:v>34.82</c:v>
                </c:pt>
                <c:pt idx="160">
                  <c:v>32.18</c:v>
                </c:pt>
                <c:pt idx="161">
                  <c:v>33.009998000000003</c:v>
                </c:pt>
                <c:pt idx="162">
                  <c:v>31.73</c:v>
                </c:pt>
                <c:pt idx="163">
                  <c:v>32.369999</c:v>
                </c:pt>
                <c:pt idx="164">
                  <c:v>31.52</c:v>
                </c:pt>
                <c:pt idx="165">
                  <c:v>32.25</c:v>
                </c:pt>
                <c:pt idx="166">
                  <c:v>32.470001000000003</c:v>
                </c:pt>
                <c:pt idx="167">
                  <c:v>30.809999000000001</c:v>
                </c:pt>
                <c:pt idx="168">
                  <c:v>29.040001</c:v>
                </c:pt>
                <c:pt idx="169">
                  <c:v>30.41</c:v>
                </c:pt>
                <c:pt idx="170">
                  <c:v>30.02</c:v>
                </c:pt>
                <c:pt idx="171">
                  <c:v>31.549999</c:v>
                </c:pt>
                <c:pt idx="172">
                  <c:v>31.440000999999999</c:v>
                </c:pt>
                <c:pt idx="173">
                  <c:v>32.029998999999997</c:v>
                </c:pt>
                <c:pt idx="174">
                  <c:v>30.75</c:v>
                </c:pt>
                <c:pt idx="175">
                  <c:v>30.9</c:v>
                </c:pt>
                <c:pt idx="176">
                  <c:v>30.690000999999999</c:v>
                </c:pt>
                <c:pt idx="177">
                  <c:v>32.279998999999997</c:v>
                </c:pt>
                <c:pt idx="178">
                  <c:v>32.290000999999997</c:v>
                </c:pt>
                <c:pt idx="179">
                  <c:v>32.75</c:v>
                </c:pt>
                <c:pt idx="180">
                  <c:v>33.700001</c:v>
                </c:pt>
                <c:pt idx="181">
                  <c:v>33.450001</c:v>
                </c:pt>
                <c:pt idx="182">
                  <c:v>34.360000999999997</c:v>
                </c:pt>
                <c:pt idx="183">
                  <c:v>34.709999000000003</c:v>
                </c:pt>
                <c:pt idx="184">
                  <c:v>34.959999000000003</c:v>
                </c:pt>
                <c:pt idx="185">
                  <c:v>35.259998000000003</c:v>
                </c:pt>
                <c:pt idx="186">
                  <c:v>36.509998000000003</c:v>
                </c:pt>
                <c:pt idx="187">
                  <c:v>36.009998000000003</c:v>
                </c:pt>
                <c:pt idx="188">
                  <c:v>36.240001999999997</c:v>
                </c:pt>
                <c:pt idx="189">
                  <c:v>36.310001</c:v>
                </c:pt>
                <c:pt idx="190">
                  <c:v>37.419998</c:v>
                </c:pt>
                <c:pt idx="191">
                  <c:v>37.560001</c:v>
                </c:pt>
                <c:pt idx="192">
                  <c:v>37.360000999999997</c:v>
                </c:pt>
                <c:pt idx="193">
                  <c:v>37.630001</c:v>
                </c:pt>
                <c:pt idx="194">
                  <c:v>37.409999999999997</c:v>
                </c:pt>
                <c:pt idx="195">
                  <c:v>37.700001</c:v>
                </c:pt>
                <c:pt idx="196">
                  <c:v>37.919998</c:v>
                </c:pt>
                <c:pt idx="197">
                  <c:v>37.82</c:v>
                </c:pt>
                <c:pt idx="198">
                  <c:v>37.099997999999999</c:v>
                </c:pt>
                <c:pt idx="199">
                  <c:v>38.209999000000003</c:v>
                </c:pt>
                <c:pt idx="200">
                  <c:v>39.580002</c:v>
                </c:pt>
                <c:pt idx="201">
                  <c:v>40.009998000000003</c:v>
                </c:pt>
                <c:pt idx="202">
                  <c:v>39.110000999999997</c:v>
                </c:pt>
                <c:pt idx="203">
                  <c:v>39.209999000000003</c:v>
                </c:pt>
                <c:pt idx="204">
                  <c:v>39.009998000000003</c:v>
                </c:pt>
                <c:pt idx="205">
                  <c:v>37.580002</c:v>
                </c:pt>
                <c:pt idx="206">
                  <c:v>38.82</c:v>
                </c:pt>
                <c:pt idx="207">
                  <c:v>39.299999</c:v>
                </c:pt>
                <c:pt idx="208">
                  <c:v>39.060001</c:v>
                </c:pt>
                <c:pt idx="209">
                  <c:v>39.25</c:v>
                </c:pt>
                <c:pt idx="210">
                  <c:v>39.909999999999997</c:v>
                </c:pt>
                <c:pt idx="211">
                  <c:v>40.549999</c:v>
                </c:pt>
                <c:pt idx="212">
                  <c:v>40.290000999999997</c:v>
                </c:pt>
                <c:pt idx="213">
                  <c:v>40.560001</c:v>
                </c:pt>
                <c:pt idx="214">
                  <c:v>40.270000000000003</c:v>
                </c:pt>
                <c:pt idx="215">
                  <c:v>40.159999999999997</c:v>
                </c:pt>
                <c:pt idx="216">
                  <c:v>38.919998</c:v>
                </c:pt>
                <c:pt idx="217">
                  <c:v>37.860000999999997</c:v>
                </c:pt>
                <c:pt idx="218">
                  <c:v>37.950001</c:v>
                </c:pt>
                <c:pt idx="219">
                  <c:v>38.5</c:v>
                </c:pt>
                <c:pt idx="220">
                  <c:v>41.02</c:v>
                </c:pt>
                <c:pt idx="221">
                  <c:v>41.369999</c:v>
                </c:pt>
                <c:pt idx="222">
                  <c:v>40.290000999999997</c:v>
                </c:pt>
                <c:pt idx="223">
                  <c:v>41.09</c:v>
                </c:pt>
                <c:pt idx="224">
                  <c:v>39.650002000000001</c:v>
                </c:pt>
                <c:pt idx="225">
                  <c:v>36.340000000000003</c:v>
                </c:pt>
                <c:pt idx="226">
                  <c:v>36.07</c:v>
                </c:pt>
                <c:pt idx="227">
                  <c:v>34.049999</c:v>
                </c:pt>
                <c:pt idx="228">
                  <c:v>36.119999</c:v>
                </c:pt>
                <c:pt idx="229">
                  <c:v>36.060001</c:v>
                </c:pt>
                <c:pt idx="230">
                  <c:v>35.419998</c:v>
                </c:pt>
                <c:pt idx="231">
                  <c:v>37.770000000000003</c:v>
                </c:pt>
                <c:pt idx="232">
                  <c:v>35.729999999999997</c:v>
                </c:pt>
                <c:pt idx="233">
                  <c:v>34.860000999999997</c:v>
                </c:pt>
                <c:pt idx="234">
                  <c:v>36.349997999999999</c:v>
                </c:pt>
                <c:pt idx="235">
                  <c:v>38.669998</c:v>
                </c:pt>
                <c:pt idx="236">
                  <c:v>39.32</c:v>
                </c:pt>
                <c:pt idx="237">
                  <c:v>39.630001</c:v>
                </c:pt>
                <c:pt idx="238">
                  <c:v>38.919998</c:v>
                </c:pt>
                <c:pt idx="239">
                  <c:v>39.470001000000003</c:v>
                </c:pt>
                <c:pt idx="240">
                  <c:v>37.880001</c:v>
                </c:pt>
                <c:pt idx="241">
                  <c:v>36.330002</c:v>
                </c:pt>
                <c:pt idx="242">
                  <c:v>39.07</c:v>
                </c:pt>
                <c:pt idx="243">
                  <c:v>39.349997999999999</c:v>
                </c:pt>
                <c:pt idx="244">
                  <c:v>37.900002000000001</c:v>
                </c:pt>
                <c:pt idx="245">
                  <c:v>39.18</c:v>
                </c:pt>
                <c:pt idx="246">
                  <c:v>39.020000000000003</c:v>
                </c:pt>
                <c:pt idx="247">
                  <c:v>40.049999</c:v>
                </c:pt>
                <c:pt idx="248">
                  <c:v>40.380001</c:v>
                </c:pt>
                <c:pt idx="249">
                  <c:v>41.16</c:v>
                </c:pt>
                <c:pt idx="250">
                  <c:v>41.450001</c:v>
                </c:pt>
                <c:pt idx="251">
                  <c:v>42.259998000000003</c:v>
                </c:pt>
                <c:pt idx="252">
                  <c:v>42.310001</c:v>
                </c:pt>
                <c:pt idx="253">
                  <c:v>42.959999000000003</c:v>
                </c:pt>
                <c:pt idx="254">
                  <c:v>42.860000999999997</c:v>
                </c:pt>
                <c:pt idx="255">
                  <c:v>43.52</c:v>
                </c:pt>
                <c:pt idx="256">
                  <c:v>43.98</c:v>
                </c:pt>
                <c:pt idx="257">
                  <c:v>44.349997999999999</c:v>
                </c:pt>
                <c:pt idx="258">
                  <c:v>44.650002000000001</c:v>
                </c:pt>
                <c:pt idx="259">
                  <c:v>45.09</c:v>
                </c:pt>
                <c:pt idx="260">
                  <c:v>45.009998000000003</c:v>
                </c:pt>
                <c:pt idx="261">
                  <c:v>44.549999</c:v>
                </c:pt>
                <c:pt idx="262">
                  <c:v>44.639999000000003</c:v>
                </c:pt>
                <c:pt idx="263">
                  <c:v>45.869999</c:v>
                </c:pt>
                <c:pt idx="264">
                  <c:v>44.91</c:v>
                </c:pt>
                <c:pt idx="265">
                  <c:v>44.240001999999997</c:v>
                </c:pt>
                <c:pt idx="266">
                  <c:v>42.009998000000003</c:v>
                </c:pt>
                <c:pt idx="267">
                  <c:v>43.279998999999997</c:v>
                </c:pt>
                <c:pt idx="268">
                  <c:v>41.740001999999997</c:v>
                </c:pt>
                <c:pt idx="269">
                  <c:v>43.41</c:v>
                </c:pt>
                <c:pt idx="270">
                  <c:v>43.419998</c:v>
                </c:pt>
                <c:pt idx="271">
                  <c:v>43.310001</c:v>
                </c:pt>
                <c:pt idx="272">
                  <c:v>43.779998999999997</c:v>
                </c:pt>
                <c:pt idx="273">
                  <c:v>43.77</c:v>
                </c:pt>
                <c:pt idx="274">
                  <c:v>43.619999</c:v>
                </c:pt>
                <c:pt idx="275">
                  <c:v>43.75</c:v>
                </c:pt>
                <c:pt idx="276">
                  <c:v>44.279998999999997</c:v>
                </c:pt>
                <c:pt idx="277">
                  <c:v>44.330002</c:v>
                </c:pt>
                <c:pt idx="278">
                  <c:v>44.619999</c:v>
                </c:pt>
                <c:pt idx="279">
                  <c:v>45.43</c:v>
                </c:pt>
                <c:pt idx="280">
                  <c:v>45.369999</c:v>
                </c:pt>
                <c:pt idx="281">
                  <c:v>45.549999</c:v>
                </c:pt>
                <c:pt idx="282">
                  <c:v>46.779998999999997</c:v>
                </c:pt>
                <c:pt idx="283">
                  <c:v>47.709999000000003</c:v>
                </c:pt>
                <c:pt idx="284">
                  <c:v>47.529998999999997</c:v>
                </c:pt>
                <c:pt idx="285">
                  <c:v>46.790000999999997</c:v>
                </c:pt>
                <c:pt idx="286">
                  <c:v>47.610000999999997</c:v>
                </c:pt>
                <c:pt idx="287">
                  <c:v>46.25</c:v>
                </c:pt>
                <c:pt idx="288">
                  <c:v>46.580002</c:v>
                </c:pt>
                <c:pt idx="289">
                  <c:v>45.919998</c:v>
                </c:pt>
                <c:pt idx="290">
                  <c:v>46.57</c:v>
                </c:pt>
                <c:pt idx="291">
                  <c:v>45.419998</c:v>
                </c:pt>
                <c:pt idx="292">
                  <c:v>45.18</c:v>
                </c:pt>
                <c:pt idx="293">
                  <c:v>47.16</c:v>
                </c:pt>
                <c:pt idx="294">
                  <c:v>47.529998999999997</c:v>
                </c:pt>
                <c:pt idx="295">
                  <c:v>47.419998</c:v>
                </c:pt>
                <c:pt idx="296">
                  <c:v>46.849997999999999</c:v>
                </c:pt>
                <c:pt idx="297">
                  <c:v>47.279998999999997</c:v>
                </c:pt>
                <c:pt idx="298">
                  <c:v>46.509998000000003</c:v>
                </c:pt>
                <c:pt idx="299">
                  <c:v>48.73</c:v>
                </c:pt>
                <c:pt idx="300">
                  <c:v>48.869999</c:v>
                </c:pt>
                <c:pt idx="301">
                  <c:v>49.82</c:v>
                </c:pt>
                <c:pt idx="302">
                  <c:v>50.900002000000001</c:v>
                </c:pt>
                <c:pt idx="303">
                  <c:v>50.419998</c:v>
                </c:pt>
                <c:pt idx="304">
                  <c:v>50.720001000000003</c:v>
                </c:pt>
                <c:pt idx="305">
                  <c:v>50.939999</c:v>
                </c:pt>
                <c:pt idx="306">
                  <c:v>50.209999000000003</c:v>
                </c:pt>
                <c:pt idx="307">
                  <c:v>51.049999</c:v>
                </c:pt>
                <c:pt idx="308">
                  <c:v>52.619999</c:v>
                </c:pt>
                <c:pt idx="309">
                  <c:v>52.59</c:v>
                </c:pt>
                <c:pt idx="310">
                  <c:v>52.619999</c:v>
                </c:pt>
                <c:pt idx="311">
                  <c:v>53</c:v>
                </c:pt>
                <c:pt idx="312">
                  <c:v>52.59</c:v>
                </c:pt>
                <c:pt idx="313">
                  <c:v>54.41</c:v>
                </c:pt>
                <c:pt idx="314">
                  <c:v>53.240001999999997</c:v>
                </c:pt>
                <c:pt idx="315">
                  <c:v>54.27</c:v>
                </c:pt>
                <c:pt idx="316">
                  <c:v>55.540000999999997</c:v>
                </c:pt>
                <c:pt idx="317">
                  <c:v>56.77</c:v>
                </c:pt>
                <c:pt idx="318">
                  <c:v>57.549999</c:v>
                </c:pt>
                <c:pt idx="319">
                  <c:v>56.799999</c:v>
                </c:pt>
                <c:pt idx="320">
                  <c:v>56.119999</c:v>
                </c:pt>
                <c:pt idx="321">
                  <c:v>56.84</c:v>
                </c:pt>
                <c:pt idx="322">
                  <c:v>56.349997999999999</c:v>
                </c:pt>
                <c:pt idx="323">
                  <c:v>55.040000999999997</c:v>
                </c:pt>
                <c:pt idx="324">
                  <c:v>56.400002000000001</c:v>
                </c:pt>
                <c:pt idx="325">
                  <c:v>57.77</c:v>
                </c:pt>
                <c:pt idx="326">
                  <c:v>59.720001000000003</c:v>
                </c:pt>
                <c:pt idx="327">
                  <c:v>59.57</c:v>
                </c:pt>
                <c:pt idx="328">
                  <c:v>59.52</c:v>
                </c:pt>
                <c:pt idx="329">
                  <c:v>60.720001000000003</c:v>
                </c:pt>
                <c:pt idx="330">
                  <c:v>60.080002</c:v>
                </c:pt>
                <c:pt idx="331">
                  <c:v>58.09</c:v>
                </c:pt>
                <c:pt idx="332">
                  <c:v>58.52</c:v>
                </c:pt>
                <c:pt idx="333">
                  <c:v>57.68</c:v>
                </c:pt>
                <c:pt idx="334">
                  <c:v>58.650002000000001</c:v>
                </c:pt>
                <c:pt idx="335">
                  <c:v>60.209999000000003</c:v>
                </c:pt>
                <c:pt idx="336">
                  <c:v>60.959999000000003</c:v>
                </c:pt>
                <c:pt idx="337">
                  <c:v>60.860000999999997</c:v>
                </c:pt>
                <c:pt idx="338">
                  <c:v>60.98</c:v>
                </c:pt>
                <c:pt idx="339">
                  <c:v>60.790000999999997</c:v>
                </c:pt>
                <c:pt idx="340">
                  <c:v>62.040000999999997</c:v>
                </c:pt>
                <c:pt idx="341">
                  <c:v>63.310001</c:v>
                </c:pt>
                <c:pt idx="342">
                  <c:v>63.560001</c:v>
                </c:pt>
                <c:pt idx="343">
                  <c:v>63.290000999999997</c:v>
                </c:pt>
                <c:pt idx="344">
                  <c:v>64.949996999999996</c:v>
                </c:pt>
                <c:pt idx="345">
                  <c:v>64.849997999999999</c:v>
                </c:pt>
                <c:pt idx="346">
                  <c:v>65.599997999999999</c:v>
                </c:pt>
                <c:pt idx="347">
                  <c:v>65.129997000000003</c:v>
                </c:pt>
                <c:pt idx="348">
                  <c:v>64.480002999999996</c:v>
                </c:pt>
                <c:pt idx="349">
                  <c:v>65.660004000000001</c:v>
                </c:pt>
                <c:pt idx="350">
                  <c:v>66.269997000000004</c:v>
                </c:pt>
                <c:pt idx="351">
                  <c:v>66.339995999999999</c:v>
                </c:pt>
                <c:pt idx="352">
                  <c:v>66.339995999999999</c:v>
                </c:pt>
                <c:pt idx="353">
                  <c:v>65.089995999999999</c:v>
                </c:pt>
                <c:pt idx="354">
                  <c:v>63.5</c:v>
                </c:pt>
                <c:pt idx="355">
                  <c:v>62.82</c:v>
                </c:pt>
                <c:pt idx="356">
                  <c:v>64.089995999999999</c:v>
                </c:pt>
                <c:pt idx="357">
                  <c:v>65.169998000000007</c:v>
                </c:pt>
                <c:pt idx="358">
                  <c:v>65.199996999999996</c:v>
                </c:pt>
                <c:pt idx="359">
                  <c:v>66.839995999999999</c:v>
                </c:pt>
                <c:pt idx="360">
                  <c:v>67.389999000000003</c:v>
                </c:pt>
                <c:pt idx="361">
                  <c:v>65.849997999999999</c:v>
                </c:pt>
                <c:pt idx="362">
                  <c:v>65.680000000000007</c:v>
                </c:pt>
                <c:pt idx="363">
                  <c:v>64.279999000000004</c:v>
                </c:pt>
                <c:pt idx="364">
                  <c:v>64.650002000000001</c:v>
                </c:pt>
                <c:pt idx="365">
                  <c:v>62.240001999999997</c:v>
                </c:pt>
                <c:pt idx="366">
                  <c:v>63.77</c:v>
                </c:pt>
                <c:pt idx="367">
                  <c:v>63.439999</c:v>
                </c:pt>
                <c:pt idx="368">
                  <c:v>64.25</c:v>
                </c:pt>
                <c:pt idx="369">
                  <c:v>63.84</c:v>
                </c:pt>
                <c:pt idx="370">
                  <c:v>63.75</c:v>
                </c:pt>
                <c:pt idx="371">
                  <c:v>65.080001999999993</c:v>
                </c:pt>
                <c:pt idx="372">
                  <c:v>65.680000000000007</c:v>
                </c:pt>
                <c:pt idx="373">
                  <c:v>66.919998000000007</c:v>
                </c:pt>
                <c:pt idx="374">
                  <c:v>65.790001000000004</c:v>
                </c:pt>
                <c:pt idx="375">
                  <c:v>66.080001999999993</c:v>
                </c:pt>
                <c:pt idx="376">
                  <c:v>66.769997000000004</c:v>
                </c:pt>
                <c:pt idx="377">
                  <c:v>68.069999999999993</c:v>
                </c:pt>
                <c:pt idx="378">
                  <c:v>67.389999000000003</c:v>
                </c:pt>
                <c:pt idx="379">
                  <c:v>67.5</c:v>
                </c:pt>
                <c:pt idx="380">
                  <c:v>66.819999999999993</c:v>
                </c:pt>
                <c:pt idx="381">
                  <c:v>65.650002000000001</c:v>
                </c:pt>
                <c:pt idx="382">
                  <c:v>66.360000999999997</c:v>
                </c:pt>
                <c:pt idx="383">
                  <c:v>67.120002999999997</c:v>
                </c:pt>
                <c:pt idx="384">
                  <c:v>68.639999000000003</c:v>
                </c:pt>
                <c:pt idx="385">
                  <c:v>68.819999999999993</c:v>
                </c:pt>
                <c:pt idx="386">
                  <c:v>69.260002</c:v>
                </c:pt>
                <c:pt idx="387">
                  <c:v>68.349997999999999</c:v>
                </c:pt>
                <c:pt idx="388">
                  <c:v>68.489998</c:v>
                </c:pt>
                <c:pt idx="389">
                  <c:v>67.410004000000001</c:v>
                </c:pt>
                <c:pt idx="390">
                  <c:v>66.949996999999996</c:v>
                </c:pt>
                <c:pt idx="391">
                  <c:v>64.550003000000004</c:v>
                </c:pt>
                <c:pt idx="392">
                  <c:v>63.939999</c:v>
                </c:pt>
                <c:pt idx="393">
                  <c:v>66.349997999999999</c:v>
                </c:pt>
                <c:pt idx="394">
                  <c:v>68.099997999999999</c:v>
                </c:pt>
                <c:pt idx="395">
                  <c:v>68.010002</c:v>
                </c:pt>
                <c:pt idx="396">
                  <c:v>69.279999000000004</c:v>
                </c:pt>
                <c:pt idx="397">
                  <c:v>70.089995999999999</c:v>
                </c:pt>
                <c:pt idx="398">
                  <c:v>71.809997999999993</c:v>
                </c:pt>
                <c:pt idx="399">
                  <c:v>71.529999000000004</c:v>
                </c:pt>
                <c:pt idx="400">
                  <c:v>70</c:v>
                </c:pt>
                <c:pt idx="401">
                  <c:v>70.870002999999997</c:v>
                </c:pt>
                <c:pt idx="402">
                  <c:v>72.230002999999996</c:v>
                </c:pt>
                <c:pt idx="403">
                  <c:v>71.629997000000003</c:v>
                </c:pt>
                <c:pt idx="404">
                  <c:v>70.889999000000003</c:v>
                </c:pt>
                <c:pt idx="405">
                  <c:v>69.669998000000007</c:v>
                </c:pt>
                <c:pt idx="406">
                  <c:v>70.930000000000007</c:v>
                </c:pt>
                <c:pt idx="407">
                  <c:v>69.989998</c:v>
                </c:pt>
                <c:pt idx="408">
                  <c:v>72.940002000000007</c:v>
                </c:pt>
                <c:pt idx="409">
                  <c:v>74.889999000000003</c:v>
                </c:pt>
                <c:pt idx="410">
                  <c:v>75.440002000000007</c:v>
                </c:pt>
                <c:pt idx="411">
                  <c:v>75.970000999999996</c:v>
                </c:pt>
                <c:pt idx="412">
                  <c:v>75.410004000000001</c:v>
                </c:pt>
                <c:pt idx="413">
                  <c:v>75.160004000000001</c:v>
                </c:pt>
                <c:pt idx="414">
                  <c:v>76.769997000000004</c:v>
                </c:pt>
                <c:pt idx="415">
                  <c:v>74.910004000000001</c:v>
                </c:pt>
                <c:pt idx="416">
                  <c:v>75.690002000000007</c:v>
                </c:pt>
                <c:pt idx="417">
                  <c:v>76.669998000000007</c:v>
                </c:pt>
                <c:pt idx="418">
                  <c:v>75.230002999999996</c:v>
                </c:pt>
                <c:pt idx="419">
                  <c:v>77.629997000000003</c:v>
                </c:pt>
                <c:pt idx="420">
                  <c:v>76.349997999999999</c:v>
                </c:pt>
                <c:pt idx="421">
                  <c:v>76.599997999999999</c:v>
                </c:pt>
                <c:pt idx="422">
                  <c:v>76.589995999999999</c:v>
                </c:pt>
                <c:pt idx="423">
                  <c:v>76.940002000000007</c:v>
                </c:pt>
                <c:pt idx="424">
                  <c:v>76.300003000000004</c:v>
                </c:pt>
                <c:pt idx="425">
                  <c:v>76.519997000000004</c:v>
                </c:pt>
                <c:pt idx="426">
                  <c:v>76.589995999999999</c:v>
                </c:pt>
                <c:pt idx="427">
                  <c:v>77.449996999999996</c:v>
                </c:pt>
                <c:pt idx="428">
                  <c:v>77.900002000000001</c:v>
                </c:pt>
                <c:pt idx="429">
                  <c:v>77.199996999999996</c:v>
                </c:pt>
                <c:pt idx="430">
                  <c:v>77.669998000000007</c:v>
                </c:pt>
                <c:pt idx="431">
                  <c:v>79.150002000000001</c:v>
                </c:pt>
                <c:pt idx="432">
                  <c:v>78.849997999999999</c:v>
                </c:pt>
                <c:pt idx="433">
                  <c:v>80.220000999999996</c:v>
                </c:pt>
                <c:pt idx="434">
                  <c:v>78.279999000000004</c:v>
                </c:pt>
                <c:pt idx="435">
                  <c:v>78.360000999999997</c:v>
                </c:pt>
                <c:pt idx="436">
                  <c:v>74.360000999999997</c:v>
                </c:pt>
                <c:pt idx="437">
                  <c:v>75.559997999999993</c:v>
                </c:pt>
                <c:pt idx="438">
                  <c:v>73.849997999999999</c:v>
                </c:pt>
                <c:pt idx="439">
                  <c:v>75.519997000000004</c:v>
                </c:pt>
                <c:pt idx="440">
                  <c:v>75.459998999999996</c:v>
                </c:pt>
                <c:pt idx="441">
                  <c:v>74.699996999999996</c:v>
                </c:pt>
                <c:pt idx="442">
                  <c:v>75.879997000000003</c:v>
                </c:pt>
                <c:pt idx="443">
                  <c:v>77.720000999999996</c:v>
                </c:pt>
                <c:pt idx="444">
                  <c:v>78.290001000000004</c:v>
                </c:pt>
                <c:pt idx="445">
                  <c:v>79.629997000000003</c:v>
                </c:pt>
                <c:pt idx="446">
                  <c:v>80.970000999999996</c:v>
                </c:pt>
                <c:pt idx="447">
                  <c:v>81.419998000000007</c:v>
                </c:pt>
                <c:pt idx="448">
                  <c:v>77.730002999999996</c:v>
                </c:pt>
                <c:pt idx="449">
                  <c:v>81.230002999999996</c:v>
                </c:pt>
                <c:pt idx="450">
                  <c:v>81.470000999999996</c:v>
                </c:pt>
                <c:pt idx="451">
                  <c:v>81.220000999999996</c:v>
                </c:pt>
                <c:pt idx="452">
                  <c:v>78.059997999999993</c:v>
                </c:pt>
                <c:pt idx="453">
                  <c:v>77.330001999999993</c:v>
                </c:pt>
                <c:pt idx="454">
                  <c:v>78.480002999999996</c:v>
                </c:pt>
                <c:pt idx="455">
                  <c:v>78.160004000000001</c:v>
                </c:pt>
                <c:pt idx="456">
                  <c:v>73.610000999999997</c:v>
                </c:pt>
                <c:pt idx="457">
                  <c:v>71.5</c:v>
                </c:pt>
                <c:pt idx="458">
                  <c:v>73.309997999999993</c:v>
                </c:pt>
                <c:pt idx="459">
                  <c:v>74.110000999999997</c:v>
                </c:pt>
                <c:pt idx="460">
                  <c:v>70.160004000000001</c:v>
                </c:pt>
                <c:pt idx="461">
                  <c:v>69.790001000000004</c:v>
                </c:pt>
                <c:pt idx="462">
                  <c:v>72.739998</c:v>
                </c:pt>
                <c:pt idx="463">
                  <c:v>74.830001999999993</c:v>
                </c:pt>
                <c:pt idx="464">
                  <c:v>76.720000999999996</c:v>
                </c:pt>
                <c:pt idx="465">
                  <c:v>77.300003000000004</c:v>
                </c:pt>
                <c:pt idx="466">
                  <c:v>78.089995999999999</c:v>
                </c:pt>
                <c:pt idx="467">
                  <c:v>77.550003000000004</c:v>
                </c:pt>
                <c:pt idx="468">
                  <c:v>79.430000000000007</c:v>
                </c:pt>
                <c:pt idx="469">
                  <c:v>77.870002999999997</c:v>
                </c:pt>
                <c:pt idx="470">
                  <c:v>79.489998</c:v>
                </c:pt>
                <c:pt idx="471">
                  <c:v>79.459998999999996</c:v>
                </c:pt>
                <c:pt idx="472">
                  <c:v>79.199996999999996</c:v>
                </c:pt>
                <c:pt idx="473">
                  <c:v>79.279999000000004</c:v>
                </c:pt>
                <c:pt idx="474">
                  <c:v>78.110000999999997</c:v>
                </c:pt>
                <c:pt idx="475">
                  <c:v>77.699996999999996</c:v>
                </c:pt>
                <c:pt idx="476">
                  <c:v>79.319999999999993</c:v>
                </c:pt>
                <c:pt idx="477">
                  <c:v>79.110000999999997</c:v>
                </c:pt>
                <c:pt idx="478">
                  <c:v>78.489998</c:v>
                </c:pt>
                <c:pt idx="479">
                  <c:v>77.930000000000007</c:v>
                </c:pt>
                <c:pt idx="480">
                  <c:v>76.169998000000007</c:v>
                </c:pt>
                <c:pt idx="481">
                  <c:v>78.870002999999997</c:v>
                </c:pt>
                <c:pt idx="482">
                  <c:v>80.620002999999997</c:v>
                </c:pt>
                <c:pt idx="483">
                  <c:v>80.980002999999996</c:v>
                </c:pt>
                <c:pt idx="484">
                  <c:v>81.599997999999999</c:v>
                </c:pt>
                <c:pt idx="485">
                  <c:v>81.620002999999997</c:v>
                </c:pt>
                <c:pt idx="486">
                  <c:v>81.569999999999993</c:v>
                </c:pt>
                <c:pt idx="487">
                  <c:v>82</c:v>
                </c:pt>
                <c:pt idx="488">
                  <c:v>81.5</c:v>
                </c:pt>
                <c:pt idx="489">
                  <c:v>80.940002000000007</c:v>
                </c:pt>
                <c:pt idx="490">
                  <c:v>80.879997000000003</c:v>
                </c:pt>
                <c:pt idx="491">
                  <c:v>78.430000000000007</c:v>
                </c:pt>
                <c:pt idx="492">
                  <c:v>78.510002</c:v>
                </c:pt>
                <c:pt idx="493">
                  <c:v>79.669998000000007</c:v>
                </c:pt>
                <c:pt idx="494">
                  <c:v>80.040001000000004</c:v>
                </c:pt>
                <c:pt idx="495">
                  <c:v>79.739998</c:v>
                </c:pt>
                <c:pt idx="496">
                  <c:v>78.889999000000003</c:v>
                </c:pt>
                <c:pt idx="497">
                  <c:v>79.589995999999999</c:v>
                </c:pt>
                <c:pt idx="498">
                  <c:v>78.040001000000004</c:v>
                </c:pt>
                <c:pt idx="499">
                  <c:v>76.730002999999996</c:v>
                </c:pt>
                <c:pt idx="500">
                  <c:v>79.720000999999996</c:v>
                </c:pt>
                <c:pt idx="501">
                  <c:v>81.199996999999996</c:v>
                </c:pt>
                <c:pt idx="502">
                  <c:v>82.980002999999996</c:v>
                </c:pt>
                <c:pt idx="503">
                  <c:v>81.440002000000007</c:v>
                </c:pt>
                <c:pt idx="504">
                  <c:v>84.309997999999993</c:v>
                </c:pt>
                <c:pt idx="505">
                  <c:v>82.690002000000007</c:v>
                </c:pt>
                <c:pt idx="506">
                  <c:v>82.449996999999996</c:v>
                </c:pt>
                <c:pt idx="507">
                  <c:v>81.400002000000001</c:v>
                </c:pt>
                <c:pt idx="508">
                  <c:v>83.32</c:v>
                </c:pt>
                <c:pt idx="509">
                  <c:v>83.959998999999996</c:v>
                </c:pt>
                <c:pt idx="510">
                  <c:v>83.93</c:v>
                </c:pt>
                <c:pt idx="511">
                  <c:v>85.059997999999993</c:v>
                </c:pt>
                <c:pt idx="512">
                  <c:v>84.489998</c:v>
                </c:pt>
                <c:pt idx="513">
                  <c:v>85.730002999999996</c:v>
                </c:pt>
                <c:pt idx="514">
                  <c:v>86.610000999999997</c:v>
                </c:pt>
                <c:pt idx="515">
                  <c:v>86.919998000000007</c:v>
                </c:pt>
                <c:pt idx="516">
                  <c:v>87</c:v>
                </c:pt>
                <c:pt idx="517">
                  <c:v>86.849997999999999</c:v>
                </c:pt>
                <c:pt idx="518">
                  <c:v>87.360000999999997</c:v>
                </c:pt>
                <c:pt idx="519">
                  <c:v>86.559997999999993</c:v>
                </c:pt>
                <c:pt idx="520">
                  <c:v>87.949996999999996</c:v>
                </c:pt>
                <c:pt idx="521">
                  <c:v>87.260002</c:v>
                </c:pt>
                <c:pt idx="522">
                  <c:v>86.550003000000004</c:v>
                </c:pt>
                <c:pt idx="523">
                  <c:v>88.25</c:v>
                </c:pt>
                <c:pt idx="524">
                  <c:v>90.059997999999993</c:v>
                </c:pt>
                <c:pt idx="525">
                  <c:v>90.169998000000007</c:v>
                </c:pt>
                <c:pt idx="526">
                  <c:v>89.879997000000003</c:v>
                </c:pt>
                <c:pt idx="527">
                  <c:v>89.25</c:v>
                </c:pt>
                <c:pt idx="528">
                  <c:v>90.739998</c:v>
                </c:pt>
                <c:pt idx="529">
                  <c:v>92.239998</c:v>
                </c:pt>
                <c:pt idx="530">
                  <c:v>90.370002999999997</c:v>
                </c:pt>
                <c:pt idx="531">
                  <c:v>90.150002000000001</c:v>
                </c:pt>
                <c:pt idx="532">
                  <c:v>89.519997000000004</c:v>
                </c:pt>
                <c:pt idx="533">
                  <c:v>89.629997000000003</c:v>
                </c:pt>
                <c:pt idx="534">
                  <c:v>89.199996999999996</c:v>
                </c:pt>
                <c:pt idx="535">
                  <c:v>90.190002000000007</c:v>
                </c:pt>
                <c:pt idx="536">
                  <c:v>91.129997000000003</c:v>
                </c:pt>
                <c:pt idx="537">
                  <c:v>91.389999000000003</c:v>
                </c:pt>
                <c:pt idx="538">
                  <c:v>91.029999000000004</c:v>
                </c:pt>
                <c:pt idx="539">
                  <c:v>89.860000999999997</c:v>
                </c:pt>
                <c:pt idx="540">
                  <c:v>88.25</c:v>
                </c:pt>
                <c:pt idx="541">
                  <c:v>88.629997000000003</c:v>
                </c:pt>
                <c:pt idx="542">
                  <c:v>90.07</c:v>
                </c:pt>
                <c:pt idx="543">
                  <c:v>89.169998000000007</c:v>
                </c:pt>
                <c:pt idx="544">
                  <c:v>89.629997000000003</c:v>
                </c:pt>
                <c:pt idx="545">
                  <c:v>89.540001000000004</c:v>
                </c:pt>
                <c:pt idx="546">
                  <c:v>90.080001999999993</c:v>
                </c:pt>
                <c:pt idx="547">
                  <c:v>91.720000999999996</c:v>
                </c:pt>
                <c:pt idx="548">
                  <c:v>91.220000999999996</c:v>
                </c:pt>
                <c:pt idx="549">
                  <c:v>91.360000999999997</c:v>
                </c:pt>
                <c:pt idx="550">
                  <c:v>92.400002000000001</c:v>
                </c:pt>
                <c:pt idx="551">
                  <c:v>91.699996999999996</c:v>
                </c:pt>
                <c:pt idx="552">
                  <c:v>92.370002999999997</c:v>
                </c:pt>
                <c:pt idx="553">
                  <c:v>93.540001000000004</c:v>
                </c:pt>
                <c:pt idx="554">
                  <c:v>94.629997000000003</c:v>
                </c:pt>
                <c:pt idx="555">
                  <c:v>96.610000999999997</c:v>
                </c:pt>
                <c:pt idx="556">
                  <c:v>97.25</c:v>
                </c:pt>
                <c:pt idx="557">
                  <c:v>97.970000999999996</c:v>
                </c:pt>
                <c:pt idx="558">
                  <c:v>98.980002999999996</c:v>
                </c:pt>
                <c:pt idx="559">
                  <c:v>98.690002000000007</c:v>
                </c:pt>
                <c:pt idx="560">
                  <c:v>101.779999</c:v>
                </c:pt>
                <c:pt idx="561">
                  <c:v>105.029999</c:v>
                </c:pt>
                <c:pt idx="562">
                  <c:v>105.599998</c:v>
                </c:pt>
                <c:pt idx="563">
                  <c:v>109</c:v>
                </c:pt>
                <c:pt idx="564">
                  <c:v>105.589996</c:v>
                </c:pt>
                <c:pt idx="565">
                  <c:v>100.83000199999999</c:v>
                </c:pt>
                <c:pt idx="566">
                  <c:v>104.790001</c:v>
                </c:pt>
                <c:pt idx="567">
                  <c:v>105.910004</c:v>
                </c:pt>
                <c:pt idx="568">
                  <c:v>103.050003</c:v>
                </c:pt>
                <c:pt idx="569">
                  <c:v>106.239998</c:v>
                </c:pt>
                <c:pt idx="570">
                  <c:v>105.18</c:v>
                </c:pt>
                <c:pt idx="571">
                  <c:v>100.18</c:v>
                </c:pt>
                <c:pt idx="572">
                  <c:v>101.290001</c:v>
                </c:pt>
                <c:pt idx="573">
                  <c:v>100.68</c:v>
                </c:pt>
                <c:pt idx="574">
                  <c:v>101.220001</c:v>
                </c:pt>
                <c:pt idx="575">
                  <c:v>102.980003</c:v>
                </c:pt>
                <c:pt idx="576">
                  <c:v>104.110001</c:v>
                </c:pt>
                <c:pt idx="577">
                  <c:v>104.019997</c:v>
                </c:pt>
                <c:pt idx="578">
                  <c:v>104.889999</c:v>
                </c:pt>
                <c:pt idx="579">
                  <c:v>104.870003</c:v>
                </c:pt>
                <c:pt idx="580">
                  <c:v>106.129997</c:v>
                </c:pt>
                <c:pt idx="581">
                  <c:v>106.540001</c:v>
                </c:pt>
                <c:pt idx="582">
                  <c:v>109.91999800000001</c:v>
                </c:pt>
                <c:pt idx="583">
                  <c:v>112.110001</c:v>
                </c:pt>
                <c:pt idx="584">
                  <c:v>111.32</c:v>
                </c:pt>
                <c:pt idx="585">
                  <c:v>109.300003</c:v>
                </c:pt>
                <c:pt idx="586">
                  <c:v>110.300003</c:v>
                </c:pt>
                <c:pt idx="587">
                  <c:v>112.589996</c:v>
                </c:pt>
                <c:pt idx="588">
                  <c:v>112.150002</c:v>
                </c:pt>
                <c:pt idx="589">
                  <c:v>111.639999</c:v>
                </c:pt>
                <c:pt idx="590">
                  <c:v>111.860001</c:v>
                </c:pt>
                <c:pt idx="591">
                  <c:v>112.720001</c:v>
                </c:pt>
                <c:pt idx="592">
                  <c:v>112.510002</c:v>
                </c:pt>
                <c:pt idx="593">
                  <c:v>114.889999</c:v>
                </c:pt>
                <c:pt idx="594">
                  <c:v>116.949997</c:v>
                </c:pt>
                <c:pt idx="595">
                  <c:v>115.58000199999999</c:v>
                </c:pt>
                <c:pt idx="596">
                  <c:v>116.91999800000001</c:v>
                </c:pt>
                <c:pt idx="597">
                  <c:v>116.91999800000001</c:v>
                </c:pt>
                <c:pt idx="598">
                  <c:v>117.220001</c:v>
                </c:pt>
                <c:pt idx="599">
                  <c:v>112.239998</c:v>
                </c:pt>
                <c:pt idx="600">
                  <c:v>108.480003</c:v>
                </c:pt>
                <c:pt idx="601">
                  <c:v>106.339996</c:v>
                </c:pt>
                <c:pt idx="602">
                  <c:v>103.410004</c:v>
                </c:pt>
                <c:pt idx="603">
                  <c:v>107.970001</c:v>
                </c:pt>
                <c:pt idx="604">
                  <c:v>110.019997</c:v>
                </c:pt>
                <c:pt idx="605">
                  <c:v>106.370003</c:v>
                </c:pt>
                <c:pt idx="606">
                  <c:v>102.019997</c:v>
                </c:pt>
                <c:pt idx="607">
                  <c:v>107.989998</c:v>
                </c:pt>
                <c:pt idx="608">
                  <c:v>103.370003</c:v>
                </c:pt>
                <c:pt idx="609">
                  <c:v>102.33000199999999</c:v>
                </c:pt>
                <c:pt idx="610">
                  <c:v>93.760002</c:v>
                </c:pt>
                <c:pt idx="611">
                  <c:v>97.959998999999996</c:v>
                </c:pt>
                <c:pt idx="612">
                  <c:v>100.83000199999999</c:v>
                </c:pt>
                <c:pt idx="613">
                  <c:v>104.58000199999999</c:v>
                </c:pt>
                <c:pt idx="614">
                  <c:v>106.80999799999999</c:v>
                </c:pt>
                <c:pt idx="615">
                  <c:v>107.029999</c:v>
                </c:pt>
                <c:pt idx="616">
                  <c:v>107.19000200000001</c:v>
                </c:pt>
                <c:pt idx="617">
                  <c:v>107.129997</c:v>
                </c:pt>
                <c:pt idx="618">
                  <c:v>110.05999799999999</c:v>
                </c:pt>
                <c:pt idx="619">
                  <c:v>111.110001</c:v>
                </c:pt>
                <c:pt idx="620">
                  <c:v>111.099998</c:v>
                </c:pt>
                <c:pt idx="621">
                  <c:v>108.410004</c:v>
                </c:pt>
                <c:pt idx="622">
                  <c:v>110.599998</c:v>
                </c:pt>
                <c:pt idx="623">
                  <c:v>111.66999800000001</c:v>
                </c:pt>
                <c:pt idx="624">
                  <c:v>113.849998</c:v>
                </c:pt>
                <c:pt idx="625">
                  <c:v>117.519997</c:v>
                </c:pt>
                <c:pt idx="626">
                  <c:v>118.32</c:v>
                </c:pt>
                <c:pt idx="627">
                  <c:v>119.269997</c:v>
                </c:pt>
                <c:pt idx="628">
                  <c:v>120.66999800000001</c:v>
                </c:pt>
                <c:pt idx="629">
                  <c:v>120.099998</c:v>
                </c:pt>
                <c:pt idx="630">
                  <c:v>117.290001</c:v>
                </c:pt>
                <c:pt idx="631">
                  <c:v>115.910004</c:v>
                </c:pt>
                <c:pt idx="632">
                  <c:v>113.43</c:v>
                </c:pt>
                <c:pt idx="633">
                  <c:v>110.94000200000001</c:v>
                </c:pt>
                <c:pt idx="634">
                  <c:v>115.779999</c:v>
                </c:pt>
                <c:pt idx="635">
                  <c:v>118.489998</c:v>
                </c:pt>
                <c:pt idx="636">
                  <c:v>118.489998</c:v>
                </c:pt>
              </c:numCache>
            </c:numRef>
          </c:val>
          <c:smooth val="0"/>
          <c:extLst>
            <c:ext xmlns:c16="http://schemas.microsoft.com/office/drawing/2014/chart" uri="{C3380CC4-5D6E-409C-BE32-E72D297353CC}">
              <c16:uniqueId val="{00000000-90E2-FF4C-A202-C8741AAC5585}"/>
            </c:ext>
          </c:extLst>
        </c:ser>
        <c:ser>
          <c:idx val="1"/>
          <c:order val="1"/>
          <c:tx>
            <c:strRef>
              <c:f>Sheet2!$Y$3</c:f>
              <c:strCache>
                <c:ptCount val="1"/>
                <c:pt idx="0">
                  <c:v>Close XLI</c:v>
                </c:pt>
              </c:strCache>
            </c:strRef>
          </c:tx>
          <c:spPr>
            <a:ln w="28575" cap="rnd">
              <a:solidFill>
                <a:schemeClr val="accent2"/>
              </a:solidFill>
              <a:round/>
            </a:ln>
            <a:effectLst/>
          </c:spPr>
          <c:marker>
            <c:symbol val="none"/>
          </c:marker>
          <c:cat>
            <c:numRef>
              <c:f>Sheet2!$W$4:$W$640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Sheet2!$Y$4:$Y$640</c:f>
              <c:numCache>
                <c:formatCode>General</c:formatCode>
                <c:ptCount val="637"/>
                <c:pt idx="0">
                  <c:v>36.060001</c:v>
                </c:pt>
                <c:pt idx="1">
                  <c:v>36.82</c:v>
                </c:pt>
                <c:pt idx="2">
                  <c:v>37.639999000000003</c:v>
                </c:pt>
                <c:pt idx="3">
                  <c:v>37.979999999999997</c:v>
                </c:pt>
                <c:pt idx="4">
                  <c:v>38.189999</c:v>
                </c:pt>
                <c:pt idx="5">
                  <c:v>38.25</c:v>
                </c:pt>
                <c:pt idx="6">
                  <c:v>38.5</c:v>
                </c:pt>
                <c:pt idx="7">
                  <c:v>39.279998999999997</c:v>
                </c:pt>
                <c:pt idx="8">
                  <c:v>38.650002000000001</c:v>
                </c:pt>
                <c:pt idx="9">
                  <c:v>39.419998</c:v>
                </c:pt>
                <c:pt idx="10">
                  <c:v>39.150002000000001</c:v>
                </c:pt>
                <c:pt idx="11">
                  <c:v>39.040000999999997</c:v>
                </c:pt>
                <c:pt idx="12">
                  <c:v>39.799999</c:v>
                </c:pt>
                <c:pt idx="13">
                  <c:v>40.720001000000003</c:v>
                </c:pt>
                <c:pt idx="14">
                  <c:v>40.900002000000001</c:v>
                </c:pt>
                <c:pt idx="15">
                  <c:v>39.110000999999997</c:v>
                </c:pt>
                <c:pt idx="16">
                  <c:v>39.150002000000001</c:v>
                </c:pt>
                <c:pt idx="17">
                  <c:v>38.529998999999997</c:v>
                </c:pt>
                <c:pt idx="18">
                  <c:v>38</c:v>
                </c:pt>
                <c:pt idx="19">
                  <c:v>39.200001</c:v>
                </c:pt>
                <c:pt idx="20">
                  <c:v>39.419998</c:v>
                </c:pt>
                <c:pt idx="21">
                  <c:v>38.709999000000003</c:v>
                </c:pt>
                <c:pt idx="22">
                  <c:v>39.540000999999997</c:v>
                </c:pt>
                <c:pt idx="23">
                  <c:v>40.630001</c:v>
                </c:pt>
                <c:pt idx="24">
                  <c:v>41.080002</c:v>
                </c:pt>
                <c:pt idx="25">
                  <c:v>41.580002</c:v>
                </c:pt>
                <c:pt idx="26">
                  <c:v>41.32</c:v>
                </c:pt>
                <c:pt idx="27">
                  <c:v>39.900002000000001</c:v>
                </c:pt>
                <c:pt idx="28">
                  <c:v>40.299999</c:v>
                </c:pt>
                <c:pt idx="29">
                  <c:v>40.220001000000003</c:v>
                </c:pt>
                <c:pt idx="30">
                  <c:v>38.919998</c:v>
                </c:pt>
                <c:pt idx="31">
                  <c:v>38.810001</c:v>
                </c:pt>
                <c:pt idx="32">
                  <c:v>38.169998</c:v>
                </c:pt>
                <c:pt idx="33">
                  <c:v>39.400002000000001</c:v>
                </c:pt>
                <c:pt idx="34">
                  <c:v>40.299999</c:v>
                </c:pt>
                <c:pt idx="35">
                  <c:v>39.459999000000003</c:v>
                </c:pt>
                <c:pt idx="36">
                  <c:v>39.549999</c:v>
                </c:pt>
                <c:pt idx="37">
                  <c:v>39.340000000000003</c:v>
                </c:pt>
                <c:pt idx="38">
                  <c:v>37.75</c:v>
                </c:pt>
                <c:pt idx="39">
                  <c:v>36.439999</c:v>
                </c:pt>
                <c:pt idx="40">
                  <c:v>34.68</c:v>
                </c:pt>
                <c:pt idx="41">
                  <c:v>35.799999</c:v>
                </c:pt>
                <c:pt idx="42">
                  <c:v>37.849997999999999</c:v>
                </c:pt>
                <c:pt idx="43">
                  <c:v>36.169998</c:v>
                </c:pt>
                <c:pt idx="44">
                  <c:v>36.770000000000003</c:v>
                </c:pt>
                <c:pt idx="45">
                  <c:v>37.150002000000001</c:v>
                </c:pt>
                <c:pt idx="46">
                  <c:v>36.25</c:v>
                </c:pt>
                <c:pt idx="47">
                  <c:v>35.610000999999997</c:v>
                </c:pt>
                <c:pt idx="48">
                  <c:v>36.080002</c:v>
                </c:pt>
                <c:pt idx="49">
                  <c:v>36.630001</c:v>
                </c:pt>
                <c:pt idx="50">
                  <c:v>36.840000000000003</c:v>
                </c:pt>
                <c:pt idx="51">
                  <c:v>38.400002000000001</c:v>
                </c:pt>
                <c:pt idx="52">
                  <c:v>36.43</c:v>
                </c:pt>
                <c:pt idx="53">
                  <c:v>38.32</c:v>
                </c:pt>
                <c:pt idx="54">
                  <c:v>38.369999</c:v>
                </c:pt>
                <c:pt idx="55">
                  <c:v>38.900002000000001</c:v>
                </c:pt>
                <c:pt idx="56">
                  <c:v>38.240001999999997</c:v>
                </c:pt>
                <c:pt idx="57">
                  <c:v>39.279998999999997</c:v>
                </c:pt>
                <c:pt idx="58">
                  <c:v>37.790000999999997</c:v>
                </c:pt>
                <c:pt idx="59">
                  <c:v>38.840000000000003</c:v>
                </c:pt>
                <c:pt idx="60">
                  <c:v>37.009998000000003</c:v>
                </c:pt>
                <c:pt idx="61">
                  <c:v>37.020000000000003</c:v>
                </c:pt>
                <c:pt idx="62">
                  <c:v>35.900002000000001</c:v>
                </c:pt>
                <c:pt idx="63">
                  <c:v>33.700001</c:v>
                </c:pt>
                <c:pt idx="64">
                  <c:v>33.409999999999997</c:v>
                </c:pt>
                <c:pt idx="65">
                  <c:v>33.090000000000003</c:v>
                </c:pt>
                <c:pt idx="66">
                  <c:v>34.299999</c:v>
                </c:pt>
                <c:pt idx="67">
                  <c:v>34.470001000000003</c:v>
                </c:pt>
                <c:pt idx="68">
                  <c:v>34.25</c:v>
                </c:pt>
                <c:pt idx="69">
                  <c:v>35.709999000000003</c:v>
                </c:pt>
                <c:pt idx="70">
                  <c:v>35.650002000000001</c:v>
                </c:pt>
                <c:pt idx="71">
                  <c:v>35.290000999999997</c:v>
                </c:pt>
                <c:pt idx="72">
                  <c:v>35.220001000000003</c:v>
                </c:pt>
                <c:pt idx="73">
                  <c:v>33.759998000000003</c:v>
                </c:pt>
                <c:pt idx="74">
                  <c:v>34.110000999999997</c:v>
                </c:pt>
                <c:pt idx="75">
                  <c:v>33.110000999999997</c:v>
                </c:pt>
                <c:pt idx="76">
                  <c:v>31.57</c:v>
                </c:pt>
                <c:pt idx="77">
                  <c:v>27.82</c:v>
                </c:pt>
                <c:pt idx="78">
                  <c:v>23.540001</c:v>
                </c:pt>
                <c:pt idx="79">
                  <c:v>23.559999000000001</c:v>
                </c:pt>
                <c:pt idx="80">
                  <c:v>22.09</c:v>
                </c:pt>
                <c:pt idx="81">
                  <c:v>25.18</c:v>
                </c:pt>
                <c:pt idx="82">
                  <c:v>23.83</c:v>
                </c:pt>
                <c:pt idx="83">
                  <c:v>22.4</c:v>
                </c:pt>
                <c:pt idx="84">
                  <c:v>20.59</c:v>
                </c:pt>
                <c:pt idx="85">
                  <c:v>23.110001</c:v>
                </c:pt>
                <c:pt idx="86">
                  <c:v>22.66</c:v>
                </c:pt>
                <c:pt idx="87">
                  <c:v>22.27</c:v>
                </c:pt>
                <c:pt idx="88">
                  <c:v>22.58</c:v>
                </c:pt>
                <c:pt idx="89">
                  <c:v>22.469999000000001</c:v>
                </c:pt>
                <c:pt idx="90">
                  <c:v>24.280000999999999</c:v>
                </c:pt>
                <c:pt idx="91">
                  <c:v>23.23</c:v>
                </c:pt>
                <c:pt idx="92">
                  <c:v>21.82</c:v>
                </c:pt>
                <c:pt idx="93">
                  <c:v>20.629999000000002</c:v>
                </c:pt>
                <c:pt idx="94">
                  <c:v>20.610001</c:v>
                </c:pt>
                <c:pt idx="95">
                  <c:v>21.139999</c:v>
                </c:pt>
                <c:pt idx="96">
                  <c:v>20.34</c:v>
                </c:pt>
                <c:pt idx="97">
                  <c:v>18.620000999999998</c:v>
                </c:pt>
                <c:pt idx="98">
                  <c:v>17.100000000000001</c:v>
                </c:pt>
                <c:pt idx="99">
                  <c:v>15.5</c:v>
                </c:pt>
                <c:pt idx="100">
                  <c:v>17.25</c:v>
                </c:pt>
                <c:pt idx="101">
                  <c:v>17.389999</c:v>
                </c:pt>
                <c:pt idx="102">
                  <c:v>19.280000999999999</c:v>
                </c:pt>
                <c:pt idx="103">
                  <c:v>19.870000999999998</c:v>
                </c:pt>
                <c:pt idx="104">
                  <c:v>20.48</c:v>
                </c:pt>
                <c:pt idx="105">
                  <c:v>21.110001</c:v>
                </c:pt>
                <c:pt idx="106">
                  <c:v>21.66</c:v>
                </c:pt>
                <c:pt idx="107">
                  <c:v>22</c:v>
                </c:pt>
                <c:pt idx="108">
                  <c:v>23.51</c:v>
                </c:pt>
                <c:pt idx="109">
                  <c:v>21.799999</c:v>
                </c:pt>
                <c:pt idx="110">
                  <c:v>21.690000999999999</c:v>
                </c:pt>
                <c:pt idx="111">
                  <c:v>22.49</c:v>
                </c:pt>
                <c:pt idx="112">
                  <c:v>23.73</c:v>
                </c:pt>
                <c:pt idx="113">
                  <c:v>23.59</c:v>
                </c:pt>
                <c:pt idx="114">
                  <c:v>22.200001</c:v>
                </c:pt>
                <c:pt idx="115">
                  <c:v>21.969999000000001</c:v>
                </c:pt>
                <c:pt idx="116">
                  <c:v>21.360001</c:v>
                </c:pt>
                <c:pt idx="117">
                  <c:v>20.719999000000001</c:v>
                </c:pt>
                <c:pt idx="118">
                  <c:v>22.379999000000002</c:v>
                </c:pt>
                <c:pt idx="119">
                  <c:v>23.41</c:v>
                </c:pt>
                <c:pt idx="120">
                  <c:v>23.879999000000002</c:v>
                </c:pt>
                <c:pt idx="121">
                  <c:v>25.120000999999998</c:v>
                </c:pt>
                <c:pt idx="122">
                  <c:v>24.73</c:v>
                </c:pt>
                <c:pt idx="123">
                  <c:v>25.299999</c:v>
                </c:pt>
                <c:pt idx="124">
                  <c:v>25.32</c:v>
                </c:pt>
                <c:pt idx="125">
                  <c:v>25.309999000000001</c:v>
                </c:pt>
                <c:pt idx="126">
                  <c:v>26.35</c:v>
                </c:pt>
                <c:pt idx="127">
                  <c:v>27.01</c:v>
                </c:pt>
                <c:pt idx="128">
                  <c:v>26.129999000000002</c:v>
                </c:pt>
                <c:pt idx="129">
                  <c:v>25.35</c:v>
                </c:pt>
                <c:pt idx="130">
                  <c:v>26.549999</c:v>
                </c:pt>
                <c:pt idx="131">
                  <c:v>27.059999000000001</c:v>
                </c:pt>
                <c:pt idx="132">
                  <c:v>26.68</c:v>
                </c:pt>
                <c:pt idx="133">
                  <c:v>25.290001</c:v>
                </c:pt>
                <c:pt idx="134">
                  <c:v>26.879999000000002</c:v>
                </c:pt>
                <c:pt idx="135">
                  <c:v>27.5</c:v>
                </c:pt>
                <c:pt idx="136">
                  <c:v>27.459999</c:v>
                </c:pt>
                <c:pt idx="137">
                  <c:v>27.42</c:v>
                </c:pt>
                <c:pt idx="138">
                  <c:v>28.17</c:v>
                </c:pt>
                <c:pt idx="139">
                  <c:v>28.17</c:v>
                </c:pt>
                <c:pt idx="140">
                  <c:v>27.85</c:v>
                </c:pt>
                <c:pt idx="141">
                  <c:v>28.25</c:v>
                </c:pt>
                <c:pt idx="142">
                  <c:v>27.790001</c:v>
                </c:pt>
                <c:pt idx="143">
                  <c:v>29.25</c:v>
                </c:pt>
                <c:pt idx="144">
                  <c:v>29.07</c:v>
                </c:pt>
                <c:pt idx="145">
                  <c:v>27.84</c:v>
                </c:pt>
                <c:pt idx="146">
                  <c:v>27.379999000000002</c:v>
                </c:pt>
                <c:pt idx="147">
                  <c:v>27.200001</c:v>
                </c:pt>
                <c:pt idx="148">
                  <c:v>27.57</c:v>
                </c:pt>
                <c:pt idx="149">
                  <c:v>28.860001</c:v>
                </c:pt>
                <c:pt idx="150">
                  <c:v>28.84</c:v>
                </c:pt>
                <c:pt idx="151">
                  <c:v>29.9</c:v>
                </c:pt>
                <c:pt idx="152">
                  <c:v>30.370000999999998</c:v>
                </c:pt>
                <c:pt idx="153">
                  <c:v>30.809999000000001</c:v>
                </c:pt>
                <c:pt idx="154">
                  <c:v>31.09</c:v>
                </c:pt>
                <c:pt idx="155">
                  <c:v>31.440000999999999</c:v>
                </c:pt>
                <c:pt idx="156">
                  <c:v>31.780000999999999</c:v>
                </c:pt>
                <c:pt idx="157">
                  <c:v>32.090000000000003</c:v>
                </c:pt>
                <c:pt idx="158">
                  <c:v>33.119999</c:v>
                </c:pt>
                <c:pt idx="159">
                  <c:v>32.57</c:v>
                </c:pt>
                <c:pt idx="160">
                  <c:v>30.030000999999999</c:v>
                </c:pt>
                <c:pt idx="161">
                  <c:v>31.190000999999999</c:v>
                </c:pt>
                <c:pt idx="162">
                  <c:v>29.42</c:v>
                </c:pt>
                <c:pt idx="163">
                  <c:v>29.6</c:v>
                </c:pt>
                <c:pt idx="164">
                  <c:v>28.43</c:v>
                </c:pt>
                <c:pt idx="165">
                  <c:v>29.17</c:v>
                </c:pt>
                <c:pt idx="166">
                  <c:v>30</c:v>
                </c:pt>
                <c:pt idx="167">
                  <c:v>28.92</c:v>
                </c:pt>
                <c:pt idx="168">
                  <c:v>27.01</c:v>
                </c:pt>
                <c:pt idx="169">
                  <c:v>28.639999</c:v>
                </c:pt>
                <c:pt idx="170">
                  <c:v>28.07</c:v>
                </c:pt>
                <c:pt idx="171">
                  <c:v>30.07</c:v>
                </c:pt>
                <c:pt idx="172">
                  <c:v>30.290001</c:v>
                </c:pt>
                <c:pt idx="173">
                  <c:v>30.85</c:v>
                </c:pt>
                <c:pt idx="174">
                  <c:v>29.4</c:v>
                </c:pt>
                <c:pt idx="175">
                  <c:v>29.17</c:v>
                </c:pt>
                <c:pt idx="176">
                  <c:v>28.74</c:v>
                </c:pt>
                <c:pt idx="177">
                  <c:v>30.129999000000002</c:v>
                </c:pt>
                <c:pt idx="178">
                  <c:v>30.4</c:v>
                </c:pt>
                <c:pt idx="179">
                  <c:v>30.700001</c:v>
                </c:pt>
                <c:pt idx="180">
                  <c:v>31.440000999999999</c:v>
                </c:pt>
                <c:pt idx="181">
                  <c:v>31.309999000000001</c:v>
                </c:pt>
                <c:pt idx="182">
                  <c:v>32.200001</c:v>
                </c:pt>
                <c:pt idx="183">
                  <c:v>32.229999999999997</c:v>
                </c:pt>
                <c:pt idx="184">
                  <c:v>32.479999999999997</c:v>
                </c:pt>
                <c:pt idx="185">
                  <c:v>32.18</c:v>
                </c:pt>
                <c:pt idx="186">
                  <c:v>33.43</c:v>
                </c:pt>
                <c:pt idx="187">
                  <c:v>32.409999999999997</c:v>
                </c:pt>
                <c:pt idx="188">
                  <c:v>32.759998000000003</c:v>
                </c:pt>
                <c:pt idx="189">
                  <c:v>32.700001</c:v>
                </c:pt>
                <c:pt idx="190">
                  <c:v>34.040000999999997</c:v>
                </c:pt>
                <c:pt idx="191">
                  <c:v>34.400002000000001</c:v>
                </c:pt>
                <c:pt idx="192">
                  <c:v>34.540000999999997</c:v>
                </c:pt>
                <c:pt idx="193">
                  <c:v>34.82</c:v>
                </c:pt>
                <c:pt idx="194">
                  <c:v>34.869999</c:v>
                </c:pt>
                <c:pt idx="195">
                  <c:v>35.259998000000003</c:v>
                </c:pt>
                <c:pt idx="196">
                  <c:v>35.909999999999997</c:v>
                </c:pt>
                <c:pt idx="197">
                  <c:v>35.900002000000001</c:v>
                </c:pt>
                <c:pt idx="198">
                  <c:v>35.830002</c:v>
                </c:pt>
                <c:pt idx="199">
                  <c:v>36.779998999999997</c:v>
                </c:pt>
                <c:pt idx="200">
                  <c:v>37.849997999999999</c:v>
                </c:pt>
                <c:pt idx="201">
                  <c:v>38.040000999999997</c:v>
                </c:pt>
                <c:pt idx="202">
                  <c:v>36.830002</c:v>
                </c:pt>
                <c:pt idx="203">
                  <c:v>36.840000000000003</c:v>
                </c:pt>
                <c:pt idx="204">
                  <c:v>36.669998</c:v>
                </c:pt>
                <c:pt idx="205">
                  <c:v>35.970001000000003</c:v>
                </c:pt>
                <c:pt idx="206">
                  <c:v>37.099997999999999</c:v>
                </c:pt>
                <c:pt idx="207">
                  <c:v>37.979999999999997</c:v>
                </c:pt>
                <c:pt idx="208">
                  <c:v>37.419998</c:v>
                </c:pt>
                <c:pt idx="209">
                  <c:v>37.130001</c:v>
                </c:pt>
                <c:pt idx="210">
                  <c:v>37.630001</c:v>
                </c:pt>
                <c:pt idx="211">
                  <c:v>38.700001</c:v>
                </c:pt>
                <c:pt idx="212">
                  <c:v>38.07</c:v>
                </c:pt>
                <c:pt idx="213">
                  <c:v>37.68</c:v>
                </c:pt>
                <c:pt idx="214">
                  <c:v>37.369999</c:v>
                </c:pt>
                <c:pt idx="215">
                  <c:v>37.290000999999997</c:v>
                </c:pt>
                <c:pt idx="216">
                  <c:v>36.099997999999999</c:v>
                </c:pt>
                <c:pt idx="217">
                  <c:v>35.209999000000003</c:v>
                </c:pt>
                <c:pt idx="218">
                  <c:v>35.450001</c:v>
                </c:pt>
                <c:pt idx="219">
                  <c:v>35.630001</c:v>
                </c:pt>
                <c:pt idx="220">
                  <c:v>37.909999999999997</c:v>
                </c:pt>
                <c:pt idx="221">
                  <c:v>37.82</c:v>
                </c:pt>
                <c:pt idx="222">
                  <c:v>36.540000999999997</c:v>
                </c:pt>
                <c:pt idx="223">
                  <c:v>36.830002</c:v>
                </c:pt>
                <c:pt idx="224">
                  <c:v>34.68</c:v>
                </c:pt>
                <c:pt idx="225">
                  <c:v>31.76</c:v>
                </c:pt>
                <c:pt idx="226">
                  <c:v>31.4</c:v>
                </c:pt>
                <c:pt idx="227">
                  <c:v>29.129999000000002</c:v>
                </c:pt>
                <c:pt idx="228">
                  <c:v>30.93</c:v>
                </c:pt>
                <c:pt idx="229">
                  <c:v>30.85</c:v>
                </c:pt>
                <c:pt idx="230">
                  <c:v>30.18</c:v>
                </c:pt>
                <c:pt idx="231">
                  <c:v>31.969999000000001</c:v>
                </c:pt>
                <c:pt idx="232">
                  <c:v>29.309999000000001</c:v>
                </c:pt>
                <c:pt idx="233">
                  <c:v>29.219999000000001</c:v>
                </c:pt>
                <c:pt idx="234">
                  <c:v>30.34</c:v>
                </c:pt>
                <c:pt idx="235">
                  <c:v>32.189999</c:v>
                </c:pt>
                <c:pt idx="236">
                  <c:v>32.669998</c:v>
                </c:pt>
                <c:pt idx="237">
                  <c:v>34.259998000000003</c:v>
                </c:pt>
                <c:pt idx="238">
                  <c:v>33.599997999999999</c:v>
                </c:pt>
                <c:pt idx="239">
                  <c:v>33.93</c:v>
                </c:pt>
                <c:pt idx="240">
                  <c:v>32.919998</c:v>
                </c:pt>
                <c:pt idx="241">
                  <c:v>31.16</c:v>
                </c:pt>
                <c:pt idx="242">
                  <c:v>33.709999000000003</c:v>
                </c:pt>
                <c:pt idx="243">
                  <c:v>33.970001000000003</c:v>
                </c:pt>
                <c:pt idx="244">
                  <c:v>32.669998</c:v>
                </c:pt>
                <c:pt idx="245">
                  <c:v>34.090000000000003</c:v>
                </c:pt>
                <c:pt idx="246">
                  <c:v>33.75</c:v>
                </c:pt>
                <c:pt idx="247">
                  <c:v>34.590000000000003</c:v>
                </c:pt>
                <c:pt idx="248">
                  <c:v>35.490001999999997</c:v>
                </c:pt>
                <c:pt idx="249">
                  <c:v>36.159999999999997</c:v>
                </c:pt>
                <c:pt idx="250">
                  <c:v>36.459999000000003</c:v>
                </c:pt>
                <c:pt idx="251">
                  <c:v>37.259998000000003</c:v>
                </c:pt>
                <c:pt idx="252">
                  <c:v>36.970001000000003</c:v>
                </c:pt>
                <c:pt idx="253">
                  <c:v>37.279998999999997</c:v>
                </c:pt>
                <c:pt idx="254">
                  <c:v>37.479999999999997</c:v>
                </c:pt>
                <c:pt idx="255">
                  <c:v>37.139999000000003</c:v>
                </c:pt>
                <c:pt idx="256">
                  <c:v>37.020000000000003</c:v>
                </c:pt>
                <c:pt idx="257">
                  <c:v>37.979999999999997</c:v>
                </c:pt>
                <c:pt idx="258">
                  <c:v>37.159999999999997</c:v>
                </c:pt>
                <c:pt idx="259">
                  <c:v>37.419998</c:v>
                </c:pt>
                <c:pt idx="260">
                  <c:v>36.970001000000003</c:v>
                </c:pt>
                <c:pt idx="261">
                  <c:v>36.330002</c:v>
                </c:pt>
                <c:pt idx="262">
                  <c:v>36.770000000000003</c:v>
                </c:pt>
                <c:pt idx="263">
                  <c:v>37.360000999999997</c:v>
                </c:pt>
                <c:pt idx="264">
                  <c:v>36.299999</c:v>
                </c:pt>
                <c:pt idx="265">
                  <c:v>35.669998</c:v>
                </c:pt>
                <c:pt idx="266">
                  <c:v>34.119999</c:v>
                </c:pt>
                <c:pt idx="267">
                  <c:v>34.919998</c:v>
                </c:pt>
                <c:pt idx="268">
                  <c:v>33.709999000000003</c:v>
                </c:pt>
                <c:pt idx="269">
                  <c:v>34.799999</c:v>
                </c:pt>
                <c:pt idx="270">
                  <c:v>34.959999000000003</c:v>
                </c:pt>
                <c:pt idx="271">
                  <c:v>34.75</c:v>
                </c:pt>
                <c:pt idx="272">
                  <c:v>35.669998</c:v>
                </c:pt>
                <c:pt idx="273">
                  <c:v>35.209999000000003</c:v>
                </c:pt>
                <c:pt idx="274">
                  <c:v>34.869999</c:v>
                </c:pt>
                <c:pt idx="275">
                  <c:v>35.159999999999997</c:v>
                </c:pt>
                <c:pt idx="276">
                  <c:v>36.009998000000003</c:v>
                </c:pt>
                <c:pt idx="277">
                  <c:v>36.159999999999997</c:v>
                </c:pt>
                <c:pt idx="278">
                  <c:v>36.68</c:v>
                </c:pt>
                <c:pt idx="279">
                  <c:v>37.18</c:v>
                </c:pt>
                <c:pt idx="280">
                  <c:v>36.709999000000003</c:v>
                </c:pt>
                <c:pt idx="281">
                  <c:v>36.360000999999997</c:v>
                </c:pt>
                <c:pt idx="282">
                  <c:v>37</c:v>
                </c:pt>
                <c:pt idx="283">
                  <c:v>37.759998000000003</c:v>
                </c:pt>
                <c:pt idx="284">
                  <c:v>36.970001000000003</c:v>
                </c:pt>
                <c:pt idx="285">
                  <c:v>36.529998999999997</c:v>
                </c:pt>
                <c:pt idx="286">
                  <c:v>37.159999999999997</c:v>
                </c:pt>
                <c:pt idx="287">
                  <c:v>36.450001</c:v>
                </c:pt>
                <c:pt idx="288">
                  <c:v>36.790000999999997</c:v>
                </c:pt>
                <c:pt idx="289">
                  <c:v>36.32</c:v>
                </c:pt>
                <c:pt idx="290">
                  <c:v>36.830002</c:v>
                </c:pt>
                <c:pt idx="291">
                  <c:v>36.270000000000003</c:v>
                </c:pt>
                <c:pt idx="292">
                  <c:v>35.520000000000003</c:v>
                </c:pt>
                <c:pt idx="293">
                  <c:v>36.740001999999997</c:v>
                </c:pt>
                <c:pt idx="294">
                  <c:v>37.130001</c:v>
                </c:pt>
                <c:pt idx="295">
                  <c:v>37.490001999999997</c:v>
                </c:pt>
                <c:pt idx="296">
                  <c:v>37.619999</c:v>
                </c:pt>
                <c:pt idx="297">
                  <c:v>37.93</c:v>
                </c:pt>
                <c:pt idx="298">
                  <c:v>37.220001000000003</c:v>
                </c:pt>
                <c:pt idx="299">
                  <c:v>39.119999</c:v>
                </c:pt>
                <c:pt idx="300">
                  <c:v>39.090000000000003</c:v>
                </c:pt>
                <c:pt idx="301">
                  <c:v>39.93</c:v>
                </c:pt>
                <c:pt idx="302">
                  <c:v>40.470001000000003</c:v>
                </c:pt>
                <c:pt idx="303">
                  <c:v>40.470001000000003</c:v>
                </c:pt>
                <c:pt idx="304">
                  <c:v>40.610000999999997</c:v>
                </c:pt>
                <c:pt idx="305">
                  <c:v>41.060001</c:v>
                </c:pt>
                <c:pt idx="306">
                  <c:v>40.840000000000003</c:v>
                </c:pt>
                <c:pt idx="307">
                  <c:v>40.900002000000001</c:v>
                </c:pt>
                <c:pt idx="308">
                  <c:v>41.82</c:v>
                </c:pt>
                <c:pt idx="309">
                  <c:v>41.970001000000003</c:v>
                </c:pt>
                <c:pt idx="310">
                  <c:v>41.619999</c:v>
                </c:pt>
                <c:pt idx="311">
                  <c:v>41.759998000000003</c:v>
                </c:pt>
                <c:pt idx="312">
                  <c:v>40.970001000000003</c:v>
                </c:pt>
                <c:pt idx="313">
                  <c:v>41.759998000000003</c:v>
                </c:pt>
                <c:pt idx="314">
                  <c:v>40.380001</c:v>
                </c:pt>
                <c:pt idx="315">
                  <c:v>41.23</c:v>
                </c:pt>
                <c:pt idx="316">
                  <c:v>42.130001</c:v>
                </c:pt>
                <c:pt idx="317">
                  <c:v>43.189999</c:v>
                </c:pt>
                <c:pt idx="318">
                  <c:v>44.169998</c:v>
                </c:pt>
                <c:pt idx="319">
                  <c:v>43.709999000000003</c:v>
                </c:pt>
                <c:pt idx="320">
                  <c:v>43.529998999999997</c:v>
                </c:pt>
                <c:pt idx="321">
                  <c:v>43.790000999999997</c:v>
                </c:pt>
                <c:pt idx="322">
                  <c:v>43.299999</c:v>
                </c:pt>
                <c:pt idx="323">
                  <c:v>42.299999</c:v>
                </c:pt>
                <c:pt idx="324">
                  <c:v>42.639999000000003</c:v>
                </c:pt>
                <c:pt idx="325">
                  <c:v>43.299999</c:v>
                </c:pt>
                <c:pt idx="326">
                  <c:v>44.450001</c:v>
                </c:pt>
                <c:pt idx="327">
                  <c:v>45.41</c:v>
                </c:pt>
                <c:pt idx="328">
                  <c:v>44.93</c:v>
                </c:pt>
                <c:pt idx="329">
                  <c:v>46.02</c:v>
                </c:pt>
                <c:pt idx="330">
                  <c:v>45.490001999999997</c:v>
                </c:pt>
                <c:pt idx="331">
                  <c:v>44.98</c:v>
                </c:pt>
                <c:pt idx="332">
                  <c:v>45.130001</c:v>
                </c:pt>
                <c:pt idx="333">
                  <c:v>44.040000999999997</c:v>
                </c:pt>
                <c:pt idx="334">
                  <c:v>44.860000999999997</c:v>
                </c:pt>
                <c:pt idx="335">
                  <c:v>46.209999000000003</c:v>
                </c:pt>
                <c:pt idx="336">
                  <c:v>46.959999000000003</c:v>
                </c:pt>
                <c:pt idx="337">
                  <c:v>46.68</c:v>
                </c:pt>
                <c:pt idx="338">
                  <c:v>46.27</c:v>
                </c:pt>
                <c:pt idx="339">
                  <c:v>46.799999</c:v>
                </c:pt>
                <c:pt idx="340">
                  <c:v>47.689999</c:v>
                </c:pt>
                <c:pt idx="341">
                  <c:v>48.759998000000003</c:v>
                </c:pt>
                <c:pt idx="342">
                  <c:v>48.970001000000003</c:v>
                </c:pt>
                <c:pt idx="343">
                  <c:v>49.380001</c:v>
                </c:pt>
                <c:pt idx="344">
                  <c:v>50.009998000000003</c:v>
                </c:pt>
                <c:pt idx="345">
                  <c:v>50.349997999999999</c:v>
                </c:pt>
                <c:pt idx="346">
                  <c:v>50.400002000000001</c:v>
                </c:pt>
                <c:pt idx="347">
                  <c:v>50.34</c:v>
                </c:pt>
                <c:pt idx="348">
                  <c:v>49.77</c:v>
                </c:pt>
                <c:pt idx="349">
                  <c:v>51.259998000000003</c:v>
                </c:pt>
                <c:pt idx="350">
                  <c:v>52</c:v>
                </c:pt>
                <c:pt idx="351">
                  <c:v>51.669998</c:v>
                </c:pt>
                <c:pt idx="352">
                  <c:v>51.93</c:v>
                </c:pt>
                <c:pt idx="353">
                  <c:v>51.82</c:v>
                </c:pt>
                <c:pt idx="354">
                  <c:v>49.810001</c:v>
                </c:pt>
                <c:pt idx="355">
                  <c:v>50.029998999999997</c:v>
                </c:pt>
                <c:pt idx="356">
                  <c:v>50.470001000000003</c:v>
                </c:pt>
                <c:pt idx="357">
                  <c:v>51.369999</c:v>
                </c:pt>
                <c:pt idx="358">
                  <c:v>51.389999000000003</c:v>
                </c:pt>
                <c:pt idx="359">
                  <c:v>52.060001</c:v>
                </c:pt>
                <c:pt idx="360">
                  <c:v>53</c:v>
                </c:pt>
                <c:pt idx="361">
                  <c:v>51.349997999999999</c:v>
                </c:pt>
                <c:pt idx="362">
                  <c:v>51.650002000000001</c:v>
                </c:pt>
                <c:pt idx="363">
                  <c:v>51.73</c:v>
                </c:pt>
                <c:pt idx="364">
                  <c:v>52.540000999999997</c:v>
                </c:pt>
                <c:pt idx="365">
                  <c:v>50.900002000000001</c:v>
                </c:pt>
                <c:pt idx="366">
                  <c:v>52.75</c:v>
                </c:pt>
                <c:pt idx="367">
                  <c:v>52.509998000000003</c:v>
                </c:pt>
                <c:pt idx="368">
                  <c:v>52.82</c:v>
                </c:pt>
                <c:pt idx="369">
                  <c:v>53.009998000000003</c:v>
                </c:pt>
                <c:pt idx="370">
                  <c:v>53.09</c:v>
                </c:pt>
                <c:pt idx="371">
                  <c:v>53.549999</c:v>
                </c:pt>
                <c:pt idx="372">
                  <c:v>54.049999</c:v>
                </c:pt>
                <c:pt idx="373">
                  <c:v>55.310001</c:v>
                </c:pt>
                <c:pt idx="374">
                  <c:v>54.5</c:v>
                </c:pt>
                <c:pt idx="375">
                  <c:v>55.02</c:v>
                </c:pt>
                <c:pt idx="376">
                  <c:v>54.290000999999997</c:v>
                </c:pt>
                <c:pt idx="377">
                  <c:v>54.75</c:v>
                </c:pt>
                <c:pt idx="378">
                  <c:v>54.07</c:v>
                </c:pt>
                <c:pt idx="379">
                  <c:v>54.240001999999997</c:v>
                </c:pt>
                <c:pt idx="380">
                  <c:v>53.790000999999997</c:v>
                </c:pt>
                <c:pt idx="381">
                  <c:v>51.779998999999997</c:v>
                </c:pt>
                <c:pt idx="382">
                  <c:v>52.169998</c:v>
                </c:pt>
                <c:pt idx="383">
                  <c:v>52.889999000000003</c:v>
                </c:pt>
                <c:pt idx="384">
                  <c:v>54.150002000000001</c:v>
                </c:pt>
                <c:pt idx="385">
                  <c:v>54.02</c:v>
                </c:pt>
                <c:pt idx="386">
                  <c:v>54.330002</c:v>
                </c:pt>
                <c:pt idx="387">
                  <c:v>53.990001999999997</c:v>
                </c:pt>
                <c:pt idx="388">
                  <c:v>54.43</c:v>
                </c:pt>
                <c:pt idx="389">
                  <c:v>53.310001</c:v>
                </c:pt>
                <c:pt idx="390">
                  <c:v>52.799999</c:v>
                </c:pt>
                <c:pt idx="391">
                  <c:v>50.32</c:v>
                </c:pt>
                <c:pt idx="392">
                  <c:v>51.48</c:v>
                </c:pt>
                <c:pt idx="393">
                  <c:v>53.709999000000003</c:v>
                </c:pt>
                <c:pt idx="394">
                  <c:v>55.209999000000003</c:v>
                </c:pt>
                <c:pt idx="395">
                  <c:v>56.110000999999997</c:v>
                </c:pt>
                <c:pt idx="396">
                  <c:v>56.310001</c:v>
                </c:pt>
                <c:pt idx="397">
                  <c:v>57.18</c:v>
                </c:pt>
                <c:pt idx="398">
                  <c:v>56.91</c:v>
                </c:pt>
                <c:pt idx="399">
                  <c:v>57.259998000000003</c:v>
                </c:pt>
                <c:pt idx="400">
                  <c:v>54.82</c:v>
                </c:pt>
                <c:pt idx="401">
                  <c:v>56.59</c:v>
                </c:pt>
                <c:pt idx="402">
                  <c:v>57.400002000000001</c:v>
                </c:pt>
                <c:pt idx="403">
                  <c:v>56.509998000000003</c:v>
                </c:pt>
                <c:pt idx="404">
                  <c:v>55.419998</c:v>
                </c:pt>
                <c:pt idx="405">
                  <c:v>54.73</c:v>
                </c:pt>
                <c:pt idx="406">
                  <c:v>55.990001999999997</c:v>
                </c:pt>
                <c:pt idx="407">
                  <c:v>54.57</c:v>
                </c:pt>
                <c:pt idx="408">
                  <c:v>56.200001</c:v>
                </c:pt>
                <c:pt idx="409">
                  <c:v>57.169998</c:v>
                </c:pt>
                <c:pt idx="410">
                  <c:v>58.16</c:v>
                </c:pt>
                <c:pt idx="411">
                  <c:v>57.490001999999997</c:v>
                </c:pt>
                <c:pt idx="412">
                  <c:v>56.459999000000003</c:v>
                </c:pt>
                <c:pt idx="413">
                  <c:v>56.080002</c:v>
                </c:pt>
                <c:pt idx="414">
                  <c:v>57.119999</c:v>
                </c:pt>
                <c:pt idx="415">
                  <c:v>55.549999</c:v>
                </c:pt>
                <c:pt idx="416">
                  <c:v>55.43</c:v>
                </c:pt>
                <c:pt idx="417">
                  <c:v>56.970001000000003</c:v>
                </c:pt>
                <c:pt idx="418">
                  <c:v>55.799999</c:v>
                </c:pt>
                <c:pt idx="419">
                  <c:v>56.32</c:v>
                </c:pt>
                <c:pt idx="420">
                  <c:v>56.330002</c:v>
                </c:pt>
                <c:pt idx="421">
                  <c:v>56.580002</c:v>
                </c:pt>
                <c:pt idx="422">
                  <c:v>57.110000999999997</c:v>
                </c:pt>
                <c:pt idx="423">
                  <c:v>56.900002000000001</c:v>
                </c:pt>
                <c:pt idx="424">
                  <c:v>55.810001</c:v>
                </c:pt>
                <c:pt idx="425">
                  <c:v>55.860000999999997</c:v>
                </c:pt>
                <c:pt idx="426">
                  <c:v>55.98</c:v>
                </c:pt>
                <c:pt idx="427">
                  <c:v>55.740001999999997</c:v>
                </c:pt>
                <c:pt idx="428">
                  <c:v>55.09</c:v>
                </c:pt>
                <c:pt idx="429">
                  <c:v>54.23</c:v>
                </c:pt>
                <c:pt idx="430">
                  <c:v>54.169998</c:v>
                </c:pt>
                <c:pt idx="431">
                  <c:v>54.919998</c:v>
                </c:pt>
                <c:pt idx="432">
                  <c:v>52.900002000000001</c:v>
                </c:pt>
                <c:pt idx="433">
                  <c:v>54.220001000000003</c:v>
                </c:pt>
                <c:pt idx="434">
                  <c:v>53.689999</c:v>
                </c:pt>
                <c:pt idx="435">
                  <c:v>54.380001</c:v>
                </c:pt>
                <c:pt idx="436">
                  <c:v>51.459999000000003</c:v>
                </c:pt>
                <c:pt idx="437">
                  <c:v>51.75</c:v>
                </c:pt>
                <c:pt idx="438">
                  <c:v>50.360000999999997</c:v>
                </c:pt>
                <c:pt idx="439">
                  <c:v>51.509998000000003</c:v>
                </c:pt>
                <c:pt idx="440">
                  <c:v>50.860000999999997</c:v>
                </c:pt>
                <c:pt idx="441">
                  <c:v>49.810001</c:v>
                </c:pt>
                <c:pt idx="442">
                  <c:v>50.41</c:v>
                </c:pt>
                <c:pt idx="443">
                  <c:v>53.380001</c:v>
                </c:pt>
                <c:pt idx="444">
                  <c:v>52.549999</c:v>
                </c:pt>
                <c:pt idx="445">
                  <c:v>54.66</c:v>
                </c:pt>
                <c:pt idx="446">
                  <c:v>54.27</c:v>
                </c:pt>
                <c:pt idx="447">
                  <c:v>54.860000999999997</c:v>
                </c:pt>
                <c:pt idx="448">
                  <c:v>53.52</c:v>
                </c:pt>
                <c:pt idx="449">
                  <c:v>55.369999</c:v>
                </c:pt>
                <c:pt idx="450">
                  <c:v>55.099997999999999</c:v>
                </c:pt>
                <c:pt idx="451">
                  <c:v>54.560001</c:v>
                </c:pt>
                <c:pt idx="452">
                  <c:v>52.610000999999997</c:v>
                </c:pt>
                <c:pt idx="453">
                  <c:v>51.740001999999997</c:v>
                </c:pt>
                <c:pt idx="454">
                  <c:v>53.459999000000003</c:v>
                </c:pt>
                <c:pt idx="455">
                  <c:v>53.009998000000003</c:v>
                </c:pt>
                <c:pt idx="456">
                  <c:v>49.720001000000003</c:v>
                </c:pt>
                <c:pt idx="457">
                  <c:v>48.650002000000001</c:v>
                </c:pt>
                <c:pt idx="458">
                  <c:v>48.639999000000003</c:v>
                </c:pt>
                <c:pt idx="459">
                  <c:v>49.990001999999997</c:v>
                </c:pt>
                <c:pt idx="460">
                  <c:v>50.040000999999997</c:v>
                </c:pt>
                <c:pt idx="461">
                  <c:v>49.669998</c:v>
                </c:pt>
                <c:pt idx="462">
                  <c:v>51.32</c:v>
                </c:pt>
                <c:pt idx="463">
                  <c:v>52.450001</c:v>
                </c:pt>
                <c:pt idx="464">
                  <c:v>53.779998999999997</c:v>
                </c:pt>
                <c:pt idx="465">
                  <c:v>54.040000999999997</c:v>
                </c:pt>
                <c:pt idx="466">
                  <c:v>55.630001</c:v>
                </c:pt>
                <c:pt idx="467">
                  <c:v>55.119999</c:v>
                </c:pt>
                <c:pt idx="468">
                  <c:v>55.73</c:v>
                </c:pt>
                <c:pt idx="469">
                  <c:v>54.709999000000003</c:v>
                </c:pt>
                <c:pt idx="470">
                  <c:v>56.049999</c:v>
                </c:pt>
                <c:pt idx="471">
                  <c:v>56.41</c:v>
                </c:pt>
                <c:pt idx="472">
                  <c:v>56.16</c:v>
                </c:pt>
                <c:pt idx="473">
                  <c:v>55.639999000000003</c:v>
                </c:pt>
                <c:pt idx="474">
                  <c:v>55.049999</c:v>
                </c:pt>
                <c:pt idx="475">
                  <c:v>55.029998999999997</c:v>
                </c:pt>
                <c:pt idx="476">
                  <c:v>55.93</c:v>
                </c:pt>
                <c:pt idx="477">
                  <c:v>55.990001999999997</c:v>
                </c:pt>
                <c:pt idx="478">
                  <c:v>56.470001000000003</c:v>
                </c:pt>
                <c:pt idx="479">
                  <c:v>55.73</c:v>
                </c:pt>
                <c:pt idx="480">
                  <c:v>54.380001</c:v>
                </c:pt>
                <c:pt idx="481">
                  <c:v>56.189999</c:v>
                </c:pt>
                <c:pt idx="482">
                  <c:v>57.23</c:v>
                </c:pt>
                <c:pt idx="483">
                  <c:v>58.689999</c:v>
                </c:pt>
                <c:pt idx="484">
                  <c:v>58.290000999999997</c:v>
                </c:pt>
                <c:pt idx="485">
                  <c:v>58.040000999999997</c:v>
                </c:pt>
                <c:pt idx="486">
                  <c:v>58.310001</c:v>
                </c:pt>
                <c:pt idx="487">
                  <c:v>58.560001</c:v>
                </c:pt>
                <c:pt idx="488">
                  <c:v>59.02</c:v>
                </c:pt>
                <c:pt idx="489">
                  <c:v>58.66</c:v>
                </c:pt>
                <c:pt idx="490">
                  <c:v>58.93</c:v>
                </c:pt>
                <c:pt idx="491">
                  <c:v>57.119999</c:v>
                </c:pt>
                <c:pt idx="492">
                  <c:v>56.610000999999997</c:v>
                </c:pt>
                <c:pt idx="493">
                  <c:v>57.720001000000003</c:v>
                </c:pt>
                <c:pt idx="494">
                  <c:v>58.380001</c:v>
                </c:pt>
                <c:pt idx="495">
                  <c:v>57.560001</c:v>
                </c:pt>
                <c:pt idx="496">
                  <c:v>57.23</c:v>
                </c:pt>
                <c:pt idx="497">
                  <c:v>56.990001999999997</c:v>
                </c:pt>
                <c:pt idx="498">
                  <c:v>57.099997999999999</c:v>
                </c:pt>
                <c:pt idx="499">
                  <c:v>56.470001000000003</c:v>
                </c:pt>
                <c:pt idx="500">
                  <c:v>61.049999</c:v>
                </c:pt>
                <c:pt idx="501">
                  <c:v>61.299999</c:v>
                </c:pt>
                <c:pt idx="502">
                  <c:v>62.709999000000003</c:v>
                </c:pt>
                <c:pt idx="503">
                  <c:v>62.810001</c:v>
                </c:pt>
                <c:pt idx="504">
                  <c:v>63.98</c:v>
                </c:pt>
                <c:pt idx="505">
                  <c:v>62.580002</c:v>
                </c:pt>
                <c:pt idx="506">
                  <c:v>62.990001999999997</c:v>
                </c:pt>
                <c:pt idx="507">
                  <c:v>62.220001000000003</c:v>
                </c:pt>
                <c:pt idx="508">
                  <c:v>63.139999000000003</c:v>
                </c:pt>
                <c:pt idx="509">
                  <c:v>63.220001000000003</c:v>
                </c:pt>
                <c:pt idx="510">
                  <c:v>63.439999</c:v>
                </c:pt>
                <c:pt idx="511">
                  <c:v>64.489998</c:v>
                </c:pt>
                <c:pt idx="512">
                  <c:v>63.619999</c:v>
                </c:pt>
                <c:pt idx="513">
                  <c:v>64.730002999999996</c:v>
                </c:pt>
                <c:pt idx="514">
                  <c:v>65.889999000000003</c:v>
                </c:pt>
                <c:pt idx="515">
                  <c:v>65.889999000000003</c:v>
                </c:pt>
                <c:pt idx="516">
                  <c:v>66.319999999999993</c:v>
                </c:pt>
                <c:pt idx="517">
                  <c:v>65.839995999999999</c:v>
                </c:pt>
                <c:pt idx="518">
                  <c:v>65.680000000000007</c:v>
                </c:pt>
                <c:pt idx="519">
                  <c:v>64.529999000000004</c:v>
                </c:pt>
                <c:pt idx="520">
                  <c:v>65.059997999999993</c:v>
                </c:pt>
                <c:pt idx="521">
                  <c:v>65.129997000000003</c:v>
                </c:pt>
                <c:pt idx="522">
                  <c:v>64.019997000000004</c:v>
                </c:pt>
                <c:pt idx="523">
                  <c:v>65.410004000000001</c:v>
                </c:pt>
                <c:pt idx="524">
                  <c:v>66.339995999999999</c:v>
                </c:pt>
                <c:pt idx="525">
                  <c:v>66.919998000000007</c:v>
                </c:pt>
                <c:pt idx="526">
                  <c:v>66.300003000000004</c:v>
                </c:pt>
                <c:pt idx="527">
                  <c:v>66.160004000000001</c:v>
                </c:pt>
                <c:pt idx="528">
                  <c:v>67.410004000000001</c:v>
                </c:pt>
                <c:pt idx="529">
                  <c:v>68.209998999999996</c:v>
                </c:pt>
                <c:pt idx="530">
                  <c:v>67.910004000000001</c:v>
                </c:pt>
                <c:pt idx="531">
                  <c:v>68.680000000000007</c:v>
                </c:pt>
                <c:pt idx="532">
                  <c:v>68.010002</c:v>
                </c:pt>
                <c:pt idx="533">
                  <c:v>68.110000999999997</c:v>
                </c:pt>
                <c:pt idx="534">
                  <c:v>68.660004000000001</c:v>
                </c:pt>
                <c:pt idx="535">
                  <c:v>69.430000000000007</c:v>
                </c:pt>
                <c:pt idx="536">
                  <c:v>68.779999000000004</c:v>
                </c:pt>
                <c:pt idx="537">
                  <c:v>68.400002000000001</c:v>
                </c:pt>
                <c:pt idx="538">
                  <c:v>68.879997000000003</c:v>
                </c:pt>
                <c:pt idx="539">
                  <c:v>67.860000999999997</c:v>
                </c:pt>
                <c:pt idx="540">
                  <c:v>67.150002000000001</c:v>
                </c:pt>
                <c:pt idx="541">
                  <c:v>67.5</c:v>
                </c:pt>
                <c:pt idx="542">
                  <c:v>68.519997000000004</c:v>
                </c:pt>
                <c:pt idx="543">
                  <c:v>68.269997000000004</c:v>
                </c:pt>
                <c:pt idx="544">
                  <c:v>69.389999000000003</c:v>
                </c:pt>
                <c:pt idx="545">
                  <c:v>70.75</c:v>
                </c:pt>
                <c:pt idx="546">
                  <c:v>71</c:v>
                </c:pt>
                <c:pt idx="547">
                  <c:v>71.940002000000007</c:v>
                </c:pt>
                <c:pt idx="548">
                  <c:v>72.059997999999993</c:v>
                </c:pt>
                <c:pt idx="549">
                  <c:v>72.959998999999996</c:v>
                </c:pt>
                <c:pt idx="550">
                  <c:v>72.319999999999993</c:v>
                </c:pt>
                <c:pt idx="551">
                  <c:v>71.830001999999993</c:v>
                </c:pt>
                <c:pt idx="552">
                  <c:v>71.059997999999993</c:v>
                </c:pt>
                <c:pt idx="553">
                  <c:v>70.5</c:v>
                </c:pt>
                <c:pt idx="554">
                  <c:v>71.410004000000001</c:v>
                </c:pt>
                <c:pt idx="555">
                  <c:v>73.589995999999999</c:v>
                </c:pt>
                <c:pt idx="556">
                  <c:v>74.690002000000007</c:v>
                </c:pt>
                <c:pt idx="557">
                  <c:v>74.519997000000004</c:v>
                </c:pt>
                <c:pt idx="558">
                  <c:v>75.400002000000001</c:v>
                </c:pt>
                <c:pt idx="559">
                  <c:v>75.669998000000007</c:v>
                </c:pt>
                <c:pt idx="560">
                  <c:v>77.620002999999997</c:v>
                </c:pt>
                <c:pt idx="561">
                  <c:v>80.169998000000007</c:v>
                </c:pt>
                <c:pt idx="562">
                  <c:v>79.690002000000007</c:v>
                </c:pt>
                <c:pt idx="563">
                  <c:v>80.660004000000001</c:v>
                </c:pt>
                <c:pt idx="564">
                  <c:v>77.989998</c:v>
                </c:pt>
                <c:pt idx="565">
                  <c:v>73.809997999999993</c:v>
                </c:pt>
                <c:pt idx="566">
                  <c:v>77.290001000000004</c:v>
                </c:pt>
                <c:pt idx="567">
                  <c:v>77.680000000000007</c:v>
                </c:pt>
                <c:pt idx="568">
                  <c:v>75.129997000000003</c:v>
                </c:pt>
                <c:pt idx="569">
                  <c:v>78.449996999999996</c:v>
                </c:pt>
                <c:pt idx="570">
                  <c:v>76.580001999999993</c:v>
                </c:pt>
                <c:pt idx="571">
                  <c:v>72.739998</c:v>
                </c:pt>
                <c:pt idx="572">
                  <c:v>74.290001000000004</c:v>
                </c:pt>
                <c:pt idx="573">
                  <c:v>72.769997000000004</c:v>
                </c:pt>
                <c:pt idx="574">
                  <c:v>73.989998</c:v>
                </c:pt>
                <c:pt idx="575">
                  <c:v>75.599997999999999</c:v>
                </c:pt>
                <c:pt idx="576">
                  <c:v>73.190002000000007</c:v>
                </c:pt>
                <c:pt idx="577">
                  <c:v>72.260002</c:v>
                </c:pt>
                <c:pt idx="578">
                  <c:v>74.709998999999996</c:v>
                </c:pt>
                <c:pt idx="579">
                  <c:v>75.330001999999993</c:v>
                </c:pt>
                <c:pt idx="580">
                  <c:v>75.690002000000007</c:v>
                </c:pt>
                <c:pt idx="581">
                  <c:v>75.260002</c:v>
                </c:pt>
                <c:pt idx="582">
                  <c:v>76.440002000000007</c:v>
                </c:pt>
                <c:pt idx="583">
                  <c:v>75.120002999999997</c:v>
                </c:pt>
                <c:pt idx="584">
                  <c:v>72.610000999999997</c:v>
                </c:pt>
                <c:pt idx="585">
                  <c:v>71.629997000000003</c:v>
                </c:pt>
                <c:pt idx="586">
                  <c:v>72.160004000000001</c:v>
                </c:pt>
                <c:pt idx="587">
                  <c:v>73.75</c:v>
                </c:pt>
                <c:pt idx="588">
                  <c:v>74.440002000000007</c:v>
                </c:pt>
                <c:pt idx="589">
                  <c:v>76.010002</c:v>
                </c:pt>
                <c:pt idx="590">
                  <c:v>75.849997999999999</c:v>
                </c:pt>
                <c:pt idx="591">
                  <c:v>75.069999999999993</c:v>
                </c:pt>
                <c:pt idx="592">
                  <c:v>76.279999000000004</c:v>
                </c:pt>
                <c:pt idx="593">
                  <c:v>76.720000999999996</c:v>
                </c:pt>
                <c:pt idx="594">
                  <c:v>77.099997999999999</c:v>
                </c:pt>
                <c:pt idx="595">
                  <c:v>77.589995999999999</c:v>
                </c:pt>
                <c:pt idx="596">
                  <c:v>79.069999999999993</c:v>
                </c:pt>
                <c:pt idx="597">
                  <c:v>80</c:v>
                </c:pt>
                <c:pt idx="598">
                  <c:v>78.400002000000001</c:v>
                </c:pt>
                <c:pt idx="599">
                  <c:v>78.930000000000007</c:v>
                </c:pt>
                <c:pt idx="600">
                  <c:v>73.900002000000001</c:v>
                </c:pt>
                <c:pt idx="601">
                  <c:v>73.180000000000007</c:v>
                </c:pt>
                <c:pt idx="602">
                  <c:v>69.099997999999999</c:v>
                </c:pt>
                <c:pt idx="603">
                  <c:v>70.989998</c:v>
                </c:pt>
                <c:pt idx="604">
                  <c:v>72.419998000000007</c:v>
                </c:pt>
                <c:pt idx="605">
                  <c:v>71.989998</c:v>
                </c:pt>
                <c:pt idx="606">
                  <c:v>69.730002999999996</c:v>
                </c:pt>
                <c:pt idx="607">
                  <c:v>72.540001000000004</c:v>
                </c:pt>
                <c:pt idx="608">
                  <c:v>68.029999000000004</c:v>
                </c:pt>
                <c:pt idx="609">
                  <c:v>67.050003000000004</c:v>
                </c:pt>
                <c:pt idx="610">
                  <c:v>62.25</c:v>
                </c:pt>
                <c:pt idx="611">
                  <c:v>63.77</c:v>
                </c:pt>
                <c:pt idx="612">
                  <c:v>65.150002000000001</c:v>
                </c:pt>
                <c:pt idx="613">
                  <c:v>67.870002999999997</c:v>
                </c:pt>
                <c:pt idx="614">
                  <c:v>70.190002000000007</c:v>
                </c:pt>
                <c:pt idx="615">
                  <c:v>70.069999999999993</c:v>
                </c:pt>
                <c:pt idx="616">
                  <c:v>71.879997000000003</c:v>
                </c:pt>
                <c:pt idx="617">
                  <c:v>73.069999999999993</c:v>
                </c:pt>
                <c:pt idx="618">
                  <c:v>75.690002000000007</c:v>
                </c:pt>
                <c:pt idx="619">
                  <c:v>76.209998999999996</c:v>
                </c:pt>
                <c:pt idx="620">
                  <c:v>76.410004000000001</c:v>
                </c:pt>
                <c:pt idx="621">
                  <c:v>74.269997000000004</c:v>
                </c:pt>
                <c:pt idx="622">
                  <c:v>73.989998</c:v>
                </c:pt>
                <c:pt idx="623">
                  <c:v>72.949996999999996</c:v>
                </c:pt>
                <c:pt idx="624">
                  <c:v>75.029999000000004</c:v>
                </c:pt>
                <c:pt idx="625">
                  <c:v>77.010002</c:v>
                </c:pt>
                <c:pt idx="626">
                  <c:v>77.279999000000004</c:v>
                </c:pt>
                <c:pt idx="627">
                  <c:v>78.309997999999993</c:v>
                </c:pt>
                <c:pt idx="628">
                  <c:v>77.519997000000004</c:v>
                </c:pt>
                <c:pt idx="629">
                  <c:v>78.400002000000001</c:v>
                </c:pt>
                <c:pt idx="630">
                  <c:v>76.269997000000004</c:v>
                </c:pt>
                <c:pt idx="631">
                  <c:v>74.819999999999993</c:v>
                </c:pt>
                <c:pt idx="632">
                  <c:v>73.779999000000004</c:v>
                </c:pt>
                <c:pt idx="633">
                  <c:v>72.050003000000004</c:v>
                </c:pt>
                <c:pt idx="634">
                  <c:v>75.720000999999996</c:v>
                </c:pt>
                <c:pt idx="635">
                  <c:v>75.410004000000001</c:v>
                </c:pt>
                <c:pt idx="636">
                  <c:v>75.410004000000001</c:v>
                </c:pt>
              </c:numCache>
            </c:numRef>
          </c:val>
          <c:smooth val="0"/>
          <c:extLst>
            <c:ext xmlns:c16="http://schemas.microsoft.com/office/drawing/2014/chart" uri="{C3380CC4-5D6E-409C-BE32-E72D297353CC}">
              <c16:uniqueId val="{00000001-90E2-FF4C-A202-C8741AAC5585}"/>
            </c:ext>
          </c:extLst>
        </c:ser>
        <c:dLbls>
          <c:showLegendKey val="0"/>
          <c:showVal val="0"/>
          <c:showCatName val="0"/>
          <c:showSerName val="0"/>
          <c:showPercent val="0"/>
          <c:showBubbleSize val="0"/>
        </c:dLbls>
        <c:marker val="1"/>
        <c:smooth val="0"/>
        <c:axId val="2132414303"/>
        <c:axId val="2132141551"/>
      </c:lineChart>
      <c:lineChart>
        <c:grouping val="standard"/>
        <c:varyColors val="0"/>
        <c:ser>
          <c:idx val="2"/>
          <c:order val="2"/>
          <c:tx>
            <c:strRef>
              <c:f>Sheet2!$Z$3</c:f>
              <c:strCache>
                <c:ptCount val="1"/>
                <c:pt idx="0">
                  <c:v>Close XLY/Close XLI</c:v>
                </c:pt>
              </c:strCache>
            </c:strRef>
          </c:tx>
          <c:spPr>
            <a:ln w="28575" cap="rnd">
              <a:solidFill>
                <a:schemeClr val="accent3"/>
              </a:solidFill>
              <a:round/>
            </a:ln>
            <a:effectLst/>
          </c:spPr>
          <c:marker>
            <c:symbol val="none"/>
          </c:marker>
          <c:cat>
            <c:numRef>
              <c:f>Sheet2!$W$4:$W$640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Sheet2!$Z$4:$Z$640</c:f>
              <c:numCache>
                <c:formatCode>0.00</c:formatCode>
                <c:ptCount val="637"/>
                <c:pt idx="0">
                  <c:v>1.0787576517260773</c:v>
                </c:pt>
                <c:pt idx="1">
                  <c:v>1.0746876697447039</c:v>
                </c:pt>
                <c:pt idx="2">
                  <c:v>1.0475558195418655</c:v>
                </c:pt>
                <c:pt idx="3">
                  <c:v>1.0400210637177463</c:v>
                </c:pt>
                <c:pt idx="4">
                  <c:v>1.0290652010752868</c:v>
                </c:pt>
                <c:pt idx="5">
                  <c:v>1.0384313986928106</c:v>
                </c:pt>
                <c:pt idx="6">
                  <c:v>1.0303895584415583</c:v>
                </c:pt>
                <c:pt idx="7">
                  <c:v>1.0267312379514064</c:v>
                </c:pt>
                <c:pt idx="8">
                  <c:v>1.0199222758125601</c:v>
                </c:pt>
                <c:pt idx="9">
                  <c:v>1.0104009137697065</c:v>
                </c:pt>
                <c:pt idx="10">
                  <c:v>1.006130191257717</c:v>
                </c:pt>
                <c:pt idx="11">
                  <c:v>1.0074283041130045</c:v>
                </c:pt>
                <c:pt idx="12">
                  <c:v>1.0092964575200114</c:v>
                </c:pt>
                <c:pt idx="13">
                  <c:v>0.98354612024690269</c:v>
                </c:pt>
                <c:pt idx="14">
                  <c:v>0.96479210441114416</c:v>
                </c:pt>
                <c:pt idx="15">
                  <c:v>0.94707236136352946</c:v>
                </c:pt>
                <c:pt idx="16">
                  <c:v>0.92899098702472604</c:v>
                </c:pt>
                <c:pt idx="17">
                  <c:v>0.94368029960239552</c:v>
                </c:pt>
                <c:pt idx="18">
                  <c:v>0.93552628947368421</c:v>
                </c:pt>
                <c:pt idx="19">
                  <c:v>0.9451530116032395</c:v>
                </c:pt>
                <c:pt idx="20">
                  <c:v>0.94444449236146577</c:v>
                </c:pt>
                <c:pt idx="21">
                  <c:v>0.92740901388295038</c:v>
                </c:pt>
                <c:pt idx="22">
                  <c:v>0.93247339573916554</c:v>
                </c:pt>
                <c:pt idx="23">
                  <c:v>0.91311831373078234</c:v>
                </c:pt>
                <c:pt idx="24">
                  <c:v>0.89654333512447248</c:v>
                </c:pt>
                <c:pt idx="25">
                  <c:v>0.91750842147626643</c:v>
                </c:pt>
                <c:pt idx="26">
                  <c:v>0.91529525653436594</c:v>
                </c:pt>
                <c:pt idx="27">
                  <c:v>0.90175434076419336</c:v>
                </c:pt>
                <c:pt idx="28">
                  <c:v>0.90694788850987318</c:v>
                </c:pt>
                <c:pt idx="29">
                  <c:v>0.88761810324171786</c:v>
                </c:pt>
                <c:pt idx="30">
                  <c:v>0.8712744538167756</c:v>
                </c:pt>
                <c:pt idx="31">
                  <c:v>0.87632046183147494</c:v>
                </c:pt>
                <c:pt idx="32">
                  <c:v>0.87896255587962047</c:v>
                </c:pt>
                <c:pt idx="33">
                  <c:v>0.87944163048519641</c:v>
                </c:pt>
                <c:pt idx="34">
                  <c:v>0.86600503389590655</c:v>
                </c:pt>
                <c:pt idx="35">
                  <c:v>0.84262546484098988</c:v>
                </c:pt>
                <c:pt idx="36">
                  <c:v>0.83286978085637875</c:v>
                </c:pt>
                <c:pt idx="37">
                  <c:v>0.83426537874936446</c:v>
                </c:pt>
                <c:pt idx="38">
                  <c:v>0.81695364238410595</c:v>
                </c:pt>
                <c:pt idx="39">
                  <c:v>0.83040616987942295</c:v>
                </c:pt>
                <c:pt idx="40">
                  <c:v>0.8512110726643598</c:v>
                </c:pt>
                <c:pt idx="41">
                  <c:v>0.86201122519584428</c:v>
                </c:pt>
                <c:pt idx="42">
                  <c:v>0.86842802475181113</c:v>
                </c:pt>
                <c:pt idx="43">
                  <c:v>0.87282282957273039</c:v>
                </c:pt>
                <c:pt idx="44">
                  <c:v>0.8765297797117213</c:v>
                </c:pt>
                <c:pt idx="45">
                  <c:v>0.86729473123581535</c:v>
                </c:pt>
                <c:pt idx="46">
                  <c:v>0.86399999999999999</c:v>
                </c:pt>
                <c:pt idx="47">
                  <c:v>0.84695307927680208</c:v>
                </c:pt>
                <c:pt idx="48">
                  <c:v>0.83259421659677291</c:v>
                </c:pt>
                <c:pt idx="49">
                  <c:v>0.85312582983549468</c:v>
                </c:pt>
                <c:pt idx="50">
                  <c:v>0.8287188110749184</c:v>
                </c:pt>
                <c:pt idx="51">
                  <c:v>0.83463534715440901</c:v>
                </c:pt>
                <c:pt idx="52">
                  <c:v>0.84847653033214387</c:v>
                </c:pt>
                <c:pt idx="53">
                  <c:v>0.83689979123173275</c:v>
                </c:pt>
                <c:pt idx="54">
                  <c:v>0.84336726201113521</c:v>
                </c:pt>
                <c:pt idx="55">
                  <c:v>0.85321329803530599</c:v>
                </c:pt>
                <c:pt idx="56">
                  <c:v>0.84205019131536663</c:v>
                </c:pt>
                <c:pt idx="57">
                  <c:v>0.85132382513553539</c:v>
                </c:pt>
                <c:pt idx="58">
                  <c:v>0.83884625988763539</c:v>
                </c:pt>
                <c:pt idx="59">
                  <c:v>0.83187438208032949</c:v>
                </c:pt>
                <c:pt idx="60">
                  <c:v>0.84463663035053393</c:v>
                </c:pt>
                <c:pt idx="61">
                  <c:v>0.85683411669367904</c:v>
                </c:pt>
                <c:pt idx="62">
                  <c:v>0.83509744651267703</c:v>
                </c:pt>
                <c:pt idx="63">
                  <c:v>0.84896142881420089</c:v>
                </c:pt>
                <c:pt idx="64">
                  <c:v>0.83956896138880577</c:v>
                </c:pt>
                <c:pt idx="65">
                  <c:v>0.80961018434572374</c:v>
                </c:pt>
                <c:pt idx="66">
                  <c:v>0.83702623431563361</c:v>
                </c:pt>
                <c:pt idx="67">
                  <c:v>0.82477514288438802</c:v>
                </c:pt>
                <c:pt idx="68">
                  <c:v>0.82481751824817517</c:v>
                </c:pt>
                <c:pt idx="69">
                  <c:v>0.85074208487096281</c:v>
                </c:pt>
                <c:pt idx="70">
                  <c:v>0.87573624820554008</c:v>
                </c:pt>
                <c:pt idx="71">
                  <c:v>0.86965146303056218</c:v>
                </c:pt>
                <c:pt idx="72">
                  <c:v>0.86598521107367366</c:v>
                </c:pt>
                <c:pt idx="73">
                  <c:v>0.89691951403551606</c:v>
                </c:pt>
                <c:pt idx="74">
                  <c:v>0.91468777734717754</c:v>
                </c:pt>
                <c:pt idx="75">
                  <c:v>0.91211114732373466</c:v>
                </c:pt>
                <c:pt idx="76">
                  <c:v>0.92651251187836547</c:v>
                </c:pt>
                <c:pt idx="77">
                  <c:v>0.93278220704529113</c:v>
                </c:pt>
                <c:pt idx="78">
                  <c:v>0.94010187170340398</c:v>
                </c:pt>
                <c:pt idx="79">
                  <c:v>0.94397287538085195</c:v>
                </c:pt>
                <c:pt idx="80">
                  <c:v>0.87913082842915358</c:v>
                </c:pt>
                <c:pt idx="81">
                  <c:v>0.91262907069102461</c:v>
                </c:pt>
                <c:pt idx="82">
                  <c:v>0.8862778430549727</c:v>
                </c:pt>
                <c:pt idx="83">
                  <c:v>0.85625000000000007</c:v>
                </c:pt>
                <c:pt idx="84">
                  <c:v>0.84749883438562412</c:v>
                </c:pt>
                <c:pt idx="85">
                  <c:v>0.88662912649809056</c:v>
                </c:pt>
                <c:pt idx="86">
                  <c:v>0.93071491615180935</c:v>
                </c:pt>
                <c:pt idx="87">
                  <c:v>0.94027844634036817</c:v>
                </c:pt>
                <c:pt idx="88">
                  <c:v>0.94021257750221443</c:v>
                </c:pt>
                <c:pt idx="89">
                  <c:v>0.92656879958027583</c:v>
                </c:pt>
                <c:pt idx="90">
                  <c:v>0.93286651841571178</c:v>
                </c:pt>
                <c:pt idx="91">
                  <c:v>0.92423585880327164</c:v>
                </c:pt>
                <c:pt idx="92">
                  <c:v>0.94454633363886342</c:v>
                </c:pt>
                <c:pt idx="93">
                  <c:v>0.95395060368156093</c:v>
                </c:pt>
                <c:pt idx="94">
                  <c:v>0.93546822244210459</c:v>
                </c:pt>
                <c:pt idx="95">
                  <c:v>0.95222327115531091</c:v>
                </c:pt>
                <c:pt idx="96">
                  <c:v>0.93362831858407069</c:v>
                </c:pt>
                <c:pt idx="97">
                  <c:v>0.95810950815738416</c:v>
                </c:pt>
                <c:pt idx="98">
                  <c:v>1.0251462573099412</c:v>
                </c:pt>
                <c:pt idx="99">
                  <c:v>1.0529032258064517</c:v>
                </c:pt>
                <c:pt idx="100">
                  <c:v>1.0562318260869565</c:v>
                </c:pt>
                <c:pt idx="101">
                  <c:v>1.0667050067110413</c:v>
                </c:pt>
                <c:pt idx="102">
                  <c:v>1.0425310662587624</c:v>
                </c:pt>
                <c:pt idx="103">
                  <c:v>1.0764971275039192</c:v>
                </c:pt>
                <c:pt idx="104">
                  <c:v>1.06982421875</c:v>
                </c:pt>
                <c:pt idx="105">
                  <c:v>1.0667929385697328</c:v>
                </c:pt>
                <c:pt idx="106">
                  <c:v>1.0521699445983379</c:v>
                </c:pt>
                <c:pt idx="107">
                  <c:v>1.0536363636363637</c:v>
                </c:pt>
                <c:pt idx="108">
                  <c:v>1.0204168438962142</c:v>
                </c:pt>
                <c:pt idx="109">
                  <c:v>1.0151376153732852</c:v>
                </c:pt>
                <c:pt idx="110">
                  <c:v>1.0410326859828176</c:v>
                </c:pt>
                <c:pt idx="111">
                  <c:v>1.0280124944419742</c:v>
                </c:pt>
                <c:pt idx="112">
                  <c:v>1.0117994100294985</c:v>
                </c:pt>
                <c:pt idx="113">
                  <c:v>1.0114455701568461</c:v>
                </c:pt>
                <c:pt idx="114">
                  <c:v>1.0418917999147839</c:v>
                </c:pt>
                <c:pt idx="115">
                  <c:v>1.0450614494793558</c:v>
                </c:pt>
                <c:pt idx="116">
                  <c:v>1.0435393238043387</c:v>
                </c:pt>
                <c:pt idx="117">
                  <c:v>1.0666023680792649</c:v>
                </c:pt>
                <c:pt idx="118">
                  <c:v>1.0621090733739531</c:v>
                </c:pt>
                <c:pt idx="119">
                  <c:v>1.0674925245621529</c:v>
                </c:pt>
                <c:pt idx="120">
                  <c:v>1.058207749506187</c:v>
                </c:pt>
                <c:pt idx="121">
                  <c:v>1.0549362637366138</c:v>
                </c:pt>
                <c:pt idx="122">
                  <c:v>1.0465021835826931</c:v>
                </c:pt>
                <c:pt idx="123">
                  <c:v>1.0403162466528162</c:v>
                </c:pt>
                <c:pt idx="124">
                  <c:v>1.0509479067930489</c:v>
                </c:pt>
                <c:pt idx="125">
                  <c:v>1.0391149758638867</c:v>
                </c:pt>
                <c:pt idx="126">
                  <c:v>1.0277039848197342</c:v>
                </c:pt>
                <c:pt idx="127">
                  <c:v>1.0292483894853757</c:v>
                </c:pt>
                <c:pt idx="128">
                  <c:v>1.0325296989104362</c:v>
                </c:pt>
                <c:pt idx="129">
                  <c:v>1.0465483629191321</c:v>
                </c:pt>
                <c:pt idx="130">
                  <c:v>1.047080981057664</c:v>
                </c:pt>
                <c:pt idx="131">
                  <c:v>1.0469327807440052</c:v>
                </c:pt>
                <c:pt idx="132">
                  <c:v>1.0588455772113943</c:v>
                </c:pt>
                <c:pt idx="133">
                  <c:v>1.0604981787070709</c:v>
                </c:pt>
                <c:pt idx="134">
                  <c:v>1.0453869436527881</c:v>
                </c:pt>
                <c:pt idx="135">
                  <c:v>1.0552727272727274</c:v>
                </c:pt>
                <c:pt idx="136">
                  <c:v>1.0447924998103604</c:v>
                </c:pt>
                <c:pt idx="137">
                  <c:v>1.0437637126185264</c:v>
                </c:pt>
                <c:pt idx="138">
                  <c:v>1.0347887823926161</c:v>
                </c:pt>
                <c:pt idx="139">
                  <c:v>1.0564430244941427</c:v>
                </c:pt>
                <c:pt idx="140">
                  <c:v>1.0631957271095152</c:v>
                </c:pt>
                <c:pt idx="141">
                  <c:v>1.0683185840707965</c:v>
                </c:pt>
                <c:pt idx="142">
                  <c:v>1.0712486120457498</c:v>
                </c:pt>
                <c:pt idx="143">
                  <c:v>1.0389743247863248</c:v>
                </c:pt>
                <c:pt idx="144">
                  <c:v>1.0313037495700035</c:v>
                </c:pt>
                <c:pt idx="145">
                  <c:v>1.0423850574712643</c:v>
                </c:pt>
                <c:pt idx="146">
                  <c:v>1.0558802430927772</c:v>
                </c:pt>
                <c:pt idx="147">
                  <c:v>1.0577205493485091</c:v>
                </c:pt>
                <c:pt idx="148">
                  <c:v>1.0609357997823721</c:v>
                </c:pt>
                <c:pt idx="149">
                  <c:v>1.0471239761911304</c:v>
                </c:pt>
                <c:pt idx="150">
                  <c:v>1.058252427184466</c:v>
                </c:pt>
                <c:pt idx="151">
                  <c:v>1.0632107357859533</c:v>
                </c:pt>
                <c:pt idx="152">
                  <c:v>1.0605860368592022</c:v>
                </c:pt>
                <c:pt idx="153">
                  <c:v>1.051606720272857</c:v>
                </c:pt>
                <c:pt idx="154">
                  <c:v>1.0633644580250885</c:v>
                </c:pt>
                <c:pt idx="155">
                  <c:v>1.0518447502593908</c:v>
                </c:pt>
                <c:pt idx="156">
                  <c:v>1.0689112627781228</c:v>
                </c:pt>
                <c:pt idx="157">
                  <c:v>1.0710501402306014</c:v>
                </c:pt>
                <c:pt idx="158">
                  <c:v>1.0769927257546112</c:v>
                </c:pt>
                <c:pt idx="159">
                  <c:v>1.0690819772797053</c:v>
                </c:pt>
                <c:pt idx="160">
                  <c:v>1.0715950359109212</c:v>
                </c:pt>
                <c:pt idx="161">
                  <c:v>1.0583519378534167</c:v>
                </c:pt>
                <c:pt idx="162">
                  <c:v>1.0785180149558122</c:v>
                </c:pt>
                <c:pt idx="163">
                  <c:v>1.0935810472972973</c:v>
                </c:pt>
                <c:pt idx="164">
                  <c:v>1.1086880056278579</c:v>
                </c:pt>
                <c:pt idx="165">
                  <c:v>1.105587932807679</c:v>
                </c:pt>
                <c:pt idx="166">
                  <c:v>1.0823333666666668</c:v>
                </c:pt>
                <c:pt idx="167">
                  <c:v>1.0653526625172891</c:v>
                </c:pt>
                <c:pt idx="168">
                  <c:v>1.0751573861532766</c:v>
                </c:pt>
                <c:pt idx="169">
                  <c:v>1.0618017130517359</c:v>
                </c:pt>
                <c:pt idx="170">
                  <c:v>1.0694691841824011</c:v>
                </c:pt>
                <c:pt idx="171">
                  <c:v>1.049218456933821</c:v>
                </c:pt>
                <c:pt idx="172">
                  <c:v>1.0379663242665458</c:v>
                </c:pt>
                <c:pt idx="173">
                  <c:v>1.0382495623987031</c:v>
                </c:pt>
                <c:pt idx="174">
                  <c:v>1.0459183673469388</c:v>
                </c:pt>
                <c:pt idx="175">
                  <c:v>1.059307507713404</c:v>
                </c:pt>
                <c:pt idx="176">
                  <c:v>1.0678497216423104</c:v>
                </c:pt>
                <c:pt idx="177">
                  <c:v>1.0713574534137886</c:v>
                </c:pt>
                <c:pt idx="178">
                  <c:v>1.0621710855263158</c:v>
                </c:pt>
                <c:pt idx="179">
                  <c:v>1.0667752095512961</c:v>
                </c:pt>
                <c:pt idx="180">
                  <c:v>1.0718829493675908</c:v>
                </c:pt>
                <c:pt idx="181">
                  <c:v>1.0683488364212339</c:v>
                </c:pt>
                <c:pt idx="182">
                  <c:v>1.067080743258362</c:v>
                </c:pt>
                <c:pt idx="183">
                  <c:v>1.0769469128141484</c:v>
                </c:pt>
                <c:pt idx="184">
                  <c:v>1.0763546490147786</c:v>
                </c:pt>
                <c:pt idx="185">
                  <c:v>1.0957115599751399</c:v>
                </c:pt>
                <c:pt idx="186">
                  <c:v>1.0921327550104698</c:v>
                </c:pt>
                <c:pt idx="187">
                  <c:v>1.1110767664301144</c:v>
                </c:pt>
                <c:pt idx="188">
                  <c:v>1.1062272348124074</c:v>
                </c:pt>
                <c:pt idx="189">
                  <c:v>1.1103975501407477</c:v>
                </c:pt>
                <c:pt idx="190">
                  <c:v>1.0992948560724192</c:v>
                </c:pt>
                <c:pt idx="191">
                  <c:v>1.0918604307057889</c:v>
                </c:pt>
                <c:pt idx="192">
                  <c:v>1.0816444678157364</c:v>
                </c:pt>
                <c:pt idx="193">
                  <c:v>1.0807007754164273</c:v>
                </c:pt>
                <c:pt idx="194">
                  <c:v>1.0728420152808147</c:v>
                </c:pt>
                <c:pt idx="195">
                  <c:v>1.0692003158933814</c:v>
                </c:pt>
                <c:pt idx="196">
                  <c:v>1.0559732108047899</c:v>
                </c:pt>
                <c:pt idx="197">
                  <c:v>1.0534818354606219</c:v>
                </c:pt>
                <c:pt idx="198">
                  <c:v>1.0354450440722833</c:v>
                </c:pt>
                <c:pt idx="199">
                  <c:v>1.038879827049479</c:v>
                </c:pt>
                <c:pt idx="200">
                  <c:v>1.0457068452156855</c:v>
                </c:pt>
                <c:pt idx="201">
                  <c:v>1.0517875117826629</c:v>
                </c:pt>
                <c:pt idx="202">
                  <c:v>1.0619060243330967</c:v>
                </c:pt>
                <c:pt idx="203">
                  <c:v>1.0643322204125949</c:v>
                </c:pt>
                <c:pt idx="204">
                  <c:v>1.0638123841730236</c:v>
                </c:pt>
                <c:pt idx="205">
                  <c:v>1.0447595483803294</c:v>
                </c:pt>
                <c:pt idx="206">
                  <c:v>1.0463612423914417</c:v>
                </c:pt>
                <c:pt idx="207">
                  <c:v>1.0347551079515536</c:v>
                </c:pt>
                <c:pt idx="208">
                  <c:v>1.0438269130853508</c:v>
                </c:pt>
                <c:pt idx="209">
                  <c:v>1.05709665884469</c:v>
                </c:pt>
                <c:pt idx="210">
                  <c:v>1.0605899266385881</c:v>
                </c:pt>
                <c:pt idx="211">
                  <c:v>1.0478035646562387</c:v>
                </c:pt>
                <c:pt idx="212">
                  <c:v>1.05831365904912</c:v>
                </c:pt>
                <c:pt idx="213">
                  <c:v>1.0764331475583864</c:v>
                </c:pt>
                <c:pt idx="214">
                  <c:v>1.0776023836661062</c:v>
                </c:pt>
                <c:pt idx="215">
                  <c:v>1.0769643047207214</c:v>
                </c:pt>
                <c:pt idx="216">
                  <c:v>1.0781163478180802</c:v>
                </c:pt>
                <c:pt idx="217">
                  <c:v>1.0752627683971248</c:v>
                </c:pt>
                <c:pt idx="218">
                  <c:v>1.0705218597878179</c:v>
                </c:pt>
                <c:pt idx="219">
                  <c:v>1.0805500679048536</c:v>
                </c:pt>
                <c:pt idx="220">
                  <c:v>1.0820364020047484</c:v>
                </c:pt>
                <c:pt idx="221">
                  <c:v>1.0938656530936013</c:v>
                </c:pt>
                <c:pt idx="222">
                  <c:v>1.1026272549910439</c:v>
                </c:pt>
                <c:pt idx="223">
                  <c:v>1.1156665155760785</c:v>
                </c:pt>
                <c:pt idx="224">
                  <c:v>1.1433103229527106</c:v>
                </c:pt>
                <c:pt idx="225">
                  <c:v>1.1442065491183879</c:v>
                </c:pt>
                <c:pt idx="226">
                  <c:v>1.1487261146496817</c:v>
                </c:pt>
                <c:pt idx="227">
                  <c:v>1.1688980490524561</c:v>
                </c:pt>
                <c:pt idx="228">
                  <c:v>1.1677982217911413</c:v>
                </c:pt>
                <c:pt idx="229">
                  <c:v>1.1688817179902755</c:v>
                </c:pt>
                <c:pt idx="230">
                  <c:v>1.1736248508946323</c:v>
                </c:pt>
                <c:pt idx="231">
                  <c:v>1.1814201182802664</c:v>
                </c:pt>
                <c:pt idx="232">
                  <c:v>1.2190379126249713</c:v>
                </c:pt>
                <c:pt idx="233">
                  <c:v>1.1930185555447828</c:v>
                </c:pt>
                <c:pt idx="234">
                  <c:v>1.1980882663150956</c:v>
                </c:pt>
                <c:pt idx="235">
                  <c:v>1.2013047282169844</c:v>
                </c:pt>
                <c:pt idx="236">
                  <c:v>1.203550731775374</c:v>
                </c:pt>
                <c:pt idx="237">
                  <c:v>1.1567426536335466</c:v>
                </c:pt>
                <c:pt idx="238">
                  <c:v>1.158333342757937</c:v>
                </c:pt>
                <c:pt idx="239">
                  <c:v>1.1632773651635722</c:v>
                </c:pt>
                <c:pt idx="240">
                  <c:v>1.1506683870393917</c:v>
                </c:pt>
                <c:pt idx="241">
                  <c:v>1.1659179075738126</c:v>
                </c:pt>
                <c:pt idx="242">
                  <c:v>1.1590032975082556</c:v>
                </c:pt>
                <c:pt idx="243">
                  <c:v>1.1583749438217561</c:v>
                </c:pt>
                <c:pt idx="244">
                  <c:v>1.1600858377769108</c:v>
                </c:pt>
                <c:pt idx="245">
                  <c:v>1.1493106482839541</c:v>
                </c:pt>
                <c:pt idx="246">
                  <c:v>1.1561481481481481</c:v>
                </c:pt>
                <c:pt idx="247">
                  <c:v>1.1578490604220872</c:v>
                </c:pt>
                <c:pt idx="248">
                  <c:v>1.1377852556897574</c:v>
                </c:pt>
                <c:pt idx="249">
                  <c:v>1.1382743362831858</c:v>
                </c:pt>
                <c:pt idx="250">
                  <c:v>1.1368623734740091</c:v>
                </c:pt>
                <c:pt idx="251">
                  <c:v>1.1341921703806854</c:v>
                </c:pt>
                <c:pt idx="252">
                  <c:v>1.1444414350976078</c:v>
                </c:pt>
                <c:pt idx="253">
                  <c:v>1.1523605191083832</c:v>
                </c:pt>
                <c:pt idx="254">
                  <c:v>1.143543249733191</c:v>
                </c:pt>
                <c:pt idx="255">
                  <c:v>1.1717824763538631</c:v>
                </c:pt>
                <c:pt idx="256">
                  <c:v>1.1880064829821717</c:v>
                </c:pt>
                <c:pt idx="257">
                  <c:v>1.1677197998946816</c:v>
                </c:pt>
                <c:pt idx="258">
                  <c:v>1.2015608719052746</c:v>
                </c:pt>
                <c:pt idx="259">
                  <c:v>1.2049706683575987</c:v>
                </c:pt>
                <c:pt idx="260">
                  <c:v>1.2174735402360417</c:v>
                </c:pt>
                <c:pt idx="261">
                  <c:v>1.2262591948109445</c:v>
                </c:pt>
                <c:pt idx="262">
                  <c:v>1.2140331520261083</c:v>
                </c:pt>
                <c:pt idx="263">
                  <c:v>1.2277836662798804</c:v>
                </c:pt>
                <c:pt idx="264">
                  <c:v>1.2371901167270003</c:v>
                </c:pt>
                <c:pt idx="265">
                  <c:v>1.2402580454307846</c:v>
                </c:pt>
                <c:pt idx="266">
                  <c:v>1.23124265038812</c:v>
                </c:pt>
                <c:pt idx="267">
                  <c:v>1.2394043951548908</c:v>
                </c:pt>
                <c:pt idx="268">
                  <c:v>1.2382083428717987</c:v>
                </c:pt>
                <c:pt idx="269">
                  <c:v>1.2474138289486731</c:v>
                </c:pt>
                <c:pt idx="270">
                  <c:v>1.2419908249997373</c:v>
                </c:pt>
                <c:pt idx="271">
                  <c:v>1.246330964028777</c:v>
                </c:pt>
                <c:pt idx="272">
                  <c:v>1.2273619695745426</c:v>
                </c:pt>
                <c:pt idx="273">
                  <c:v>1.2431127873647483</c:v>
                </c:pt>
                <c:pt idx="274">
                  <c:v>1.2509320404626338</c:v>
                </c:pt>
                <c:pt idx="275">
                  <c:v>1.244311717861206</c:v>
                </c:pt>
                <c:pt idx="276">
                  <c:v>1.2296584687397092</c:v>
                </c:pt>
                <c:pt idx="277">
                  <c:v>1.2259403207964603</c:v>
                </c:pt>
                <c:pt idx="278">
                  <c:v>1.2164667121046893</c:v>
                </c:pt>
                <c:pt idx="279">
                  <c:v>1.2218934911242603</c:v>
                </c:pt>
                <c:pt idx="280">
                  <c:v>1.2359030301253888</c:v>
                </c:pt>
                <c:pt idx="281">
                  <c:v>1.2527502130706762</c:v>
                </c:pt>
                <c:pt idx="282">
                  <c:v>1.2643242972972972</c:v>
                </c:pt>
                <c:pt idx="283">
                  <c:v>1.2635063963721609</c:v>
                </c:pt>
                <c:pt idx="284">
                  <c:v>1.2856369411512862</c:v>
                </c:pt>
                <c:pt idx="285">
                  <c:v>1.2808651048690147</c:v>
                </c:pt>
                <c:pt idx="286">
                  <c:v>1.2812163885898817</c:v>
                </c:pt>
                <c:pt idx="287">
                  <c:v>1.2688614192356265</c:v>
                </c:pt>
                <c:pt idx="288">
                  <c:v>1.2661049397633886</c:v>
                </c:pt>
                <c:pt idx="289">
                  <c:v>1.2643171255506607</c:v>
                </c:pt>
                <c:pt idx="290">
                  <c:v>1.2644582533555115</c:v>
                </c:pt>
                <c:pt idx="291">
                  <c:v>1.2522745519713261</c:v>
                </c:pt>
                <c:pt idx="292">
                  <c:v>1.2719594594594594</c:v>
                </c:pt>
                <c:pt idx="293">
                  <c:v>1.2836145191282244</c:v>
                </c:pt>
                <c:pt idx="294">
                  <c:v>1.2800968952303555</c:v>
                </c:pt>
                <c:pt idx="295">
                  <c:v>1.2648705113432643</c:v>
                </c:pt>
                <c:pt idx="296">
                  <c:v>1.245348198972573</c:v>
                </c:pt>
                <c:pt idx="297">
                  <c:v>1.2465066965462694</c:v>
                </c:pt>
                <c:pt idx="298">
                  <c:v>1.2495969035573105</c:v>
                </c:pt>
                <c:pt idx="299">
                  <c:v>1.2456544285698985</c:v>
                </c:pt>
                <c:pt idx="300">
                  <c:v>1.250191839345101</c:v>
                </c:pt>
                <c:pt idx="301">
                  <c:v>1.2476834460305535</c:v>
                </c:pt>
                <c:pt idx="302">
                  <c:v>1.257721787553205</c:v>
                </c:pt>
                <c:pt idx="303">
                  <c:v>1.2458610514983677</c:v>
                </c:pt>
                <c:pt idx="304">
                  <c:v>1.2489534536086322</c:v>
                </c:pt>
                <c:pt idx="305">
                  <c:v>1.2406234232678173</c:v>
                </c:pt>
                <c:pt idx="306">
                  <c:v>1.2294319049951028</c:v>
                </c:pt>
                <c:pt idx="307">
                  <c:v>1.2481661736838057</c:v>
                </c:pt>
                <c:pt idx="308">
                  <c:v>1.2582496174079387</c:v>
                </c:pt>
                <c:pt idx="309">
                  <c:v>1.2530378543474421</c:v>
                </c:pt>
                <c:pt idx="310">
                  <c:v>1.2642960178831335</c:v>
                </c:pt>
                <c:pt idx="311">
                  <c:v>1.2691571489059936</c:v>
                </c:pt>
                <c:pt idx="312">
                  <c:v>1.2836221312271874</c:v>
                </c:pt>
                <c:pt idx="313">
                  <c:v>1.3029215183391529</c:v>
                </c:pt>
                <c:pt idx="314">
                  <c:v>1.3184745092007302</c:v>
                </c:pt>
                <c:pt idx="315">
                  <c:v>1.316274557361145</c:v>
                </c:pt>
                <c:pt idx="316">
                  <c:v>1.3183004909019584</c:v>
                </c:pt>
                <c:pt idx="317">
                  <c:v>1.3144246657657945</c:v>
                </c:pt>
                <c:pt idx="318">
                  <c:v>1.3029205706552216</c:v>
                </c:pt>
                <c:pt idx="319">
                  <c:v>1.2994738114727478</c:v>
                </c:pt>
                <c:pt idx="320">
                  <c:v>1.289225827916973</c:v>
                </c:pt>
                <c:pt idx="321">
                  <c:v>1.2980132153913404</c:v>
                </c:pt>
                <c:pt idx="322">
                  <c:v>1.3013856651590223</c:v>
                </c:pt>
                <c:pt idx="323">
                  <c:v>1.3011820874983944</c:v>
                </c:pt>
                <c:pt idx="324">
                  <c:v>1.3227017664798726</c:v>
                </c:pt>
                <c:pt idx="325">
                  <c:v>1.3341801693806044</c:v>
                </c:pt>
                <c:pt idx="326">
                  <c:v>1.3435320507641835</c:v>
                </c:pt>
                <c:pt idx="327">
                  <c:v>1.3118255890772959</c:v>
                </c:pt>
                <c:pt idx="328">
                  <c:v>1.3247273536612509</c:v>
                </c:pt>
                <c:pt idx="329">
                  <c:v>1.3194263581051717</c:v>
                </c:pt>
                <c:pt idx="330">
                  <c:v>1.320729816630916</c:v>
                </c:pt>
                <c:pt idx="331">
                  <c:v>1.2914628723877279</c:v>
                </c:pt>
                <c:pt idx="332">
                  <c:v>1.2966983980346023</c:v>
                </c:pt>
                <c:pt idx="333">
                  <c:v>1.3097184080445412</c:v>
                </c:pt>
                <c:pt idx="334">
                  <c:v>1.3074008179357821</c:v>
                </c:pt>
                <c:pt idx="335">
                  <c:v>1.3029647328059886</c:v>
                </c:pt>
                <c:pt idx="336">
                  <c:v>1.2981260710844564</c:v>
                </c:pt>
                <c:pt idx="337">
                  <c:v>1.3037703727506427</c:v>
                </c:pt>
                <c:pt idx="338">
                  <c:v>1.3179165766155174</c:v>
                </c:pt>
                <c:pt idx="339">
                  <c:v>1.2989316730540956</c:v>
                </c:pt>
                <c:pt idx="340">
                  <c:v>1.3009017047788154</c:v>
                </c:pt>
                <c:pt idx="341">
                  <c:v>1.2984004019032158</c:v>
                </c:pt>
                <c:pt idx="342">
                  <c:v>1.2979375066788337</c:v>
                </c:pt>
                <c:pt idx="343">
                  <c:v>1.2816929874100245</c:v>
                </c:pt>
                <c:pt idx="344">
                  <c:v>1.2987402439008295</c:v>
                </c:pt>
                <c:pt idx="345">
                  <c:v>1.2879841226607398</c:v>
                </c:pt>
                <c:pt idx="346">
                  <c:v>1.3015872102544757</c:v>
                </c:pt>
                <c:pt idx="347">
                  <c:v>1.2938020858164481</c:v>
                </c:pt>
                <c:pt idx="348">
                  <c:v>1.2955596343178619</c:v>
                </c:pt>
                <c:pt idx="349">
                  <c:v>1.2809209239532158</c:v>
                </c:pt>
                <c:pt idx="350">
                  <c:v>1.2744230192307693</c:v>
                </c:pt>
                <c:pt idx="351">
                  <c:v>1.2839171389168624</c:v>
                </c:pt>
                <c:pt idx="352">
                  <c:v>1.2774888503755055</c:v>
                </c:pt>
                <c:pt idx="353">
                  <c:v>1.2560786568892319</c:v>
                </c:pt>
                <c:pt idx="354">
                  <c:v>1.274844383159117</c:v>
                </c:pt>
                <c:pt idx="355">
                  <c:v>1.2556466371306545</c:v>
                </c:pt>
                <c:pt idx="356">
                  <c:v>1.2698631807041176</c:v>
                </c:pt>
                <c:pt idx="357">
                  <c:v>1.2686392693914594</c:v>
                </c:pt>
                <c:pt idx="358">
                  <c:v>1.2687292910824923</c:v>
                </c:pt>
                <c:pt idx="359">
                  <c:v>1.283903087132096</c:v>
                </c:pt>
                <c:pt idx="360">
                  <c:v>1.2715094150943398</c:v>
                </c:pt>
                <c:pt idx="361">
                  <c:v>1.2823758629941913</c:v>
                </c:pt>
                <c:pt idx="362">
                  <c:v>1.2716359623761486</c:v>
                </c:pt>
                <c:pt idx="363">
                  <c:v>1.2426058186738838</c:v>
                </c:pt>
                <c:pt idx="364">
                  <c:v>1.2304910690808706</c:v>
                </c:pt>
                <c:pt idx="365">
                  <c:v>1.2227897751359615</c:v>
                </c:pt>
                <c:pt idx="366">
                  <c:v>1.2089099526066351</c:v>
                </c:pt>
                <c:pt idx="367">
                  <c:v>1.2081508553856732</c:v>
                </c:pt>
                <c:pt idx="368">
                  <c:v>1.2163953048087845</c:v>
                </c:pt>
                <c:pt idx="369">
                  <c:v>1.2043011207055696</c:v>
                </c:pt>
                <c:pt idx="370">
                  <c:v>1.2007911094368053</c:v>
                </c:pt>
                <c:pt idx="371">
                  <c:v>1.2153128518265703</c:v>
                </c:pt>
                <c:pt idx="372">
                  <c:v>1.2151711603176905</c:v>
                </c:pt>
                <c:pt idx="373">
                  <c:v>1.2099077344077431</c:v>
                </c:pt>
                <c:pt idx="374">
                  <c:v>1.2071559816513762</c:v>
                </c:pt>
                <c:pt idx="375">
                  <c:v>1.2010178480552525</c:v>
                </c:pt>
                <c:pt idx="376">
                  <c:v>1.2298765107777399</c:v>
                </c:pt>
                <c:pt idx="377">
                  <c:v>1.2432876712328766</c:v>
                </c:pt>
                <c:pt idx="378">
                  <c:v>1.2463473090438322</c:v>
                </c:pt>
                <c:pt idx="379">
                  <c:v>1.2444689806611733</c:v>
                </c:pt>
                <c:pt idx="380">
                  <c:v>1.2422383111686501</c:v>
                </c:pt>
                <c:pt idx="381">
                  <c:v>1.2678641032804965</c:v>
                </c:pt>
                <c:pt idx="382">
                  <c:v>1.2719954675865619</c:v>
                </c:pt>
                <c:pt idx="383">
                  <c:v>1.2690490502750811</c:v>
                </c:pt>
                <c:pt idx="384">
                  <c:v>1.2675899624158833</c:v>
                </c:pt>
                <c:pt idx="385">
                  <c:v>1.2739726027397258</c:v>
                </c:pt>
                <c:pt idx="386">
                  <c:v>1.2748021249842767</c:v>
                </c:pt>
                <c:pt idx="387">
                  <c:v>1.26597509664845</c:v>
                </c:pt>
                <c:pt idx="388">
                  <c:v>1.2583133933492558</c:v>
                </c:pt>
                <c:pt idx="389">
                  <c:v>1.2644907660009235</c:v>
                </c:pt>
                <c:pt idx="390">
                  <c:v>1.2679923914392497</c:v>
                </c:pt>
                <c:pt idx="391">
                  <c:v>1.2827902027027027</c:v>
                </c:pt>
                <c:pt idx="392">
                  <c:v>1.2420357226107226</c:v>
                </c:pt>
                <c:pt idx="393">
                  <c:v>1.2353379116614767</c:v>
                </c:pt>
                <c:pt idx="394">
                  <c:v>1.2334721831818907</c:v>
                </c:pt>
                <c:pt idx="395">
                  <c:v>1.2120834216345853</c:v>
                </c:pt>
                <c:pt idx="396">
                  <c:v>1.230332050606783</c:v>
                </c:pt>
                <c:pt idx="397">
                  <c:v>1.2257781741867786</c:v>
                </c:pt>
                <c:pt idx="398">
                  <c:v>1.2618168687401159</c:v>
                </c:pt>
                <c:pt idx="399">
                  <c:v>1.2492141372411505</c:v>
                </c:pt>
                <c:pt idx="400">
                  <c:v>1.2769062385990515</c:v>
                </c:pt>
                <c:pt idx="401">
                  <c:v>1.2523414560876478</c:v>
                </c:pt>
                <c:pt idx="402">
                  <c:v>1.2583623777574084</c:v>
                </c:pt>
                <c:pt idx="403">
                  <c:v>1.2675632549128739</c:v>
                </c:pt>
                <c:pt idx="404">
                  <c:v>1.2791411324121664</c:v>
                </c:pt>
                <c:pt idx="405">
                  <c:v>1.2729763932029967</c:v>
                </c:pt>
                <c:pt idx="406">
                  <c:v>1.2668333178484261</c:v>
                </c:pt>
                <c:pt idx="407">
                  <c:v>1.2825728055708265</c:v>
                </c:pt>
                <c:pt idx="408">
                  <c:v>1.2978647811767834</c:v>
                </c:pt>
                <c:pt idx="409">
                  <c:v>1.3099528007679833</c:v>
                </c:pt>
                <c:pt idx="410">
                  <c:v>1.2971114511691886</c:v>
                </c:pt>
                <c:pt idx="411">
                  <c:v>1.3214471796330778</c:v>
                </c:pt>
                <c:pt idx="412">
                  <c:v>1.3356359428911786</c:v>
                </c:pt>
                <c:pt idx="413">
                  <c:v>1.3402282688934284</c:v>
                </c:pt>
                <c:pt idx="414">
                  <c:v>1.3440125760506405</c:v>
                </c:pt>
                <c:pt idx="415">
                  <c:v>1.3485149477680458</c:v>
                </c:pt>
                <c:pt idx="416">
                  <c:v>1.365506079740213</c:v>
                </c:pt>
                <c:pt idx="417">
                  <c:v>1.3457959742707395</c:v>
                </c:pt>
                <c:pt idx="418">
                  <c:v>1.3482079632295334</c:v>
                </c:pt>
                <c:pt idx="419">
                  <c:v>1.3783735262784091</c:v>
                </c:pt>
                <c:pt idx="420">
                  <c:v>1.3554055616756413</c:v>
                </c:pt>
                <c:pt idx="421">
                  <c:v>1.3538351942794205</c:v>
                </c:pt>
                <c:pt idx="422">
                  <c:v>1.3410960367519518</c:v>
                </c:pt>
                <c:pt idx="423">
                  <c:v>1.3521968241758586</c:v>
                </c:pt>
                <c:pt idx="424">
                  <c:v>1.3671385349016569</c:v>
                </c:pt>
                <c:pt idx="425">
                  <c:v>1.3698531262110076</c:v>
                </c:pt>
                <c:pt idx="426">
                  <c:v>1.3681671311182566</c:v>
                </c:pt>
                <c:pt idx="427">
                  <c:v>1.3894867998031288</c:v>
                </c:pt>
                <c:pt idx="428">
                  <c:v>1.4140497730985659</c:v>
                </c:pt>
                <c:pt idx="429">
                  <c:v>1.4235662364005164</c:v>
                </c:pt>
                <c:pt idx="430">
                  <c:v>1.4338194732811327</c:v>
                </c:pt>
                <c:pt idx="431">
                  <c:v>1.4411872702544526</c:v>
                </c:pt>
                <c:pt idx="432">
                  <c:v>1.490548109998181</c:v>
                </c:pt>
                <c:pt idx="433">
                  <c:v>1.4795278406579151</c:v>
                </c:pt>
                <c:pt idx="434">
                  <c:v>1.4579996360215988</c:v>
                </c:pt>
                <c:pt idx="435">
                  <c:v>1.4409709370913766</c:v>
                </c:pt>
                <c:pt idx="436">
                  <c:v>1.4450058772834409</c:v>
                </c:pt>
                <c:pt idx="437">
                  <c:v>1.4600965797101448</c:v>
                </c:pt>
                <c:pt idx="438">
                  <c:v>1.4664415515003664</c:v>
                </c:pt>
                <c:pt idx="439">
                  <c:v>1.4661230815811719</c:v>
                </c:pt>
                <c:pt idx="440">
                  <c:v>1.483680643262276</c:v>
                </c:pt>
                <c:pt idx="441">
                  <c:v>1.4996987653142186</c:v>
                </c:pt>
                <c:pt idx="442">
                  <c:v>1.5052568339615158</c:v>
                </c:pt>
                <c:pt idx="443">
                  <c:v>1.4559760124395651</c:v>
                </c:pt>
                <c:pt idx="444">
                  <c:v>1.4898192671706807</c:v>
                </c:pt>
                <c:pt idx="445">
                  <c:v>1.4568239480424443</c:v>
                </c:pt>
                <c:pt idx="446">
                  <c:v>1.4919845402616545</c:v>
                </c:pt>
                <c:pt idx="447">
                  <c:v>1.4841413874564096</c:v>
                </c:pt>
                <c:pt idx="448">
                  <c:v>1.4523543161434975</c:v>
                </c:pt>
                <c:pt idx="449">
                  <c:v>1.4670399939866352</c:v>
                </c:pt>
                <c:pt idx="450">
                  <c:v>1.4785844638324668</c:v>
                </c:pt>
                <c:pt idx="451">
                  <c:v>1.4886363546804187</c:v>
                </c:pt>
                <c:pt idx="452">
                  <c:v>1.4837482705997287</c:v>
                </c:pt>
                <c:pt idx="453">
                  <c:v>1.4945883071283994</c:v>
                </c:pt>
                <c:pt idx="454">
                  <c:v>1.4680135515902271</c:v>
                </c:pt>
                <c:pt idx="455">
                  <c:v>1.4744389162210494</c:v>
                </c:pt>
                <c:pt idx="456">
                  <c:v>1.4804907385259303</c:v>
                </c:pt>
                <c:pt idx="457">
                  <c:v>1.4696813373203972</c:v>
                </c:pt>
                <c:pt idx="458">
                  <c:v>1.5071957135525431</c:v>
                </c:pt>
                <c:pt idx="459">
                  <c:v>1.48249645999214</c:v>
                </c:pt>
                <c:pt idx="460">
                  <c:v>1.4020783892470348</c:v>
                </c:pt>
                <c:pt idx="461">
                  <c:v>1.4050735617102301</c:v>
                </c:pt>
                <c:pt idx="462">
                  <c:v>1.4173810989867497</c:v>
                </c:pt>
                <c:pt idx="463">
                  <c:v>1.4266920986331344</c:v>
                </c:pt>
                <c:pt idx="464">
                  <c:v>1.4265526669124706</c:v>
                </c:pt>
                <c:pt idx="465">
                  <c:v>1.4304219387412671</c:v>
                </c:pt>
                <c:pt idx="466">
                  <c:v>1.4037388926165937</c:v>
                </c:pt>
                <c:pt idx="467">
                  <c:v>1.406930413768694</c:v>
                </c:pt>
                <c:pt idx="468">
                  <c:v>1.4252646689395301</c:v>
                </c:pt>
                <c:pt idx="469">
                  <c:v>1.4233230565403592</c:v>
                </c:pt>
                <c:pt idx="470">
                  <c:v>1.4181980270864947</c:v>
                </c:pt>
                <c:pt idx="471">
                  <c:v>1.4086154759794363</c:v>
                </c:pt>
                <c:pt idx="472">
                  <c:v>1.4102563568376068</c:v>
                </c:pt>
                <c:pt idx="473">
                  <c:v>1.4248741988654601</c:v>
                </c:pt>
                <c:pt idx="474">
                  <c:v>1.4188919603795087</c:v>
                </c:pt>
                <c:pt idx="475">
                  <c:v>1.4119570854435233</c:v>
                </c:pt>
                <c:pt idx="476">
                  <c:v>1.4182013230824244</c:v>
                </c:pt>
                <c:pt idx="477">
                  <c:v>1.4129308479038811</c:v>
                </c:pt>
                <c:pt idx="478">
                  <c:v>1.3899415018604302</c:v>
                </c:pt>
                <c:pt idx="479">
                  <c:v>1.3983491835636104</c:v>
                </c:pt>
                <c:pt idx="480">
                  <c:v>1.4006987237826642</c:v>
                </c:pt>
                <c:pt idx="481">
                  <c:v>1.4036306176122195</c:v>
                </c:pt>
                <c:pt idx="482">
                  <c:v>1.40870178228202</c:v>
                </c:pt>
                <c:pt idx="483">
                  <c:v>1.3797922027567251</c:v>
                </c:pt>
                <c:pt idx="484">
                  <c:v>1.3998970080648996</c:v>
                </c:pt>
                <c:pt idx="485">
                  <c:v>1.4062715643302626</c:v>
                </c:pt>
                <c:pt idx="486">
                  <c:v>1.3989023941193208</c:v>
                </c:pt>
                <c:pt idx="487">
                  <c:v>1.4002732001319467</c:v>
                </c:pt>
                <c:pt idx="488">
                  <c:v>1.3808878346323279</c:v>
                </c:pt>
                <c:pt idx="489">
                  <c:v>1.3798159222638937</c:v>
                </c:pt>
                <c:pt idx="490">
                  <c:v>1.3724757678601731</c:v>
                </c:pt>
                <c:pt idx="491">
                  <c:v>1.3730742537302916</c:v>
                </c:pt>
                <c:pt idx="492">
                  <c:v>1.3868574565119687</c:v>
                </c:pt>
                <c:pt idx="493">
                  <c:v>1.3802840717206502</c:v>
                </c:pt>
                <c:pt idx="494">
                  <c:v>1.3710174653816811</c:v>
                </c:pt>
                <c:pt idx="495">
                  <c:v>1.3853369807967864</c:v>
                </c:pt>
                <c:pt idx="496">
                  <c:v>1.3784728114625198</c:v>
                </c:pt>
                <c:pt idx="497">
                  <c:v>1.3965606809418958</c:v>
                </c:pt>
                <c:pt idx="498">
                  <c:v>1.3667251091672543</c:v>
                </c:pt>
                <c:pt idx="499">
                  <c:v>1.3587745996321126</c:v>
                </c:pt>
                <c:pt idx="500">
                  <c:v>1.3058149435841924</c:v>
                </c:pt>
                <c:pt idx="501">
                  <c:v>1.3246329253610591</c:v>
                </c:pt>
                <c:pt idx="502">
                  <c:v>1.3232340029219263</c:v>
                </c:pt>
                <c:pt idx="503">
                  <c:v>1.2966088314502655</c:v>
                </c:pt>
                <c:pt idx="504">
                  <c:v>1.3177555173491715</c:v>
                </c:pt>
                <c:pt idx="505">
                  <c:v>1.3213486634276554</c:v>
                </c:pt>
                <c:pt idx="506">
                  <c:v>1.3089378374682381</c:v>
                </c:pt>
                <c:pt idx="507">
                  <c:v>1.3082610204393921</c:v>
                </c:pt>
                <c:pt idx="508">
                  <c:v>1.3196072429459491</c:v>
                </c:pt>
                <c:pt idx="509">
                  <c:v>1.3280607034473155</c:v>
                </c:pt>
                <c:pt idx="510">
                  <c:v>1.3229823663774019</c:v>
                </c:pt>
                <c:pt idx="511">
                  <c:v>1.3189641903849958</c:v>
                </c:pt>
                <c:pt idx="512">
                  <c:v>1.3280414858227205</c:v>
                </c:pt>
                <c:pt idx="513">
                  <c:v>1.3244245176382889</c:v>
                </c:pt>
                <c:pt idx="514">
                  <c:v>1.3144635348985207</c:v>
                </c:pt>
                <c:pt idx="515">
                  <c:v>1.3191683004882122</c:v>
                </c:pt>
                <c:pt idx="516">
                  <c:v>1.3118214716525936</c:v>
                </c:pt>
                <c:pt idx="517">
                  <c:v>1.3191069756444092</c:v>
                </c:pt>
                <c:pt idx="518">
                  <c:v>1.330085277101096</c:v>
                </c:pt>
                <c:pt idx="519">
                  <c:v>1.3413915905995906</c:v>
                </c:pt>
                <c:pt idx="520">
                  <c:v>1.3518290762935468</c:v>
                </c:pt>
                <c:pt idx="521">
                  <c:v>1.3397820669329985</c:v>
                </c:pt>
                <c:pt idx="522">
                  <c:v>1.3519213848135607</c:v>
                </c:pt>
                <c:pt idx="523">
                  <c:v>1.3491819997442593</c:v>
                </c:pt>
                <c:pt idx="524">
                  <c:v>1.3575520565301209</c:v>
                </c:pt>
                <c:pt idx="525">
                  <c:v>1.34742977726927</c:v>
                </c:pt>
                <c:pt idx="526">
                  <c:v>1.3556560020065158</c:v>
                </c:pt>
                <c:pt idx="527">
                  <c:v>1.3490023368196895</c:v>
                </c:pt>
                <c:pt idx="528">
                  <c:v>1.3460909748647989</c:v>
                </c:pt>
                <c:pt idx="529">
                  <c:v>1.3522943754917809</c:v>
                </c:pt>
                <c:pt idx="530">
                  <c:v>1.3307318167732693</c:v>
                </c:pt>
                <c:pt idx="531">
                  <c:v>1.3126092312172393</c:v>
                </c:pt>
                <c:pt idx="532">
                  <c:v>1.3162769352660806</c:v>
                </c:pt>
                <c:pt idx="533">
                  <c:v>1.3159594139486213</c:v>
                </c:pt>
                <c:pt idx="534">
                  <c:v>1.2991551384121678</c:v>
                </c:pt>
                <c:pt idx="535">
                  <c:v>1.2990062220941956</c:v>
                </c:pt>
                <c:pt idx="536">
                  <c:v>1.3249490887605275</c:v>
                </c:pt>
                <c:pt idx="537">
                  <c:v>1.3361110574236532</c:v>
                </c:pt>
                <c:pt idx="538">
                  <c:v>1.3215737944936321</c:v>
                </c:pt>
                <c:pt idx="539">
                  <c:v>1.324196871143577</c:v>
                </c:pt>
                <c:pt idx="540">
                  <c:v>1.3142218521452911</c:v>
                </c:pt>
                <c:pt idx="541">
                  <c:v>1.3130369925925927</c:v>
                </c:pt>
                <c:pt idx="542">
                  <c:v>1.3145067709211953</c:v>
                </c:pt>
                <c:pt idx="543">
                  <c:v>1.3061374237353489</c:v>
                </c:pt>
                <c:pt idx="544">
                  <c:v>1.2916846561706969</c:v>
                </c:pt>
                <c:pt idx="545">
                  <c:v>1.2655830530035337</c:v>
                </c:pt>
                <c:pt idx="546">
                  <c:v>1.2687324225352112</c:v>
                </c:pt>
                <c:pt idx="547">
                  <c:v>1.2749513268014643</c:v>
                </c:pt>
                <c:pt idx="548">
                  <c:v>1.2658895855090089</c:v>
                </c:pt>
                <c:pt idx="549">
                  <c:v>1.2521930133250139</c:v>
                </c:pt>
                <c:pt idx="550">
                  <c:v>1.2776548949115045</c:v>
                </c:pt>
                <c:pt idx="551">
                  <c:v>1.2766252881351723</c:v>
                </c:pt>
                <c:pt idx="552">
                  <c:v>1.2998874978859414</c:v>
                </c:pt>
                <c:pt idx="553">
                  <c:v>1.3268085248226951</c:v>
                </c:pt>
                <c:pt idx="554">
                  <c:v>1.3251644265416931</c:v>
                </c:pt>
                <c:pt idx="555">
                  <c:v>1.3128143260124649</c:v>
                </c:pt>
                <c:pt idx="556">
                  <c:v>1.3020484321315187</c:v>
                </c:pt>
                <c:pt idx="557">
                  <c:v>1.314680688996807</c:v>
                </c:pt>
                <c:pt idx="558">
                  <c:v>1.3127321004580343</c:v>
                </c:pt>
                <c:pt idx="559">
                  <c:v>1.3042157342200538</c:v>
                </c:pt>
                <c:pt idx="560">
                  <c:v>1.3112599209768132</c:v>
                </c:pt>
                <c:pt idx="561">
                  <c:v>1.3100910767142591</c:v>
                </c:pt>
                <c:pt idx="562">
                  <c:v>1.325134839374204</c:v>
                </c:pt>
                <c:pt idx="563">
                  <c:v>1.3513512843366584</c:v>
                </c:pt>
                <c:pt idx="564">
                  <c:v>1.3538915079854215</c:v>
                </c:pt>
                <c:pt idx="565">
                  <c:v>1.3660751216928633</c:v>
                </c:pt>
                <c:pt idx="566">
                  <c:v>1.3558028159425175</c:v>
                </c:pt>
                <c:pt idx="567">
                  <c:v>1.3634140576725025</c:v>
                </c:pt>
                <c:pt idx="568">
                  <c:v>1.3716226156644196</c:v>
                </c:pt>
                <c:pt idx="569">
                  <c:v>1.354238394680882</c:v>
                </c:pt>
                <c:pt idx="570">
                  <c:v>1.373465620959373</c:v>
                </c:pt>
                <c:pt idx="571">
                  <c:v>1.3772340219200996</c:v>
                </c:pt>
                <c:pt idx="572">
                  <c:v>1.3634405658441167</c:v>
                </c:pt>
                <c:pt idx="573">
                  <c:v>1.3835372289489032</c:v>
                </c:pt>
                <c:pt idx="574">
                  <c:v>1.3680227562649752</c:v>
                </c:pt>
                <c:pt idx="575">
                  <c:v>1.362169387888079</c:v>
                </c:pt>
                <c:pt idx="576">
                  <c:v>1.4224620597769622</c:v>
                </c:pt>
                <c:pt idx="577">
                  <c:v>1.4395238599633584</c:v>
                </c:pt>
                <c:pt idx="578">
                  <c:v>1.4039619917542765</c:v>
                </c:pt>
                <c:pt idx="579">
                  <c:v>1.3921412480514737</c:v>
                </c:pt>
                <c:pt idx="580">
                  <c:v>1.4021666560399879</c:v>
                </c:pt>
                <c:pt idx="581">
                  <c:v>1.4156258061220885</c:v>
                </c:pt>
                <c:pt idx="582">
                  <c:v>1.4379905170593794</c:v>
                </c:pt>
                <c:pt idx="583">
                  <c:v>1.492412094285992</c:v>
                </c:pt>
                <c:pt idx="584">
                  <c:v>1.5331221383676885</c:v>
                </c:pt>
                <c:pt idx="585">
                  <c:v>1.5258970763324198</c:v>
                </c:pt>
                <c:pt idx="586">
                  <c:v>1.5285476286836126</c:v>
                </c:pt>
                <c:pt idx="587">
                  <c:v>1.526644013559322</c:v>
                </c:pt>
                <c:pt idx="588">
                  <c:v>1.5065824689257798</c:v>
                </c:pt>
                <c:pt idx="589">
                  <c:v>1.4687540594986435</c:v>
                </c:pt>
                <c:pt idx="590">
                  <c:v>1.4747528536520198</c:v>
                </c:pt>
                <c:pt idx="591">
                  <c:v>1.5015319168775809</c:v>
                </c:pt>
                <c:pt idx="592">
                  <c:v>1.4749607167666585</c:v>
                </c:pt>
                <c:pt idx="593">
                  <c:v>1.497523429385774</c:v>
                </c:pt>
                <c:pt idx="594">
                  <c:v>1.5168612196332352</c:v>
                </c:pt>
                <c:pt idx="595">
                  <c:v>1.4896250542402398</c:v>
                </c:pt>
                <c:pt idx="596">
                  <c:v>1.4786897432654611</c:v>
                </c:pt>
                <c:pt idx="597">
                  <c:v>1.4614999750000002</c:v>
                </c:pt>
                <c:pt idx="598">
                  <c:v>1.4951530358379328</c:v>
                </c:pt>
                <c:pt idx="599">
                  <c:v>1.4220194856201696</c:v>
                </c:pt>
                <c:pt idx="600">
                  <c:v>1.4679296355093467</c:v>
                </c:pt>
                <c:pt idx="601">
                  <c:v>1.4531292156326865</c:v>
                </c:pt>
                <c:pt idx="602">
                  <c:v>1.4965268739949891</c:v>
                </c:pt>
                <c:pt idx="603">
                  <c:v>1.5209184961520916</c:v>
                </c:pt>
                <c:pt idx="604">
                  <c:v>1.519193593460193</c:v>
                </c:pt>
                <c:pt idx="605">
                  <c:v>1.477566411378425</c:v>
                </c:pt>
                <c:pt idx="606">
                  <c:v>1.4630717425897717</c:v>
                </c:pt>
                <c:pt idx="607">
                  <c:v>1.48869584382829</c:v>
                </c:pt>
                <c:pt idx="608">
                  <c:v>1.519476767888825</c:v>
                </c:pt>
                <c:pt idx="609">
                  <c:v>1.5261744581875707</c:v>
                </c:pt>
                <c:pt idx="610">
                  <c:v>1.5061847710843375</c:v>
                </c:pt>
                <c:pt idx="611">
                  <c:v>1.53614550729183</c:v>
                </c:pt>
                <c:pt idx="612">
                  <c:v>1.5476592310772299</c:v>
                </c:pt>
                <c:pt idx="613">
                  <c:v>1.5408869511910881</c:v>
                </c:pt>
                <c:pt idx="614">
                  <c:v>1.5217266698467964</c:v>
                </c:pt>
                <c:pt idx="615">
                  <c:v>1.5274725132010849</c:v>
                </c:pt>
                <c:pt idx="616">
                  <c:v>1.4912354823832283</c:v>
                </c:pt>
                <c:pt idx="617">
                  <c:v>1.4661283289995897</c:v>
                </c:pt>
                <c:pt idx="618">
                  <c:v>1.454088982584516</c:v>
                </c:pt>
                <c:pt idx="619">
                  <c:v>1.45794518380718</c:v>
                </c:pt>
                <c:pt idx="620">
                  <c:v>1.4539980654889115</c:v>
                </c:pt>
                <c:pt idx="621">
                  <c:v>1.4596742746603315</c:v>
                </c:pt>
                <c:pt idx="622">
                  <c:v>1.4947966075090311</c:v>
                </c:pt>
                <c:pt idx="623">
                  <c:v>1.5307745386199263</c:v>
                </c:pt>
                <c:pt idx="624">
                  <c:v>1.5173930363507002</c:v>
                </c:pt>
                <c:pt idx="625">
                  <c:v>1.5260355012067135</c:v>
                </c:pt>
                <c:pt idx="626">
                  <c:v>1.5310559204329182</c:v>
                </c:pt>
                <c:pt idx="627">
                  <c:v>1.5230494195645365</c:v>
                </c:pt>
                <c:pt idx="628">
                  <c:v>1.5566305813969523</c:v>
                </c:pt>
                <c:pt idx="629">
                  <c:v>1.5318876905130692</c:v>
                </c:pt>
                <c:pt idx="630">
                  <c:v>1.5378262175623265</c:v>
                </c:pt>
                <c:pt idx="631">
                  <c:v>1.5491847634322375</c:v>
                </c:pt>
                <c:pt idx="632">
                  <c:v>1.5374085326295546</c:v>
                </c:pt>
                <c:pt idx="633">
                  <c:v>1.5397640163873414</c:v>
                </c:pt>
                <c:pt idx="634">
                  <c:v>1.5290543775877659</c:v>
                </c:pt>
                <c:pt idx="635">
                  <c:v>1.5712769090955094</c:v>
                </c:pt>
                <c:pt idx="636">
                  <c:v>1.5712769090955094</c:v>
                </c:pt>
              </c:numCache>
            </c:numRef>
          </c:val>
          <c:smooth val="0"/>
          <c:extLst>
            <c:ext xmlns:c16="http://schemas.microsoft.com/office/drawing/2014/chart" uri="{C3380CC4-5D6E-409C-BE32-E72D297353CC}">
              <c16:uniqueId val="{00000002-90E2-FF4C-A202-C8741AAC5585}"/>
            </c:ext>
          </c:extLst>
        </c:ser>
        <c:dLbls>
          <c:showLegendKey val="0"/>
          <c:showVal val="0"/>
          <c:showCatName val="0"/>
          <c:showSerName val="0"/>
          <c:showPercent val="0"/>
          <c:showBubbleSize val="0"/>
        </c:dLbls>
        <c:marker val="1"/>
        <c:smooth val="0"/>
        <c:axId val="2132842447"/>
        <c:axId val="1993381727"/>
      </c:lineChart>
      <c:dateAx>
        <c:axId val="2132414303"/>
        <c:scaling>
          <c:orientation val="minMax"/>
        </c:scaling>
        <c:delete val="0"/>
        <c:axPos val="b"/>
        <c:numFmt formatCode="m/d/yy"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132141551"/>
        <c:crosses val="autoZero"/>
        <c:auto val="1"/>
        <c:lblOffset val="100"/>
        <c:baseTimeUnit val="days"/>
      </c:dateAx>
      <c:valAx>
        <c:axId val="2132141551"/>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132414303"/>
        <c:crosses val="autoZero"/>
        <c:crossBetween val="between"/>
      </c:valAx>
      <c:valAx>
        <c:axId val="199338172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132842447"/>
        <c:crosses val="max"/>
        <c:crossBetween val="between"/>
      </c:valAx>
      <c:dateAx>
        <c:axId val="2132842447"/>
        <c:scaling>
          <c:orientation val="minMax"/>
        </c:scaling>
        <c:delete val="1"/>
        <c:axPos val="b"/>
        <c:numFmt formatCode="m/d/yy" sourceLinked="1"/>
        <c:majorTickMark val="out"/>
        <c:minorTickMark val="none"/>
        <c:tickLblPos val="nextTo"/>
        <c:crossAx val="1993381727"/>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Most Negative Correlation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lineChart>
        <c:grouping val="standard"/>
        <c:varyColors val="0"/>
        <c:ser>
          <c:idx val="0"/>
          <c:order val="0"/>
          <c:tx>
            <c:strRef>
              <c:f>Sheet2!$B$3</c:f>
              <c:strCache>
                <c:ptCount val="1"/>
                <c:pt idx="0">
                  <c:v>XLE</c:v>
                </c:pt>
              </c:strCache>
            </c:strRef>
          </c:tx>
          <c:spPr>
            <a:ln w="12700" cap="rnd">
              <a:solidFill>
                <a:srgbClr val="FF0000"/>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Sheet2!$B$4:$B$640</c:f>
              <c:numCache>
                <c:formatCode>General</c:formatCode>
                <c:ptCount val="637"/>
                <c:pt idx="0">
                  <c:v>63.049999</c:v>
                </c:pt>
                <c:pt idx="1">
                  <c:v>63.099997999999999</c:v>
                </c:pt>
                <c:pt idx="2">
                  <c:v>64.129997000000003</c:v>
                </c:pt>
                <c:pt idx="3">
                  <c:v>64.650002000000001</c:v>
                </c:pt>
                <c:pt idx="4">
                  <c:v>65.209998999999996</c:v>
                </c:pt>
                <c:pt idx="5">
                  <c:v>67.830001999999993</c:v>
                </c:pt>
                <c:pt idx="6">
                  <c:v>67.699996999999996</c:v>
                </c:pt>
                <c:pt idx="7">
                  <c:v>68.919998000000007</c:v>
                </c:pt>
                <c:pt idx="8">
                  <c:v>67.919998000000007</c:v>
                </c:pt>
                <c:pt idx="9">
                  <c:v>70.980002999999996</c:v>
                </c:pt>
                <c:pt idx="10">
                  <c:v>69.75</c:v>
                </c:pt>
                <c:pt idx="11">
                  <c:v>68.989998</c:v>
                </c:pt>
                <c:pt idx="12">
                  <c:v>71.540001000000004</c:v>
                </c:pt>
                <c:pt idx="13">
                  <c:v>73.949996999999996</c:v>
                </c:pt>
                <c:pt idx="14">
                  <c:v>74</c:v>
                </c:pt>
                <c:pt idx="15">
                  <c:v>68.5</c:v>
                </c:pt>
                <c:pt idx="16">
                  <c:v>66.120002999999997</c:v>
                </c:pt>
                <c:pt idx="17">
                  <c:v>67.720000999999996</c:v>
                </c:pt>
                <c:pt idx="18">
                  <c:v>67.5</c:v>
                </c:pt>
                <c:pt idx="19">
                  <c:v>69.25</c:v>
                </c:pt>
                <c:pt idx="20">
                  <c:v>69.830001999999993</c:v>
                </c:pt>
                <c:pt idx="21">
                  <c:v>70.260002</c:v>
                </c:pt>
                <c:pt idx="22">
                  <c:v>72.5</c:v>
                </c:pt>
                <c:pt idx="23">
                  <c:v>75.699996999999996</c:v>
                </c:pt>
                <c:pt idx="24">
                  <c:v>74.800003000000004</c:v>
                </c:pt>
                <c:pt idx="25">
                  <c:v>75.110000999999997</c:v>
                </c:pt>
                <c:pt idx="26">
                  <c:v>77.169998000000007</c:v>
                </c:pt>
                <c:pt idx="27">
                  <c:v>74.400002000000001</c:v>
                </c:pt>
                <c:pt idx="28">
                  <c:v>76.949996999999996</c:v>
                </c:pt>
                <c:pt idx="29">
                  <c:v>75.849997999999999</c:v>
                </c:pt>
                <c:pt idx="30">
                  <c:v>74.449996999999996</c:v>
                </c:pt>
                <c:pt idx="31">
                  <c:v>72.660004000000001</c:v>
                </c:pt>
                <c:pt idx="32">
                  <c:v>74.050003000000004</c:v>
                </c:pt>
                <c:pt idx="33">
                  <c:v>73.470000999999996</c:v>
                </c:pt>
                <c:pt idx="34">
                  <c:v>76.180000000000007</c:v>
                </c:pt>
                <c:pt idx="35">
                  <c:v>76.449996999999996</c:v>
                </c:pt>
                <c:pt idx="36">
                  <c:v>79.300003000000004</c:v>
                </c:pt>
                <c:pt idx="37">
                  <c:v>80.370002999999997</c:v>
                </c:pt>
                <c:pt idx="38">
                  <c:v>77.5</c:v>
                </c:pt>
                <c:pt idx="39">
                  <c:v>75.599997999999999</c:v>
                </c:pt>
                <c:pt idx="40">
                  <c:v>68.900002000000001</c:v>
                </c:pt>
                <c:pt idx="41">
                  <c:v>68.699996999999996</c:v>
                </c:pt>
                <c:pt idx="42">
                  <c:v>71.349997999999999</c:v>
                </c:pt>
                <c:pt idx="43">
                  <c:v>69.849997999999999</c:v>
                </c:pt>
                <c:pt idx="44">
                  <c:v>72.849997999999999</c:v>
                </c:pt>
                <c:pt idx="45">
                  <c:v>74.900002000000001</c:v>
                </c:pt>
                <c:pt idx="46">
                  <c:v>76.050003000000004</c:v>
                </c:pt>
                <c:pt idx="47">
                  <c:v>73.760002</c:v>
                </c:pt>
                <c:pt idx="48">
                  <c:v>74.760002</c:v>
                </c:pt>
                <c:pt idx="49">
                  <c:v>70.809997999999993</c:v>
                </c:pt>
                <c:pt idx="50">
                  <c:v>73.400002000000001</c:v>
                </c:pt>
                <c:pt idx="51">
                  <c:v>77.309997999999993</c:v>
                </c:pt>
                <c:pt idx="52">
                  <c:v>77.5</c:v>
                </c:pt>
                <c:pt idx="53">
                  <c:v>83.589995999999999</c:v>
                </c:pt>
                <c:pt idx="54">
                  <c:v>82.879997000000003</c:v>
                </c:pt>
                <c:pt idx="55">
                  <c:v>81.470000999999996</c:v>
                </c:pt>
                <c:pt idx="56">
                  <c:v>84.769997000000004</c:v>
                </c:pt>
                <c:pt idx="57">
                  <c:v>88.949996999999996</c:v>
                </c:pt>
                <c:pt idx="58">
                  <c:v>86.260002</c:v>
                </c:pt>
                <c:pt idx="59">
                  <c:v>86</c:v>
                </c:pt>
                <c:pt idx="60">
                  <c:v>86.019997000000004</c:v>
                </c:pt>
                <c:pt idx="61">
                  <c:v>86.599997999999999</c:v>
                </c:pt>
                <c:pt idx="62">
                  <c:v>85.75</c:v>
                </c:pt>
                <c:pt idx="63">
                  <c:v>87.25</c:v>
                </c:pt>
                <c:pt idx="64">
                  <c:v>84.900002000000001</c:v>
                </c:pt>
                <c:pt idx="65">
                  <c:v>81.800003000000004</c:v>
                </c:pt>
                <c:pt idx="66">
                  <c:v>76.900002000000001</c:v>
                </c:pt>
                <c:pt idx="67">
                  <c:v>73.809997999999993</c:v>
                </c:pt>
                <c:pt idx="68">
                  <c:v>74.389999000000003</c:v>
                </c:pt>
                <c:pt idx="69">
                  <c:v>70.980002999999996</c:v>
                </c:pt>
                <c:pt idx="70">
                  <c:v>70.800003000000004</c:v>
                </c:pt>
                <c:pt idx="71">
                  <c:v>74.620002999999997</c:v>
                </c:pt>
                <c:pt idx="72">
                  <c:v>74.650002000000001</c:v>
                </c:pt>
                <c:pt idx="73">
                  <c:v>68.419998000000007</c:v>
                </c:pt>
                <c:pt idx="74">
                  <c:v>68.930000000000007</c:v>
                </c:pt>
                <c:pt idx="75">
                  <c:v>71.25</c:v>
                </c:pt>
                <c:pt idx="76">
                  <c:v>67.699996999999996</c:v>
                </c:pt>
                <c:pt idx="77">
                  <c:v>58.009998000000003</c:v>
                </c:pt>
                <c:pt idx="78">
                  <c:v>43.400002000000001</c:v>
                </c:pt>
                <c:pt idx="79">
                  <c:v>45.939999</c:v>
                </c:pt>
                <c:pt idx="80">
                  <c:v>43.650002000000001</c:v>
                </c:pt>
                <c:pt idx="81">
                  <c:v>51.400002000000001</c:v>
                </c:pt>
                <c:pt idx="82">
                  <c:v>49.849997999999999</c:v>
                </c:pt>
                <c:pt idx="83">
                  <c:v>47.77</c:v>
                </c:pt>
                <c:pt idx="84">
                  <c:v>44.419998</c:v>
                </c:pt>
                <c:pt idx="85">
                  <c:v>50.279998999999997</c:v>
                </c:pt>
                <c:pt idx="86">
                  <c:v>44.16</c:v>
                </c:pt>
                <c:pt idx="87">
                  <c:v>48.279998999999997</c:v>
                </c:pt>
                <c:pt idx="88">
                  <c:v>46</c:v>
                </c:pt>
                <c:pt idx="89">
                  <c:v>45.16</c:v>
                </c:pt>
                <c:pt idx="90">
                  <c:v>50.150002000000001</c:v>
                </c:pt>
                <c:pt idx="91">
                  <c:v>48.639999000000003</c:v>
                </c:pt>
                <c:pt idx="92">
                  <c:v>46.540000999999997</c:v>
                </c:pt>
                <c:pt idx="93">
                  <c:v>47.060001</c:v>
                </c:pt>
                <c:pt idx="94">
                  <c:v>46.919998</c:v>
                </c:pt>
                <c:pt idx="95">
                  <c:v>49.470001000000003</c:v>
                </c:pt>
                <c:pt idx="96">
                  <c:v>46.990001999999997</c:v>
                </c:pt>
                <c:pt idx="97">
                  <c:v>42.380001</c:v>
                </c:pt>
                <c:pt idx="98">
                  <c:v>41.130001</c:v>
                </c:pt>
                <c:pt idx="99">
                  <c:v>38.790000999999997</c:v>
                </c:pt>
                <c:pt idx="100">
                  <c:v>41.5</c:v>
                </c:pt>
                <c:pt idx="101">
                  <c:v>43</c:v>
                </c:pt>
                <c:pt idx="102">
                  <c:v>44.470001000000003</c:v>
                </c:pt>
                <c:pt idx="103">
                  <c:v>46.02</c:v>
                </c:pt>
                <c:pt idx="104">
                  <c:v>45.599997999999999</c:v>
                </c:pt>
                <c:pt idx="105">
                  <c:v>45.779998999999997</c:v>
                </c:pt>
                <c:pt idx="106">
                  <c:v>46.07</c:v>
                </c:pt>
                <c:pt idx="107">
                  <c:v>47.259998000000003</c:v>
                </c:pt>
                <c:pt idx="108">
                  <c:v>51.84</c:v>
                </c:pt>
                <c:pt idx="109">
                  <c:v>48</c:v>
                </c:pt>
                <c:pt idx="110">
                  <c:v>48.610000999999997</c:v>
                </c:pt>
                <c:pt idx="111">
                  <c:v>51.68</c:v>
                </c:pt>
                <c:pt idx="112">
                  <c:v>52.110000999999997</c:v>
                </c:pt>
                <c:pt idx="113">
                  <c:v>53.509998000000003</c:v>
                </c:pt>
                <c:pt idx="114">
                  <c:v>49.209999000000003</c:v>
                </c:pt>
                <c:pt idx="115">
                  <c:v>47.889999000000003</c:v>
                </c:pt>
                <c:pt idx="116">
                  <c:v>46.16</c:v>
                </c:pt>
                <c:pt idx="117">
                  <c:v>44.669998</c:v>
                </c:pt>
                <c:pt idx="118">
                  <c:v>48.450001</c:v>
                </c:pt>
                <c:pt idx="119">
                  <c:v>51.189999</c:v>
                </c:pt>
                <c:pt idx="120">
                  <c:v>50.619999</c:v>
                </c:pt>
                <c:pt idx="121">
                  <c:v>50.830002</c:v>
                </c:pt>
                <c:pt idx="122">
                  <c:v>50.709999000000003</c:v>
                </c:pt>
                <c:pt idx="123">
                  <c:v>52.349997999999999</c:v>
                </c:pt>
                <c:pt idx="124">
                  <c:v>52.18</c:v>
                </c:pt>
                <c:pt idx="125">
                  <c:v>50.959999000000003</c:v>
                </c:pt>
                <c:pt idx="126">
                  <c:v>53.599997999999999</c:v>
                </c:pt>
                <c:pt idx="127">
                  <c:v>55.18</c:v>
                </c:pt>
                <c:pt idx="128">
                  <c:v>53.560001</c:v>
                </c:pt>
                <c:pt idx="129">
                  <c:v>51.970001000000003</c:v>
                </c:pt>
                <c:pt idx="130">
                  <c:v>56.16</c:v>
                </c:pt>
                <c:pt idx="131">
                  <c:v>58.990001999999997</c:v>
                </c:pt>
                <c:pt idx="132">
                  <c:v>58.299999</c:v>
                </c:pt>
                <c:pt idx="133">
                  <c:v>55.25</c:v>
                </c:pt>
                <c:pt idx="134">
                  <c:v>57.080002</c:v>
                </c:pt>
                <c:pt idx="135">
                  <c:v>57.27</c:v>
                </c:pt>
                <c:pt idx="136">
                  <c:v>56.599997999999999</c:v>
                </c:pt>
                <c:pt idx="137">
                  <c:v>57.02</c:v>
                </c:pt>
                <c:pt idx="138">
                  <c:v>55.900002000000001</c:v>
                </c:pt>
                <c:pt idx="139">
                  <c:v>55.529998999999997</c:v>
                </c:pt>
                <c:pt idx="140">
                  <c:v>56.150002000000001</c:v>
                </c:pt>
                <c:pt idx="141">
                  <c:v>57.810001</c:v>
                </c:pt>
                <c:pt idx="142">
                  <c:v>57.009998000000003</c:v>
                </c:pt>
                <c:pt idx="143">
                  <c:v>60.299999</c:v>
                </c:pt>
                <c:pt idx="144">
                  <c:v>59.259998000000003</c:v>
                </c:pt>
                <c:pt idx="145">
                  <c:v>56.299999</c:v>
                </c:pt>
                <c:pt idx="146">
                  <c:v>54.5</c:v>
                </c:pt>
                <c:pt idx="147">
                  <c:v>54.240001999999997</c:v>
                </c:pt>
                <c:pt idx="148">
                  <c:v>55.59</c:v>
                </c:pt>
                <c:pt idx="149">
                  <c:v>57.360000999999997</c:v>
                </c:pt>
                <c:pt idx="150">
                  <c:v>56.139999000000003</c:v>
                </c:pt>
                <c:pt idx="151">
                  <c:v>58.150002000000001</c:v>
                </c:pt>
                <c:pt idx="152">
                  <c:v>58.5</c:v>
                </c:pt>
                <c:pt idx="153">
                  <c:v>57.279998999999997</c:v>
                </c:pt>
                <c:pt idx="154">
                  <c:v>56.080002</c:v>
                </c:pt>
                <c:pt idx="155">
                  <c:v>58.540000999999997</c:v>
                </c:pt>
                <c:pt idx="156">
                  <c:v>59.830002</c:v>
                </c:pt>
                <c:pt idx="157">
                  <c:v>59.299999</c:v>
                </c:pt>
                <c:pt idx="158">
                  <c:v>62.09</c:v>
                </c:pt>
                <c:pt idx="159">
                  <c:v>59.91</c:v>
                </c:pt>
                <c:pt idx="160">
                  <c:v>54.990001999999997</c:v>
                </c:pt>
                <c:pt idx="161">
                  <c:v>56.240001999999997</c:v>
                </c:pt>
                <c:pt idx="162">
                  <c:v>53.07</c:v>
                </c:pt>
                <c:pt idx="163">
                  <c:v>53.049999</c:v>
                </c:pt>
                <c:pt idx="164">
                  <c:v>51.549999</c:v>
                </c:pt>
                <c:pt idx="165">
                  <c:v>54.32</c:v>
                </c:pt>
                <c:pt idx="166">
                  <c:v>55.610000999999997</c:v>
                </c:pt>
                <c:pt idx="167">
                  <c:v>52.490001999999997</c:v>
                </c:pt>
                <c:pt idx="168">
                  <c:v>49.380001</c:v>
                </c:pt>
                <c:pt idx="169">
                  <c:v>52.619999</c:v>
                </c:pt>
                <c:pt idx="170">
                  <c:v>51.73</c:v>
                </c:pt>
                <c:pt idx="171">
                  <c:v>53.779998999999997</c:v>
                </c:pt>
                <c:pt idx="172">
                  <c:v>53.84</c:v>
                </c:pt>
                <c:pt idx="173">
                  <c:v>55.639999000000003</c:v>
                </c:pt>
                <c:pt idx="174">
                  <c:v>53.349997999999999</c:v>
                </c:pt>
                <c:pt idx="175">
                  <c:v>52.189999</c:v>
                </c:pt>
                <c:pt idx="176">
                  <c:v>52.099997999999999</c:v>
                </c:pt>
                <c:pt idx="177">
                  <c:v>54.200001</c:v>
                </c:pt>
                <c:pt idx="178">
                  <c:v>54.52</c:v>
                </c:pt>
                <c:pt idx="179">
                  <c:v>53.889999000000003</c:v>
                </c:pt>
                <c:pt idx="180">
                  <c:v>55.27</c:v>
                </c:pt>
                <c:pt idx="181">
                  <c:v>56.810001</c:v>
                </c:pt>
                <c:pt idx="182">
                  <c:v>58.360000999999997</c:v>
                </c:pt>
                <c:pt idx="183">
                  <c:v>59.209999000000003</c:v>
                </c:pt>
                <c:pt idx="184">
                  <c:v>59.299999</c:v>
                </c:pt>
                <c:pt idx="185">
                  <c:v>59.240001999999997</c:v>
                </c:pt>
                <c:pt idx="186">
                  <c:v>62.310001</c:v>
                </c:pt>
                <c:pt idx="187">
                  <c:v>62.939999</c:v>
                </c:pt>
                <c:pt idx="188">
                  <c:v>63.59</c:v>
                </c:pt>
                <c:pt idx="189">
                  <c:v>62.509998000000003</c:v>
                </c:pt>
                <c:pt idx="190">
                  <c:v>65.819999999999993</c:v>
                </c:pt>
                <c:pt idx="191">
                  <c:v>65.900002000000001</c:v>
                </c:pt>
                <c:pt idx="192">
                  <c:v>65.889999000000003</c:v>
                </c:pt>
                <c:pt idx="193">
                  <c:v>67.410004000000001</c:v>
                </c:pt>
                <c:pt idx="194">
                  <c:v>68.25</c:v>
                </c:pt>
                <c:pt idx="195">
                  <c:v>68.279999000000004</c:v>
                </c:pt>
                <c:pt idx="196">
                  <c:v>70.650002000000001</c:v>
                </c:pt>
                <c:pt idx="197">
                  <c:v>70.099997999999999</c:v>
                </c:pt>
                <c:pt idx="198">
                  <c:v>71.110000999999997</c:v>
                </c:pt>
                <c:pt idx="199">
                  <c:v>74.129997000000003</c:v>
                </c:pt>
                <c:pt idx="200">
                  <c:v>74.110000999999997</c:v>
                </c:pt>
                <c:pt idx="201">
                  <c:v>77.019997000000004</c:v>
                </c:pt>
                <c:pt idx="202">
                  <c:v>77.940002000000007</c:v>
                </c:pt>
                <c:pt idx="203">
                  <c:v>78.339995999999999</c:v>
                </c:pt>
                <c:pt idx="204">
                  <c:v>75.110000999999997</c:v>
                </c:pt>
                <c:pt idx="205">
                  <c:v>75.389999000000003</c:v>
                </c:pt>
                <c:pt idx="206">
                  <c:v>78.690002000000007</c:v>
                </c:pt>
                <c:pt idx="207">
                  <c:v>79.989998</c:v>
                </c:pt>
                <c:pt idx="208">
                  <c:v>79.720000999999996</c:v>
                </c:pt>
                <c:pt idx="209">
                  <c:v>77.190002000000007</c:v>
                </c:pt>
                <c:pt idx="210">
                  <c:v>78.980002999999996</c:v>
                </c:pt>
                <c:pt idx="211">
                  <c:v>80.480002999999996</c:v>
                </c:pt>
                <c:pt idx="212">
                  <c:v>74.800003000000004</c:v>
                </c:pt>
                <c:pt idx="213">
                  <c:v>73.790001000000004</c:v>
                </c:pt>
                <c:pt idx="214">
                  <c:v>74.629997000000003</c:v>
                </c:pt>
                <c:pt idx="215">
                  <c:v>76.339995999999999</c:v>
                </c:pt>
                <c:pt idx="216">
                  <c:v>75.260002</c:v>
                </c:pt>
                <c:pt idx="217">
                  <c:v>73.330001999999993</c:v>
                </c:pt>
                <c:pt idx="218">
                  <c:v>71.680000000000007</c:v>
                </c:pt>
                <c:pt idx="219">
                  <c:v>70.930000000000007</c:v>
                </c:pt>
                <c:pt idx="220">
                  <c:v>76.059997999999993</c:v>
                </c:pt>
                <c:pt idx="221">
                  <c:v>76.889999000000003</c:v>
                </c:pt>
                <c:pt idx="222">
                  <c:v>76.860000999999997</c:v>
                </c:pt>
                <c:pt idx="223">
                  <c:v>79.730002999999996</c:v>
                </c:pt>
                <c:pt idx="224">
                  <c:v>76.449996999999996</c:v>
                </c:pt>
                <c:pt idx="225">
                  <c:v>68.069999999999993</c:v>
                </c:pt>
                <c:pt idx="226">
                  <c:v>66.959998999999996</c:v>
                </c:pt>
                <c:pt idx="227">
                  <c:v>63.240001999999997</c:v>
                </c:pt>
                <c:pt idx="228">
                  <c:v>65.809997999999993</c:v>
                </c:pt>
                <c:pt idx="229">
                  <c:v>66.220000999999996</c:v>
                </c:pt>
                <c:pt idx="230">
                  <c:v>64.889999000000003</c:v>
                </c:pt>
                <c:pt idx="231">
                  <c:v>67.089995999999999</c:v>
                </c:pt>
                <c:pt idx="232">
                  <c:v>58.700001</c:v>
                </c:pt>
                <c:pt idx="233">
                  <c:v>58.509998000000003</c:v>
                </c:pt>
                <c:pt idx="234">
                  <c:v>60.900002000000001</c:v>
                </c:pt>
                <c:pt idx="235">
                  <c:v>66.599997999999999</c:v>
                </c:pt>
                <c:pt idx="236">
                  <c:v>68.550003000000004</c:v>
                </c:pt>
                <c:pt idx="237">
                  <c:v>73.040001000000004</c:v>
                </c:pt>
                <c:pt idx="238">
                  <c:v>71.260002</c:v>
                </c:pt>
                <c:pt idx="239">
                  <c:v>72.260002</c:v>
                </c:pt>
                <c:pt idx="240">
                  <c:v>68.150002000000001</c:v>
                </c:pt>
                <c:pt idx="241">
                  <c:v>63.830002</c:v>
                </c:pt>
                <c:pt idx="242">
                  <c:v>70.419998000000007</c:v>
                </c:pt>
                <c:pt idx="243">
                  <c:v>70.190002000000007</c:v>
                </c:pt>
                <c:pt idx="244">
                  <c:v>66.139999000000003</c:v>
                </c:pt>
                <c:pt idx="245">
                  <c:v>69.599997999999999</c:v>
                </c:pt>
                <c:pt idx="246">
                  <c:v>69.129997000000003</c:v>
                </c:pt>
                <c:pt idx="247">
                  <c:v>70.440002000000007</c:v>
                </c:pt>
                <c:pt idx="248">
                  <c:v>69.440002000000007</c:v>
                </c:pt>
                <c:pt idx="249">
                  <c:v>71.379997000000003</c:v>
                </c:pt>
                <c:pt idx="250">
                  <c:v>71.480002999999996</c:v>
                </c:pt>
                <c:pt idx="251">
                  <c:v>72.769997000000004</c:v>
                </c:pt>
                <c:pt idx="252">
                  <c:v>73.040001000000004</c:v>
                </c:pt>
                <c:pt idx="253">
                  <c:v>74.870002999999997</c:v>
                </c:pt>
                <c:pt idx="254">
                  <c:v>76.230002999999996</c:v>
                </c:pt>
                <c:pt idx="255">
                  <c:v>74.739998</c:v>
                </c:pt>
                <c:pt idx="256">
                  <c:v>74.190002000000007</c:v>
                </c:pt>
                <c:pt idx="257">
                  <c:v>74.800003000000004</c:v>
                </c:pt>
                <c:pt idx="258">
                  <c:v>72.260002</c:v>
                </c:pt>
                <c:pt idx="259">
                  <c:v>71.75</c:v>
                </c:pt>
                <c:pt idx="260">
                  <c:v>70.5</c:v>
                </c:pt>
                <c:pt idx="261">
                  <c:v>68.699996999999996</c:v>
                </c:pt>
                <c:pt idx="262">
                  <c:v>68.959998999999996</c:v>
                </c:pt>
                <c:pt idx="263">
                  <c:v>70.800003000000004</c:v>
                </c:pt>
                <c:pt idx="264">
                  <c:v>68.300003000000004</c:v>
                </c:pt>
                <c:pt idx="265">
                  <c:v>67.339995999999999</c:v>
                </c:pt>
                <c:pt idx="266">
                  <c:v>63.939999</c:v>
                </c:pt>
                <c:pt idx="267">
                  <c:v>65.129997000000003</c:v>
                </c:pt>
                <c:pt idx="268">
                  <c:v>62.040000999999997</c:v>
                </c:pt>
                <c:pt idx="269">
                  <c:v>64.5</c:v>
                </c:pt>
                <c:pt idx="270">
                  <c:v>65.620002999999997</c:v>
                </c:pt>
                <c:pt idx="271">
                  <c:v>63.439999</c:v>
                </c:pt>
                <c:pt idx="272">
                  <c:v>66.370002999999997</c:v>
                </c:pt>
                <c:pt idx="273">
                  <c:v>66.290001000000004</c:v>
                </c:pt>
                <c:pt idx="274">
                  <c:v>66.769997000000004</c:v>
                </c:pt>
                <c:pt idx="275">
                  <c:v>68.790001000000004</c:v>
                </c:pt>
                <c:pt idx="276">
                  <c:v>70.220000999999996</c:v>
                </c:pt>
                <c:pt idx="277">
                  <c:v>70.440002000000007</c:v>
                </c:pt>
                <c:pt idx="278">
                  <c:v>72.370002999999997</c:v>
                </c:pt>
                <c:pt idx="279">
                  <c:v>72.569999999999993</c:v>
                </c:pt>
                <c:pt idx="280">
                  <c:v>71.980002999999996</c:v>
                </c:pt>
                <c:pt idx="281">
                  <c:v>71.529999000000004</c:v>
                </c:pt>
                <c:pt idx="282">
                  <c:v>73.449996999999996</c:v>
                </c:pt>
                <c:pt idx="283">
                  <c:v>76.569999999999993</c:v>
                </c:pt>
                <c:pt idx="284">
                  <c:v>74.680000000000007</c:v>
                </c:pt>
                <c:pt idx="285">
                  <c:v>73.430000000000007</c:v>
                </c:pt>
                <c:pt idx="286">
                  <c:v>73.580001999999993</c:v>
                </c:pt>
                <c:pt idx="287">
                  <c:v>72.559997999999993</c:v>
                </c:pt>
                <c:pt idx="288">
                  <c:v>73.830001999999993</c:v>
                </c:pt>
                <c:pt idx="289">
                  <c:v>71.959998999999996</c:v>
                </c:pt>
                <c:pt idx="290">
                  <c:v>71.059997999999993</c:v>
                </c:pt>
                <c:pt idx="291">
                  <c:v>69.550003000000004</c:v>
                </c:pt>
                <c:pt idx="292">
                  <c:v>68.919998000000007</c:v>
                </c:pt>
                <c:pt idx="293">
                  <c:v>71.610000999999997</c:v>
                </c:pt>
                <c:pt idx="294">
                  <c:v>71.059997999999993</c:v>
                </c:pt>
                <c:pt idx="295">
                  <c:v>71.559997999999993</c:v>
                </c:pt>
                <c:pt idx="296">
                  <c:v>71.220000999999996</c:v>
                </c:pt>
                <c:pt idx="297">
                  <c:v>72.069999999999993</c:v>
                </c:pt>
                <c:pt idx="298">
                  <c:v>69.830001999999993</c:v>
                </c:pt>
                <c:pt idx="299">
                  <c:v>73.790001000000004</c:v>
                </c:pt>
                <c:pt idx="300">
                  <c:v>73.610000999999997</c:v>
                </c:pt>
                <c:pt idx="301">
                  <c:v>75.489998</c:v>
                </c:pt>
                <c:pt idx="302">
                  <c:v>76.889999000000003</c:v>
                </c:pt>
                <c:pt idx="303">
                  <c:v>78.069999999999993</c:v>
                </c:pt>
                <c:pt idx="304">
                  <c:v>78.580001999999993</c:v>
                </c:pt>
                <c:pt idx="305">
                  <c:v>78.449996999999996</c:v>
                </c:pt>
                <c:pt idx="306">
                  <c:v>77.970000999999996</c:v>
                </c:pt>
                <c:pt idx="307">
                  <c:v>77.790001000000004</c:v>
                </c:pt>
                <c:pt idx="308">
                  <c:v>78.989998</c:v>
                </c:pt>
                <c:pt idx="309">
                  <c:v>79.599997999999999</c:v>
                </c:pt>
                <c:pt idx="310">
                  <c:v>78.75</c:v>
                </c:pt>
                <c:pt idx="311">
                  <c:v>79.309997999999993</c:v>
                </c:pt>
                <c:pt idx="312">
                  <c:v>77.300003000000004</c:v>
                </c:pt>
                <c:pt idx="313">
                  <c:v>78</c:v>
                </c:pt>
                <c:pt idx="314">
                  <c:v>74.559997999999993</c:v>
                </c:pt>
                <c:pt idx="315">
                  <c:v>77.180000000000007</c:v>
                </c:pt>
                <c:pt idx="316">
                  <c:v>79.470000999999996</c:v>
                </c:pt>
                <c:pt idx="317">
                  <c:v>80.269997000000004</c:v>
                </c:pt>
                <c:pt idx="318">
                  <c:v>82.120002999999997</c:v>
                </c:pt>
                <c:pt idx="319">
                  <c:v>81.709998999999996</c:v>
                </c:pt>
                <c:pt idx="320">
                  <c:v>80.5</c:v>
                </c:pt>
                <c:pt idx="321">
                  <c:v>81.309997999999993</c:v>
                </c:pt>
                <c:pt idx="322">
                  <c:v>79.910004000000001</c:v>
                </c:pt>
                <c:pt idx="323">
                  <c:v>78.169998000000007</c:v>
                </c:pt>
                <c:pt idx="324">
                  <c:v>78.300003000000004</c:v>
                </c:pt>
                <c:pt idx="325">
                  <c:v>79.959998999999996</c:v>
                </c:pt>
                <c:pt idx="326">
                  <c:v>81.910004000000001</c:v>
                </c:pt>
                <c:pt idx="327">
                  <c:v>83.720000999999996</c:v>
                </c:pt>
                <c:pt idx="328">
                  <c:v>83</c:v>
                </c:pt>
                <c:pt idx="329">
                  <c:v>83.389999000000003</c:v>
                </c:pt>
                <c:pt idx="330">
                  <c:v>82.589995999999999</c:v>
                </c:pt>
                <c:pt idx="331">
                  <c:v>81.230002999999996</c:v>
                </c:pt>
                <c:pt idx="332">
                  <c:v>81.760002</c:v>
                </c:pt>
                <c:pt idx="333">
                  <c:v>81.569999999999993</c:v>
                </c:pt>
                <c:pt idx="334">
                  <c:v>82.879997000000003</c:v>
                </c:pt>
                <c:pt idx="335">
                  <c:v>83.949996999999996</c:v>
                </c:pt>
                <c:pt idx="336">
                  <c:v>84.040001000000004</c:v>
                </c:pt>
                <c:pt idx="337">
                  <c:v>83.550003000000004</c:v>
                </c:pt>
                <c:pt idx="338">
                  <c:v>83.739998</c:v>
                </c:pt>
                <c:pt idx="339">
                  <c:v>84.290001000000004</c:v>
                </c:pt>
                <c:pt idx="340">
                  <c:v>86.940002000000007</c:v>
                </c:pt>
                <c:pt idx="341">
                  <c:v>86.599997999999999</c:v>
                </c:pt>
                <c:pt idx="342">
                  <c:v>86.080001999999993</c:v>
                </c:pt>
                <c:pt idx="343">
                  <c:v>86.550003000000004</c:v>
                </c:pt>
                <c:pt idx="344">
                  <c:v>87.660004000000001</c:v>
                </c:pt>
                <c:pt idx="345">
                  <c:v>88.230002999999996</c:v>
                </c:pt>
                <c:pt idx="346">
                  <c:v>86.440002000000007</c:v>
                </c:pt>
                <c:pt idx="347">
                  <c:v>86.410004000000001</c:v>
                </c:pt>
                <c:pt idx="348">
                  <c:v>85.129997000000003</c:v>
                </c:pt>
                <c:pt idx="349">
                  <c:v>86.669998000000007</c:v>
                </c:pt>
                <c:pt idx="350">
                  <c:v>88.290001000000004</c:v>
                </c:pt>
                <c:pt idx="351">
                  <c:v>86.93</c:v>
                </c:pt>
                <c:pt idx="352">
                  <c:v>86.900002000000001</c:v>
                </c:pt>
                <c:pt idx="353">
                  <c:v>86.010002</c:v>
                </c:pt>
                <c:pt idx="354">
                  <c:v>84.330001999999993</c:v>
                </c:pt>
                <c:pt idx="355">
                  <c:v>83.379997000000003</c:v>
                </c:pt>
                <c:pt idx="356">
                  <c:v>84.040001000000004</c:v>
                </c:pt>
                <c:pt idx="357">
                  <c:v>86.029999000000004</c:v>
                </c:pt>
                <c:pt idx="358">
                  <c:v>86.410004000000001</c:v>
                </c:pt>
                <c:pt idx="359">
                  <c:v>87.650002000000001</c:v>
                </c:pt>
                <c:pt idx="360">
                  <c:v>88.019997000000004</c:v>
                </c:pt>
                <c:pt idx="361">
                  <c:v>86.379997000000003</c:v>
                </c:pt>
                <c:pt idx="362">
                  <c:v>87.059997999999993</c:v>
                </c:pt>
                <c:pt idx="363">
                  <c:v>89.059997999999993</c:v>
                </c:pt>
                <c:pt idx="364">
                  <c:v>90.160004000000001</c:v>
                </c:pt>
                <c:pt idx="365">
                  <c:v>88.449996999999996</c:v>
                </c:pt>
                <c:pt idx="366">
                  <c:v>92.790001000000004</c:v>
                </c:pt>
                <c:pt idx="367">
                  <c:v>93.230002999999996</c:v>
                </c:pt>
                <c:pt idx="368">
                  <c:v>93.720000999999996</c:v>
                </c:pt>
                <c:pt idx="369">
                  <c:v>93.669998000000007</c:v>
                </c:pt>
                <c:pt idx="370">
                  <c:v>93.400002000000001</c:v>
                </c:pt>
                <c:pt idx="371">
                  <c:v>94.150002000000001</c:v>
                </c:pt>
                <c:pt idx="372">
                  <c:v>95.309997999999993</c:v>
                </c:pt>
                <c:pt idx="373">
                  <c:v>96.809997999999993</c:v>
                </c:pt>
                <c:pt idx="374">
                  <c:v>98.419998000000007</c:v>
                </c:pt>
                <c:pt idx="375">
                  <c:v>100.93</c:v>
                </c:pt>
                <c:pt idx="376">
                  <c:v>100.019997</c:v>
                </c:pt>
                <c:pt idx="377">
                  <c:v>100.389999</c:v>
                </c:pt>
                <c:pt idx="378">
                  <c:v>98.400002000000001</c:v>
                </c:pt>
                <c:pt idx="379">
                  <c:v>98.989998</c:v>
                </c:pt>
                <c:pt idx="380">
                  <c:v>99.839995999999999</c:v>
                </c:pt>
                <c:pt idx="381">
                  <c:v>95.849997999999999</c:v>
                </c:pt>
                <c:pt idx="382">
                  <c:v>96.599997999999999</c:v>
                </c:pt>
                <c:pt idx="383">
                  <c:v>96.370002999999997</c:v>
                </c:pt>
                <c:pt idx="384">
                  <c:v>97.010002</c:v>
                </c:pt>
                <c:pt idx="385">
                  <c:v>98.739998</c:v>
                </c:pt>
                <c:pt idx="386">
                  <c:v>97.080001999999993</c:v>
                </c:pt>
                <c:pt idx="387">
                  <c:v>93.559997999999993</c:v>
                </c:pt>
                <c:pt idx="388">
                  <c:v>93.790001000000004</c:v>
                </c:pt>
                <c:pt idx="389">
                  <c:v>91.980002999999996</c:v>
                </c:pt>
                <c:pt idx="390">
                  <c:v>88.169998000000007</c:v>
                </c:pt>
                <c:pt idx="391">
                  <c:v>83.550003000000004</c:v>
                </c:pt>
                <c:pt idx="392">
                  <c:v>82.699996999999996</c:v>
                </c:pt>
                <c:pt idx="393">
                  <c:v>85.599997999999999</c:v>
                </c:pt>
                <c:pt idx="394">
                  <c:v>87.419998000000007</c:v>
                </c:pt>
                <c:pt idx="395">
                  <c:v>87.790001000000004</c:v>
                </c:pt>
                <c:pt idx="396">
                  <c:v>86.209998999999996</c:v>
                </c:pt>
                <c:pt idx="397">
                  <c:v>88.5</c:v>
                </c:pt>
                <c:pt idx="398">
                  <c:v>79.819999999999993</c:v>
                </c:pt>
                <c:pt idx="399">
                  <c:v>80.279999000000004</c:v>
                </c:pt>
                <c:pt idx="400">
                  <c:v>74.019997000000004</c:v>
                </c:pt>
                <c:pt idx="401">
                  <c:v>80.569999999999993</c:v>
                </c:pt>
                <c:pt idx="402">
                  <c:v>80.110000999999997</c:v>
                </c:pt>
                <c:pt idx="403">
                  <c:v>79.529999000000004</c:v>
                </c:pt>
                <c:pt idx="404">
                  <c:v>76.360000999999997</c:v>
                </c:pt>
                <c:pt idx="405">
                  <c:v>75.230002999999996</c:v>
                </c:pt>
                <c:pt idx="406">
                  <c:v>76.660004000000001</c:v>
                </c:pt>
                <c:pt idx="407">
                  <c:v>75.550003000000004</c:v>
                </c:pt>
                <c:pt idx="408">
                  <c:v>79.819999999999993</c:v>
                </c:pt>
                <c:pt idx="409">
                  <c:v>82.040001000000004</c:v>
                </c:pt>
                <c:pt idx="410">
                  <c:v>80.540001000000004</c:v>
                </c:pt>
                <c:pt idx="411">
                  <c:v>79.019997000000004</c:v>
                </c:pt>
                <c:pt idx="412">
                  <c:v>76.779999000000004</c:v>
                </c:pt>
                <c:pt idx="413">
                  <c:v>74.629997000000003</c:v>
                </c:pt>
                <c:pt idx="414">
                  <c:v>76.910004000000001</c:v>
                </c:pt>
                <c:pt idx="415">
                  <c:v>76.400002000000001</c:v>
                </c:pt>
                <c:pt idx="416">
                  <c:v>77.720000999999996</c:v>
                </c:pt>
                <c:pt idx="417">
                  <c:v>80.139999000000003</c:v>
                </c:pt>
                <c:pt idx="418">
                  <c:v>81.910004000000001</c:v>
                </c:pt>
                <c:pt idx="419">
                  <c:v>81.980002999999996</c:v>
                </c:pt>
                <c:pt idx="420">
                  <c:v>82.870002999999997</c:v>
                </c:pt>
                <c:pt idx="421">
                  <c:v>81.760002</c:v>
                </c:pt>
                <c:pt idx="422">
                  <c:v>80.669998000000007</c:v>
                </c:pt>
                <c:pt idx="423">
                  <c:v>80.199996999999996</c:v>
                </c:pt>
                <c:pt idx="424">
                  <c:v>78.389999000000003</c:v>
                </c:pt>
                <c:pt idx="425">
                  <c:v>77.669998000000007</c:v>
                </c:pt>
                <c:pt idx="426">
                  <c:v>76.970000999999996</c:v>
                </c:pt>
                <c:pt idx="427">
                  <c:v>75.900002000000001</c:v>
                </c:pt>
                <c:pt idx="428">
                  <c:v>76.019997000000004</c:v>
                </c:pt>
                <c:pt idx="429">
                  <c:v>74.470000999999996</c:v>
                </c:pt>
                <c:pt idx="430">
                  <c:v>73.459998999999996</c:v>
                </c:pt>
                <c:pt idx="431">
                  <c:v>72.440002000000007</c:v>
                </c:pt>
                <c:pt idx="432">
                  <c:v>69.529999000000004</c:v>
                </c:pt>
                <c:pt idx="433">
                  <c:v>69.379997000000003</c:v>
                </c:pt>
                <c:pt idx="434">
                  <c:v>66.989998</c:v>
                </c:pt>
                <c:pt idx="435">
                  <c:v>69.339995999999999</c:v>
                </c:pt>
                <c:pt idx="436">
                  <c:v>63.459999000000003</c:v>
                </c:pt>
                <c:pt idx="437">
                  <c:v>65.739998</c:v>
                </c:pt>
                <c:pt idx="438">
                  <c:v>63.790000999999997</c:v>
                </c:pt>
                <c:pt idx="439">
                  <c:v>63.369999</c:v>
                </c:pt>
                <c:pt idx="440">
                  <c:v>63.060001</c:v>
                </c:pt>
                <c:pt idx="441">
                  <c:v>62.369999</c:v>
                </c:pt>
                <c:pt idx="442">
                  <c:v>63.849997999999999</c:v>
                </c:pt>
                <c:pt idx="443">
                  <c:v>68.940002000000007</c:v>
                </c:pt>
                <c:pt idx="444">
                  <c:v>69.230002999999996</c:v>
                </c:pt>
                <c:pt idx="445">
                  <c:v>68.260002</c:v>
                </c:pt>
                <c:pt idx="446">
                  <c:v>68.029999000000004</c:v>
                </c:pt>
                <c:pt idx="447">
                  <c:v>69.800003000000004</c:v>
                </c:pt>
                <c:pt idx="448">
                  <c:v>65.980002999999996</c:v>
                </c:pt>
                <c:pt idx="449">
                  <c:v>66.900002000000001</c:v>
                </c:pt>
                <c:pt idx="450">
                  <c:v>67.769997000000004</c:v>
                </c:pt>
                <c:pt idx="451">
                  <c:v>64.699996999999996</c:v>
                </c:pt>
                <c:pt idx="452">
                  <c:v>60.459999000000003</c:v>
                </c:pt>
                <c:pt idx="453">
                  <c:v>58.790000999999997</c:v>
                </c:pt>
                <c:pt idx="454">
                  <c:v>61.57</c:v>
                </c:pt>
                <c:pt idx="455">
                  <c:v>60.32</c:v>
                </c:pt>
                <c:pt idx="456">
                  <c:v>56.049999</c:v>
                </c:pt>
                <c:pt idx="457">
                  <c:v>54.349997999999999</c:v>
                </c:pt>
                <c:pt idx="458">
                  <c:v>55.740001999999997</c:v>
                </c:pt>
                <c:pt idx="459">
                  <c:v>58.209999000000003</c:v>
                </c:pt>
                <c:pt idx="460">
                  <c:v>55.939999</c:v>
                </c:pt>
                <c:pt idx="461">
                  <c:v>55.279998999999997</c:v>
                </c:pt>
                <c:pt idx="462">
                  <c:v>56.810001</c:v>
                </c:pt>
                <c:pt idx="463">
                  <c:v>57.23</c:v>
                </c:pt>
                <c:pt idx="464">
                  <c:v>60.959999000000003</c:v>
                </c:pt>
                <c:pt idx="465">
                  <c:v>62.360000999999997</c:v>
                </c:pt>
                <c:pt idx="466">
                  <c:v>63.490001999999997</c:v>
                </c:pt>
                <c:pt idx="467">
                  <c:v>61.84</c:v>
                </c:pt>
                <c:pt idx="468">
                  <c:v>61.060001</c:v>
                </c:pt>
                <c:pt idx="469">
                  <c:v>62.369999</c:v>
                </c:pt>
                <c:pt idx="470">
                  <c:v>63.540000999999997</c:v>
                </c:pt>
                <c:pt idx="471">
                  <c:v>67.040001000000004</c:v>
                </c:pt>
                <c:pt idx="472">
                  <c:v>67.5</c:v>
                </c:pt>
                <c:pt idx="473">
                  <c:v>65.269997000000004</c:v>
                </c:pt>
                <c:pt idx="474">
                  <c:v>64.989998</c:v>
                </c:pt>
                <c:pt idx="475">
                  <c:v>66.160004000000001</c:v>
                </c:pt>
                <c:pt idx="476">
                  <c:v>67.129997000000003</c:v>
                </c:pt>
                <c:pt idx="477">
                  <c:v>66.540001000000004</c:v>
                </c:pt>
                <c:pt idx="478">
                  <c:v>67.370002999999997</c:v>
                </c:pt>
                <c:pt idx="479">
                  <c:v>66.889999000000003</c:v>
                </c:pt>
                <c:pt idx="480">
                  <c:v>66.779999000000004</c:v>
                </c:pt>
                <c:pt idx="481">
                  <c:v>68.599997999999999</c:v>
                </c:pt>
                <c:pt idx="482">
                  <c:v>67.709998999999996</c:v>
                </c:pt>
                <c:pt idx="483">
                  <c:v>69.230002999999996</c:v>
                </c:pt>
                <c:pt idx="484">
                  <c:v>68.319999999999993</c:v>
                </c:pt>
                <c:pt idx="485">
                  <c:v>67.379997000000003</c:v>
                </c:pt>
                <c:pt idx="486">
                  <c:v>67.529999000000004</c:v>
                </c:pt>
                <c:pt idx="487">
                  <c:v>68.699996999999996</c:v>
                </c:pt>
                <c:pt idx="488">
                  <c:v>70.410004000000001</c:v>
                </c:pt>
                <c:pt idx="489">
                  <c:v>69.379997000000003</c:v>
                </c:pt>
                <c:pt idx="490">
                  <c:v>69.080001999999993</c:v>
                </c:pt>
                <c:pt idx="491">
                  <c:v>69.699996999999996</c:v>
                </c:pt>
                <c:pt idx="492">
                  <c:v>67.449996999999996</c:v>
                </c:pt>
                <c:pt idx="493">
                  <c:v>67.639999000000003</c:v>
                </c:pt>
                <c:pt idx="494">
                  <c:v>70.610000999999997</c:v>
                </c:pt>
                <c:pt idx="495">
                  <c:v>70.610000999999997</c:v>
                </c:pt>
                <c:pt idx="496">
                  <c:v>69.800003000000004</c:v>
                </c:pt>
                <c:pt idx="497">
                  <c:v>70.190002000000007</c:v>
                </c:pt>
                <c:pt idx="498">
                  <c:v>69.370002999999997</c:v>
                </c:pt>
                <c:pt idx="499">
                  <c:v>67.769997000000004</c:v>
                </c:pt>
                <c:pt idx="500">
                  <c:v>69.459998999999996</c:v>
                </c:pt>
                <c:pt idx="501">
                  <c:v>71.129997000000003</c:v>
                </c:pt>
                <c:pt idx="502">
                  <c:v>72.720000999999996</c:v>
                </c:pt>
                <c:pt idx="503">
                  <c:v>74.830001999999993</c:v>
                </c:pt>
                <c:pt idx="504">
                  <c:v>76.599997999999999</c:v>
                </c:pt>
                <c:pt idx="505">
                  <c:v>76.510002</c:v>
                </c:pt>
                <c:pt idx="506">
                  <c:v>76.349997999999999</c:v>
                </c:pt>
                <c:pt idx="507">
                  <c:v>75.319999999999993</c:v>
                </c:pt>
                <c:pt idx="508">
                  <c:v>75.889999000000003</c:v>
                </c:pt>
                <c:pt idx="509">
                  <c:v>74.379997000000003</c:v>
                </c:pt>
                <c:pt idx="510">
                  <c:v>74.540001000000004</c:v>
                </c:pt>
                <c:pt idx="511">
                  <c:v>74.230002999999996</c:v>
                </c:pt>
                <c:pt idx="512">
                  <c:v>73.400002000000001</c:v>
                </c:pt>
                <c:pt idx="513">
                  <c:v>73.279999000000004</c:v>
                </c:pt>
                <c:pt idx="514">
                  <c:v>71.970000999999996</c:v>
                </c:pt>
                <c:pt idx="515">
                  <c:v>70.989998</c:v>
                </c:pt>
                <c:pt idx="516">
                  <c:v>71.989998</c:v>
                </c:pt>
                <c:pt idx="517">
                  <c:v>70.010002</c:v>
                </c:pt>
                <c:pt idx="518">
                  <c:v>69.800003000000004</c:v>
                </c:pt>
                <c:pt idx="519">
                  <c:v>68.559997999999993</c:v>
                </c:pt>
                <c:pt idx="520">
                  <c:v>69.900002000000001</c:v>
                </c:pt>
                <c:pt idx="521">
                  <c:v>70.360000999999997</c:v>
                </c:pt>
                <c:pt idx="522">
                  <c:v>69.309997999999993</c:v>
                </c:pt>
                <c:pt idx="523">
                  <c:v>67.790001000000004</c:v>
                </c:pt>
                <c:pt idx="524">
                  <c:v>67.839995999999999</c:v>
                </c:pt>
                <c:pt idx="525">
                  <c:v>67.309997999999993</c:v>
                </c:pt>
                <c:pt idx="526">
                  <c:v>67.75</c:v>
                </c:pt>
                <c:pt idx="527">
                  <c:v>68.080001999999993</c:v>
                </c:pt>
                <c:pt idx="528">
                  <c:v>66.610000999999997</c:v>
                </c:pt>
                <c:pt idx="529">
                  <c:v>65.089995999999999</c:v>
                </c:pt>
                <c:pt idx="530">
                  <c:v>66.419998000000007</c:v>
                </c:pt>
                <c:pt idx="531">
                  <c:v>66.300003000000004</c:v>
                </c:pt>
                <c:pt idx="532">
                  <c:v>64.379997000000003</c:v>
                </c:pt>
                <c:pt idx="533">
                  <c:v>64.919998000000007</c:v>
                </c:pt>
                <c:pt idx="534">
                  <c:v>64.010002</c:v>
                </c:pt>
                <c:pt idx="535">
                  <c:v>65.400002000000001</c:v>
                </c:pt>
                <c:pt idx="536">
                  <c:v>65.110000999999997</c:v>
                </c:pt>
                <c:pt idx="537">
                  <c:v>66.470000999999996</c:v>
                </c:pt>
                <c:pt idx="538">
                  <c:v>65.639999000000003</c:v>
                </c:pt>
                <c:pt idx="539">
                  <c:v>63.939999</c:v>
                </c:pt>
                <c:pt idx="540">
                  <c:v>62.32</c:v>
                </c:pt>
                <c:pt idx="541">
                  <c:v>63</c:v>
                </c:pt>
                <c:pt idx="542">
                  <c:v>63.580002</c:v>
                </c:pt>
                <c:pt idx="543">
                  <c:v>64.400002000000001</c:v>
                </c:pt>
                <c:pt idx="544">
                  <c:v>65.839995999999999</c:v>
                </c:pt>
                <c:pt idx="545">
                  <c:v>67.199996999999996</c:v>
                </c:pt>
                <c:pt idx="546">
                  <c:v>68.480002999999996</c:v>
                </c:pt>
                <c:pt idx="547">
                  <c:v>68.069999999999993</c:v>
                </c:pt>
                <c:pt idx="548">
                  <c:v>68.139999000000003</c:v>
                </c:pt>
                <c:pt idx="549">
                  <c:v>67.769997000000004</c:v>
                </c:pt>
                <c:pt idx="550">
                  <c:v>67.339995999999999</c:v>
                </c:pt>
                <c:pt idx="551">
                  <c:v>68.680000000000007</c:v>
                </c:pt>
                <c:pt idx="552">
                  <c:v>69.660004000000001</c:v>
                </c:pt>
                <c:pt idx="553">
                  <c:v>67.430000000000007</c:v>
                </c:pt>
                <c:pt idx="554">
                  <c:v>67.879997000000003</c:v>
                </c:pt>
                <c:pt idx="555">
                  <c:v>69.680000000000007</c:v>
                </c:pt>
                <c:pt idx="556">
                  <c:v>69.279999000000004</c:v>
                </c:pt>
                <c:pt idx="557">
                  <c:v>68.720000999999996</c:v>
                </c:pt>
                <c:pt idx="558">
                  <c:v>71.970000999999996</c:v>
                </c:pt>
                <c:pt idx="559">
                  <c:v>72.260002</c:v>
                </c:pt>
                <c:pt idx="560">
                  <c:v>74.970000999999996</c:v>
                </c:pt>
                <c:pt idx="561">
                  <c:v>77.419998000000007</c:v>
                </c:pt>
                <c:pt idx="562">
                  <c:v>76.379997000000003</c:v>
                </c:pt>
                <c:pt idx="563">
                  <c:v>77.510002</c:v>
                </c:pt>
                <c:pt idx="564">
                  <c:v>72.459998999999996</c:v>
                </c:pt>
                <c:pt idx="565">
                  <c:v>66.669998000000007</c:v>
                </c:pt>
                <c:pt idx="566">
                  <c:v>68.120002999999997</c:v>
                </c:pt>
                <c:pt idx="567">
                  <c:v>68.800003000000004</c:v>
                </c:pt>
                <c:pt idx="568">
                  <c:v>66.949996999999996</c:v>
                </c:pt>
                <c:pt idx="569">
                  <c:v>68.449996999999996</c:v>
                </c:pt>
                <c:pt idx="570">
                  <c:v>67.309997999999993</c:v>
                </c:pt>
                <c:pt idx="571">
                  <c:v>66.769997000000004</c:v>
                </c:pt>
                <c:pt idx="572">
                  <c:v>67.410004000000001</c:v>
                </c:pt>
                <c:pt idx="573">
                  <c:v>67.349997999999999</c:v>
                </c:pt>
                <c:pt idx="574">
                  <c:v>71.410004000000001</c:v>
                </c:pt>
                <c:pt idx="575">
                  <c:v>73.300003000000004</c:v>
                </c:pt>
                <c:pt idx="576">
                  <c:v>73.819999999999993</c:v>
                </c:pt>
                <c:pt idx="577">
                  <c:v>73.849997999999999</c:v>
                </c:pt>
                <c:pt idx="578">
                  <c:v>76.730002999999996</c:v>
                </c:pt>
                <c:pt idx="579">
                  <c:v>78.110000999999997</c:v>
                </c:pt>
                <c:pt idx="580">
                  <c:v>74.580001999999993</c:v>
                </c:pt>
                <c:pt idx="581">
                  <c:v>76.379997000000003</c:v>
                </c:pt>
                <c:pt idx="582">
                  <c:v>76.900002000000001</c:v>
                </c:pt>
                <c:pt idx="583">
                  <c:v>74.169998000000007</c:v>
                </c:pt>
                <c:pt idx="584">
                  <c:v>75.150002000000001</c:v>
                </c:pt>
                <c:pt idx="585">
                  <c:v>75.940002000000007</c:v>
                </c:pt>
                <c:pt idx="586">
                  <c:v>75.669998000000007</c:v>
                </c:pt>
                <c:pt idx="587">
                  <c:v>76.260002</c:v>
                </c:pt>
                <c:pt idx="588">
                  <c:v>74.889999000000003</c:v>
                </c:pt>
                <c:pt idx="589">
                  <c:v>76.629997000000003</c:v>
                </c:pt>
                <c:pt idx="590">
                  <c:v>75.239998</c:v>
                </c:pt>
                <c:pt idx="591">
                  <c:v>75.290001000000004</c:v>
                </c:pt>
                <c:pt idx="592">
                  <c:v>72.610000999999997</c:v>
                </c:pt>
                <c:pt idx="593">
                  <c:v>74.540001000000004</c:v>
                </c:pt>
                <c:pt idx="594">
                  <c:v>74.440002000000007</c:v>
                </c:pt>
                <c:pt idx="595">
                  <c:v>72.800003000000004</c:v>
                </c:pt>
                <c:pt idx="596">
                  <c:v>74.260002</c:v>
                </c:pt>
                <c:pt idx="597">
                  <c:v>75.099997999999999</c:v>
                </c:pt>
                <c:pt idx="598">
                  <c:v>75.739998</c:v>
                </c:pt>
                <c:pt idx="599">
                  <c:v>77.160004000000001</c:v>
                </c:pt>
                <c:pt idx="600">
                  <c:v>73</c:v>
                </c:pt>
                <c:pt idx="601">
                  <c:v>71.529999000000004</c:v>
                </c:pt>
                <c:pt idx="602">
                  <c:v>66.480002999999996</c:v>
                </c:pt>
                <c:pt idx="603">
                  <c:v>67.559997999999993</c:v>
                </c:pt>
                <c:pt idx="604">
                  <c:v>68.5</c:v>
                </c:pt>
                <c:pt idx="605">
                  <c:v>67.180000000000007</c:v>
                </c:pt>
                <c:pt idx="606">
                  <c:v>63.91</c:v>
                </c:pt>
                <c:pt idx="607">
                  <c:v>66.110000999999997</c:v>
                </c:pt>
                <c:pt idx="608">
                  <c:v>64.069999999999993</c:v>
                </c:pt>
                <c:pt idx="609">
                  <c:v>62.09</c:v>
                </c:pt>
                <c:pt idx="610">
                  <c:v>56.110000999999997</c:v>
                </c:pt>
                <c:pt idx="611">
                  <c:v>57.049999</c:v>
                </c:pt>
                <c:pt idx="612">
                  <c:v>59.869999</c:v>
                </c:pt>
                <c:pt idx="613">
                  <c:v>62.009998000000003</c:v>
                </c:pt>
                <c:pt idx="614">
                  <c:v>63.84</c:v>
                </c:pt>
                <c:pt idx="615">
                  <c:v>62.93</c:v>
                </c:pt>
                <c:pt idx="616">
                  <c:v>64.889999000000003</c:v>
                </c:pt>
                <c:pt idx="617">
                  <c:v>62.939999</c:v>
                </c:pt>
                <c:pt idx="618">
                  <c:v>66.120002999999997</c:v>
                </c:pt>
                <c:pt idx="619">
                  <c:v>65.760002</c:v>
                </c:pt>
                <c:pt idx="620">
                  <c:v>66.449996999999996</c:v>
                </c:pt>
                <c:pt idx="621">
                  <c:v>63.900002000000001</c:v>
                </c:pt>
                <c:pt idx="622">
                  <c:v>65.510002</c:v>
                </c:pt>
                <c:pt idx="623">
                  <c:v>65.470000999999996</c:v>
                </c:pt>
                <c:pt idx="624">
                  <c:v>66.120002999999997</c:v>
                </c:pt>
                <c:pt idx="625">
                  <c:v>67.610000999999997</c:v>
                </c:pt>
                <c:pt idx="626">
                  <c:v>67.559997999999993</c:v>
                </c:pt>
                <c:pt idx="627">
                  <c:v>67.190002000000007</c:v>
                </c:pt>
                <c:pt idx="628">
                  <c:v>66.220000999999996</c:v>
                </c:pt>
                <c:pt idx="629">
                  <c:v>64.25</c:v>
                </c:pt>
                <c:pt idx="630">
                  <c:v>64.050003000000004</c:v>
                </c:pt>
                <c:pt idx="631">
                  <c:v>63.75</c:v>
                </c:pt>
                <c:pt idx="632">
                  <c:v>61.619999</c:v>
                </c:pt>
                <c:pt idx="633">
                  <c:v>58.77</c:v>
                </c:pt>
                <c:pt idx="634">
                  <c:v>61.27</c:v>
                </c:pt>
                <c:pt idx="635">
                  <c:v>61.009998000000003</c:v>
                </c:pt>
                <c:pt idx="636">
                  <c:v>61.009998000000003</c:v>
                </c:pt>
              </c:numCache>
            </c:numRef>
          </c:val>
          <c:smooth val="0"/>
          <c:extLst>
            <c:ext xmlns:c16="http://schemas.microsoft.com/office/drawing/2014/chart" uri="{C3380CC4-5D6E-409C-BE32-E72D297353CC}">
              <c16:uniqueId val="{00000000-00A2-B746-8C5B-3B2B0B6E0215}"/>
            </c:ext>
          </c:extLst>
        </c:ser>
        <c:ser>
          <c:idx val="1"/>
          <c:order val="1"/>
          <c:tx>
            <c:strRef>
              <c:f>Sheet2!$C$3</c:f>
              <c:strCache>
                <c:ptCount val="1"/>
                <c:pt idx="0">
                  <c:v>TLT</c:v>
                </c:pt>
              </c:strCache>
            </c:strRef>
          </c:tx>
          <c:spPr>
            <a:ln w="12700" cap="rnd">
              <a:solidFill>
                <a:srgbClr val="00B050"/>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Sheet2!$C$4:$C$640</c:f>
              <c:numCache>
                <c:formatCode>General</c:formatCode>
                <c:ptCount val="637"/>
                <c:pt idx="0">
                  <c:v>87.120002999999997</c:v>
                </c:pt>
                <c:pt idx="1">
                  <c:v>88.150002000000001</c:v>
                </c:pt>
                <c:pt idx="2">
                  <c:v>87.830001999999993</c:v>
                </c:pt>
                <c:pt idx="3">
                  <c:v>88.599997999999999</c:v>
                </c:pt>
                <c:pt idx="4">
                  <c:v>88.190002000000007</c:v>
                </c:pt>
                <c:pt idx="5">
                  <c:v>86.93</c:v>
                </c:pt>
                <c:pt idx="6">
                  <c:v>86.370002999999997</c:v>
                </c:pt>
                <c:pt idx="7">
                  <c:v>85.589995999999999</c:v>
                </c:pt>
                <c:pt idx="8">
                  <c:v>83.800003000000004</c:v>
                </c:pt>
                <c:pt idx="9">
                  <c:v>83.690002000000007</c:v>
                </c:pt>
                <c:pt idx="10">
                  <c:v>83.760002</c:v>
                </c:pt>
                <c:pt idx="11">
                  <c:v>85.169998000000007</c:v>
                </c:pt>
                <c:pt idx="12">
                  <c:v>83.480002999999996</c:v>
                </c:pt>
                <c:pt idx="13">
                  <c:v>84.260002</c:v>
                </c:pt>
                <c:pt idx="14">
                  <c:v>85.959998999999996</c:v>
                </c:pt>
                <c:pt idx="15">
                  <c:v>87.279999000000004</c:v>
                </c:pt>
                <c:pt idx="16">
                  <c:v>87.93</c:v>
                </c:pt>
                <c:pt idx="17">
                  <c:v>86.080001999999993</c:v>
                </c:pt>
                <c:pt idx="18">
                  <c:v>86.790001000000004</c:v>
                </c:pt>
                <c:pt idx="19">
                  <c:v>87.849997999999999</c:v>
                </c:pt>
                <c:pt idx="20">
                  <c:v>88.879997000000003</c:v>
                </c:pt>
                <c:pt idx="21">
                  <c:v>90.300003000000004</c:v>
                </c:pt>
                <c:pt idx="22">
                  <c:v>89.910004000000001</c:v>
                </c:pt>
                <c:pt idx="23">
                  <c:v>87.889999000000003</c:v>
                </c:pt>
                <c:pt idx="24">
                  <c:v>88.720000999999996</c:v>
                </c:pt>
                <c:pt idx="25">
                  <c:v>88.279999000000004</c:v>
                </c:pt>
                <c:pt idx="26">
                  <c:v>87.629997000000003</c:v>
                </c:pt>
                <c:pt idx="27">
                  <c:v>90.459998999999996</c:v>
                </c:pt>
                <c:pt idx="28">
                  <c:v>90.5</c:v>
                </c:pt>
                <c:pt idx="29">
                  <c:v>91.040001000000004</c:v>
                </c:pt>
                <c:pt idx="30">
                  <c:v>91.330001999999993</c:v>
                </c:pt>
                <c:pt idx="31">
                  <c:v>92.410004000000001</c:v>
                </c:pt>
                <c:pt idx="32">
                  <c:v>93.730002999999996</c:v>
                </c:pt>
                <c:pt idx="33">
                  <c:v>94.379997000000003</c:v>
                </c:pt>
                <c:pt idx="34">
                  <c:v>91.75</c:v>
                </c:pt>
                <c:pt idx="35">
                  <c:v>90.610000999999997</c:v>
                </c:pt>
                <c:pt idx="36">
                  <c:v>91.669998000000007</c:v>
                </c:pt>
                <c:pt idx="37">
                  <c:v>92.480002999999996</c:v>
                </c:pt>
                <c:pt idx="38">
                  <c:v>94.269997000000004</c:v>
                </c:pt>
                <c:pt idx="39">
                  <c:v>94.199996999999996</c:v>
                </c:pt>
                <c:pt idx="40">
                  <c:v>95.489998</c:v>
                </c:pt>
                <c:pt idx="41">
                  <c:v>95.949996999999996</c:v>
                </c:pt>
                <c:pt idx="42">
                  <c:v>95.230002999999996</c:v>
                </c:pt>
                <c:pt idx="43">
                  <c:v>93.699996999999996</c:v>
                </c:pt>
                <c:pt idx="44">
                  <c:v>91.879997000000003</c:v>
                </c:pt>
                <c:pt idx="45">
                  <c:v>92.019997000000004</c:v>
                </c:pt>
                <c:pt idx="46">
                  <c:v>94.230002999999996</c:v>
                </c:pt>
                <c:pt idx="47">
                  <c:v>92.230002999999996</c:v>
                </c:pt>
                <c:pt idx="48">
                  <c:v>95</c:v>
                </c:pt>
                <c:pt idx="49">
                  <c:v>97.18</c:v>
                </c:pt>
                <c:pt idx="50">
                  <c:v>95.550003000000004</c:v>
                </c:pt>
                <c:pt idx="51">
                  <c:v>95.199996999999996</c:v>
                </c:pt>
                <c:pt idx="52">
                  <c:v>95.669998000000007</c:v>
                </c:pt>
                <c:pt idx="53">
                  <c:v>92.769997000000004</c:v>
                </c:pt>
                <c:pt idx="54">
                  <c:v>91.82</c:v>
                </c:pt>
                <c:pt idx="55">
                  <c:v>91.610000999999997</c:v>
                </c:pt>
                <c:pt idx="56">
                  <c:v>92.5</c:v>
                </c:pt>
                <c:pt idx="57">
                  <c:v>91.839995999999999</c:v>
                </c:pt>
                <c:pt idx="58">
                  <c:v>91.769997000000004</c:v>
                </c:pt>
                <c:pt idx="59">
                  <c:v>90.279999000000004</c:v>
                </c:pt>
                <c:pt idx="60">
                  <c:v>90.760002</c:v>
                </c:pt>
                <c:pt idx="61">
                  <c:v>88.870002999999997</c:v>
                </c:pt>
                <c:pt idx="62">
                  <c:v>89.809997999999993</c:v>
                </c:pt>
                <c:pt idx="63">
                  <c:v>92.32</c:v>
                </c:pt>
                <c:pt idx="64">
                  <c:v>92.07</c:v>
                </c:pt>
                <c:pt idx="65">
                  <c:v>92.160004000000001</c:v>
                </c:pt>
                <c:pt idx="66">
                  <c:v>90.449996999999996</c:v>
                </c:pt>
                <c:pt idx="67">
                  <c:v>90.139999000000003</c:v>
                </c:pt>
                <c:pt idx="68">
                  <c:v>91.540001000000004</c:v>
                </c:pt>
                <c:pt idx="69">
                  <c:v>92</c:v>
                </c:pt>
                <c:pt idx="70">
                  <c:v>93.040001000000004</c:v>
                </c:pt>
                <c:pt idx="71">
                  <c:v>93.080001999999993</c:v>
                </c:pt>
                <c:pt idx="72">
                  <c:v>93.839995999999999</c:v>
                </c:pt>
                <c:pt idx="73">
                  <c:v>95.480002999999996</c:v>
                </c:pt>
                <c:pt idx="74">
                  <c:v>94.940002000000007</c:v>
                </c:pt>
                <c:pt idx="75">
                  <c:v>93.970000999999996</c:v>
                </c:pt>
                <c:pt idx="76">
                  <c:v>94.5</c:v>
                </c:pt>
                <c:pt idx="77">
                  <c:v>97.400002000000001</c:v>
                </c:pt>
                <c:pt idx="78">
                  <c:v>95.949996999999996</c:v>
                </c:pt>
                <c:pt idx="79">
                  <c:v>93.870002999999997</c:v>
                </c:pt>
                <c:pt idx="80">
                  <c:v>96.730002999999996</c:v>
                </c:pt>
                <c:pt idx="81">
                  <c:v>92.830001999999993</c:v>
                </c:pt>
                <c:pt idx="82">
                  <c:v>94.260002</c:v>
                </c:pt>
                <c:pt idx="83">
                  <c:v>95.169998000000007</c:v>
                </c:pt>
                <c:pt idx="84">
                  <c:v>102.91999800000001</c:v>
                </c:pt>
                <c:pt idx="85">
                  <c:v>105.720001</c:v>
                </c:pt>
                <c:pt idx="86">
                  <c:v>110.480003</c:v>
                </c:pt>
                <c:pt idx="87">
                  <c:v>112.370003</c:v>
                </c:pt>
                <c:pt idx="88">
                  <c:v>122.260002</c:v>
                </c:pt>
                <c:pt idx="89">
                  <c:v>121.300003</c:v>
                </c:pt>
                <c:pt idx="90">
                  <c:v>116.349998</c:v>
                </c:pt>
                <c:pt idx="91">
                  <c:v>112.730003</c:v>
                </c:pt>
                <c:pt idx="92">
                  <c:v>114.300003</c:v>
                </c:pt>
                <c:pt idx="93">
                  <c:v>107.69000200000001</c:v>
                </c:pt>
                <c:pt idx="94">
                  <c:v>103.75</c:v>
                </c:pt>
                <c:pt idx="95">
                  <c:v>102.290001</c:v>
                </c:pt>
                <c:pt idx="96">
                  <c:v>102.410004</c:v>
                </c:pt>
                <c:pt idx="97">
                  <c:v>103.91999800000001</c:v>
                </c:pt>
                <c:pt idx="98">
                  <c:v>101.879997</c:v>
                </c:pt>
                <c:pt idx="99">
                  <c:v>104.260002</c:v>
                </c:pt>
                <c:pt idx="100">
                  <c:v>102.730003</c:v>
                </c:pt>
                <c:pt idx="101">
                  <c:v>103.91999800000001</c:v>
                </c:pt>
                <c:pt idx="102">
                  <c:v>104.55999799999999</c:v>
                </c:pt>
                <c:pt idx="103">
                  <c:v>102.91999800000001</c:v>
                </c:pt>
                <c:pt idx="104">
                  <c:v>102.349998</c:v>
                </c:pt>
                <c:pt idx="105">
                  <c:v>101.699997</c:v>
                </c:pt>
                <c:pt idx="106">
                  <c:v>100.57</c:v>
                </c:pt>
                <c:pt idx="107">
                  <c:v>97.110000999999997</c:v>
                </c:pt>
                <c:pt idx="108">
                  <c:v>94.940002000000007</c:v>
                </c:pt>
                <c:pt idx="109">
                  <c:v>98.040001000000004</c:v>
                </c:pt>
                <c:pt idx="110">
                  <c:v>93.529999000000004</c:v>
                </c:pt>
                <c:pt idx="111">
                  <c:v>94.169998000000007</c:v>
                </c:pt>
                <c:pt idx="112">
                  <c:v>89.839995999999999</c:v>
                </c:pt>
                <c:pt idx="113">
                  <c:v>89.970000999999996</c:v>
                </c:pt>
                <c:pt idx="114">
                  <c:v>91.690002000000007</c:v>
                </c:pt>
                <c:pt idx="115">
                  <c:v>94.589995999999999</c:v>
                </c:pt>
                <c:pt idx="116">
                  <c:v>94.300003000000004</c:v>
                </c:pt>
                <c:pt idx="117">
                  <c:v>96.230002999999996</c:v>
                </c:pt>
                <c:pt idx="118">
                  <c:v>91.239998</c:v>
                </c:pt>
                <c:pt idx="119">
                  <c:v>91.449996999999996</c:v>
                </c:pt>
                <c:pt idx="120">
                  <c:v>94.809997999999993</c:v>
                </c:pt>
                <c:pt idx="121">
                  <c:v>90.489998</c:v>
                </c:pt>
                <c:pt idx="122">
                  <c:v>93.349997999999999</c:v>
                </c:pt>
                <c:pt idx="123">
                  <c:v>93.769997000000004</c:v>
                </c:pt>
                <c:pt idx="124">
                  <c:v>96.510002</c:v>
                </c:pt>
                <c:pt idx="125">
                  <c:v>95.209998999999996</c:v>
                </c:pt>
                <c:pt idx="126">
                  <c:v>96.699996999999996</c:v>
                </c:pt>
                <c:pt idx="127">
                  <c:v>95.760002</c:v>
                </c:pt>
                <c:pt idx="128">
                  <c:v>97.980002999999996</c:v>
                </c:pt>
                <c:pt idx="129">
                  <c:v>99.010002</c:v>
                </c:pt>
                <c:pt idx="130">
                  <c:v>95.900002000000001</c:v>
                </c:pt>
                <c:pt idx="131">
                  <c:v>95.449996999999996</c:v>
                </c:pt>
                <c:pt idx="132">
                  <c:v>94.949996999999996</c:v>
                </c:pt>
                <c:pt idx="133">
                  <c:v>95.779999000000004</c:v>
                </c:pt>
                <c:pt idx="134">
                  <c:v>93.330001999999993</c:v>
                </c:pt>
                <c:pt idx="135">
                  <c:v>93.919998000000007</c:v>
                </c:pt>
                <c:pt idx="136">
                  <c:v>95.120002999999997</c:v>
                </c:pt>
                <c:pt idx="137">
                  <c:v>96.400002000000001</c:v>
                </c:pt>
                <c:pt idx="138">
                  <c:v>93.339995999999999</c:v>
                </c:pt>
                <c:pt idx="139">
                  <c:v>92.089995999999999</c:v>
                </c:pt>
                <c:pt idx="140">
                  <c:v>92.790001000000004</c:v>
                </c:pt>
                <c:pt idx="141">
                  <c:v>89.709998999999996</c:v>
                </c:pt>
                <c:pt idx="142">
                  <c:v>89.889999000000003</c:v>
                </c:pt>
                <c:pt idx="143">
                  <c:v>89.290001000000004</c:v>
                </c:pt>
                <c:pt idx="144">
                  <c:v>91.080001999999993</c:v>
                </c:pt>
                <c:pt idx="145">
                  <c:v>92</c:v>
                </c:pt>
                <c:pt idx="146">
                  <c:v>92.309997999999993</c:v>
                </c:pt>
                <c:pt idx="147">
                  <c:v>91.980002999999996</c:v>
                </c:pt>
                <c:pt idx="148">
                  <c:v>90.190002000000007</c:v>
                </c:pt>
                <c:pt idx="149">
                  <c:v>89.449996999999996</c:v>
                </c:pt>
                <c:pt idx="150">
                  <c:v>91.669998000000007</c:v>
                </c:pt>
                <c:pt idx="151">
                  <c:v>90.269997000000004</c:v>
                </c:pt>
                <c:pt idx="152">
                  <c:v>90.480002999999996</c:v>
                </c:pt>
                <c:pt idx="153">
                  <c:v>91.260002</c:v>
                </c:pt>
                <c:pt idx="154">
                  <c:v>88.949996999999996</c:v>
                </c:pt>
                <c:pt idx="155">
                  <c:v>88.949996999999996</c:v>
                </c:pt>
                <c:pt idx="156">
                  <c:v>88.980002999999996</c:v>
                </c:pt>
                <c:pt idx="157">
                  <c:v>89.860000999999997</c:v>
                </c:pt>
                <c:pt idx="158">
                  <c:v>90.110000999999997</c:v>
                </c:pt>
                <c:pt idx="159">
                  <c:v>92.129997000000003</c:v>
                </c:pt>
                <c:pt idx="160">
                  <c:v>95.580001999999993</c:v>
                </c:pt>
                <c:pt idx="161">
                  <c:v>94.879997000000003</c:v>
                </c:pt>
                <c:pt idx="162">
                  <c:v>98.43</c:v>
                </c:pt>
                <c:pt idx="163">
                  <c:v>96.5</c:v>
                </c:pt>
                <c:pt idx="164">
                  <c:v>97.790001000000004</c:v>
                </c:pt>
                <c:pt idx="165">
                  <c:v>97.410004000000001</c:v>
                </c:pt>
                <c:pt idx="166">
                  <c:v>97.690002000000007</c:v>
                </c:pt>
                <c:pt idx="167">
                  <c:v>99.050003000000004</c:v>
                </c:pt>
                <c:pt idx="168">
                  <c:v>100.790001</c:v>
                </c:pt>
                <c:pt idx="169">
                  <c:v>99.220000999999996</c:v>
                </c:pt>
                <c:pt idx="170">
                  <c:v>100.800003</c:v>
                </c:pt>
                <c:pt idx="171">
                  <c:v>99.779999000000004</c:v>
                </c:pt>
                <c:pt idx="172">
                  <c:v>100.480003</c:v>
                </c:pt>
                <c:pt idx="173">
                  <c:v>100.099998</c:v>
                </c:pt>
                <c:pt idx="174">
                  <c:v>102.290001</c:v>
                </c:pt>
                <c:pt idx="175">
                  <c:v>106.040001</c:v>
                </c:pt>
                <c:pt idx="176">
                  <c:v>105.349998</c:v>
                </c:pt>
                <c:pt idx="177">
                  <c:v>103.58000199999999</c:v>
                </c:pt>
                <c:pt idx="178">
                  <c:v>102.32</c:v>
                </c:pt>
                <c:pt idx="179">
                  <c:v>101.66999800000001</c:v>
                </c:pt>
                <c:pt idx="180">
                  <c:v>103.5</c:v>
                </c:pt>
                <c:pt idx="181">
                  <c:v>104.610001</c:v>
                </c:pt>
                <c:pt idx="182">
                  <c:v>104.220001</c:v>
                </c:pt>
                <c:pt idx="183">
                  <c:v>100.269997</c:v>
                </c:pt>
                <c:pt idx="184">
                  <c:v>101.379997</c:v>
                </c:pt>
                <c:pt idx="185">
                  <c:v>100.41999800000001</c:v>
                </c:pt>
                <c:pt idx="186">
                  <c:v>97.980002999999996</c:v>
                </c:pt>
                <c:pt idx="187">
                  <c:v>95.809997999999993</c:v>
                </c:pt>
                <c:pt idx="188">
                  <c:v>96.589995999999999</c:v>
                </c:pt>
                <c:pt idx="189">
                  <c:v>97.07</c:v>
                </c:pt>
                <c:pt idx="190">
                  <c:v>94.889999000000003</c:v>
                </c:pt>
                <c:pt idx="191">
                  <c:v>93.150002000000001</c:v>
                </c:pt>
                <c:pt idx="192">
                  <c:v>93.239998</c:v>
                </c:pt>
                <c:pt idx="193">
                  <c:v>92.93</c:v>
                </c:pt>
                <c:pt idx="194">
                  <c:v>94.120002999999997</c:v>
                </c:pt>
                <c:pt idx="195">
                  <c:v>92.349997999999999</c:v>
                </c:pt>
                <c:pt idx="196">
                  <c:v>91.839995999999999</c:v>
                </c:pt>
                <c:pt idx="197">
                  <c:v>91.519997000000004</c:v>
                </c:pt>
                <c:pt idx="198">
                  <c:v>91.919998000000007</c:v>
                </c:pt>
                <c:pt idx="199">
                  <c:v>88.809997999999993</c:v>
                </c:pt>
                <c:pt idx="200">
                  <c:v>89.459998999999996</c:v>
                </c:pt>
                <c:pt idx="201">
                  <c:v>89.489998</c:v>
                </c:pt>
                <c:pt idx="202">
                  <c:v>92.279999000000004</c:v>
                </c:pt>
                <c:pt idx="203">
                  <c:v>90.809997999999993</c:v>
                </c:pt>
                <c:pt idx="204">
                  <c:v>91.550003000000004</c:v>
                </c:pt>
                <c:pt idx="205">
                  <c:v>93.459998999999996</c:v>
                </c:pt>
                <c:pt idx="206">
                  <c:v>92.169998000000007</c:v>
                </c:pt>
                <c:pt idx="207">
                  <c:v>92.190002000000007</c:v>
                </c:pt>
                <c:pt idx="208">
                  <c:v>89.879997000000003</c:v>
                </c:pt>
                <c:pt idx="209">
                  <c:v>92.669998000000007</c:v>
                </c:pt>
                <c:pt idx="210">
                  <c:v>92.599997999999999</c:v>
                </c:pt>
                <c:pt idx="211">
                  <c:v>93.889999000000003</c:v>
                </c:pt>
                <c:pt idx="212">
                  <c:v>95.07</c:v>
                </c:pt>
                <c:pt idx="213">
                  <c:v>95.080001999999993</c:v>
                </c:pt>
                <c:pt idx="214">
                  <c:v>95.32</c:v>
                </c:pt>
                <c:pt idx="215">
                  <c:v>96.470000999999996</c:v>
                </c:pt>
                <c:pt idx="216">
                  <c:v>96.330001999999993</c:v>
                </c:pt>
                <c:pt idx="217">
                  <c:v>97.139999000000003</c:v>
                </c:pt>
                <c:pt idx="218">
                  <c:v>96.900002000000001</c:v>
                </c:pt>
                <c:pt idx="219">
                  <c:v>96.980002999999996</c:v>
                </c:pt>
                <c:pt idx="220">
                  <c:v>93.629997000000003</c:v>
                </c:pt>
                <c:pt idx="221">
                  <c:v>95.370002999999997</c:v>
                </c:pt>
                <c:pt idx="222">
                  <c:v>96.169998000000007</c:v>
                </c:pt>
                <c:pt idx="223">
                  <c:v>96.050003000000004</c:v>
                </c:pt>
                <c:pt idx="224">
                  <c:v>97.919998000000007</c:v>
                </c:pt>
                <c:pt idx="225">
                  <c:v>102.32</c:v>
                </c:pt>
                <c:pt idx="226">
                  <c:v>105.57</c:v>
                </c:pt>
                <c:pt idx="227">
                  <c:v>111.199997</c:v>
                </c:pt>
                <c:pt idx="228">
                  <c:v>108.489998</c:v>
                </c:pt>
                <c:pt idx="229">
                  <c:v>112.510002</c:v>
                </c:pt>
                <c:pt idx="230">
                  <c:v>113.709999</c:v>
                </c:pt>
                <c:pt idx="231">
                  <c:v>112.239998</c:v>
                </c:pt>
                <c:pt idx="232">
                  <c:v>120.83000199999999</c:v>
                </c:pt>
                <c:pt idx="233">
                  <c:v>120.800003</c:v>
                </c:pt>
                <c:pt idx="234">
                  <c:v>118.239998</c:v>
                </c:pt>
                <c:pt idx="235">
                  <c:v>113.949997</c:v>
                </c:pt>
                <c:pt idx="236">
                  <c:v>113.129997</c:v>
                </c:pt>
                <c:pt idx="237">
                  <c:v>111.459999</c:v>
                </c:pt>
                <c:pt idx="238">
                  <c:v>116.480003</c:v>
                </c:pt>
                <c:pt idx="239">
                  <c:v>115.650002</c:v>
                </c:pt>
                <c:pt idx="240">
                  <c:v>119.339996</c:v>
                </c:pt>
                <c:pt idx="241">
                  <c:v>120.800003</c:v>
                </c:pt>
                <c:pt idx="242">
                  <c:v>118.639999</c:v>
                </c:pt>
                <c:pt idx="243">
                  <c:v>116.709999</c:v>
                </c:pt>
                <c:pt idx="244">
                  <c:v>122.32</c:v>
                </c:pt>
                <c:pt idx="245">
                  <c:v>118.269997</c:v>
                </c:pt>
                <c:pt idx="246">
                  <c:v>121.25</c:v>
                </c:pt>
                <c:pt idx="247">
                  <c:v>118.730003</c:v>
                </c:pt>
                <c:pt idx="248">
                  <c:v>120.879997</c:v>
                </c:pt>
                <c:pt idx="249">
                  <c:v>116.980003</c:v>
                </c:pt>
                <c:pt idx="250">
                  <c:v>118.08000199999999</c:v>
                </c:pt>
                <c:pt idx="251">
                  <c:v>116.57</c:v>
                </c:pt>
                <c:pt idx="252">
                  <c:v>116.989998</c:v>
                </c:pt>
                <c:pt idx="253">
                  <c:v>116.58000199999999</c:v>
                </c:pt>
                <c:pt idx="254">
                  <c:v>117.5</c:v>
                </c:pt>
                <c:pt idx="255">
                  <c:v>117.150002</c:v>
                </c:pt>
                <c:pt idx="256">
                  <c:v>115.970001</c:v>
                </c:pt>
                <c:pt idx="257">
                  <c:v>111.43</c:v>
                </c:pt>
                <c:pt idx="258">
                  <c:v>113.209999</c:v>
                </c:pt>
                <c:pt idx="259">
                  <c:v>112.199997</c:v>
                </c:pt>
                <c:pt idx="260">
                  <c:v>112.910004</c:v>
                </c:pt>
                <c:pt idx="261">
                  <c:v>116.839996</c:v>
                </c:pt>
                <c:pt idx="262">
                  <c:v>117.07</c:v>
                </c:pt>
                <c:pt idx="263">
                  <c:v>117.290001</c:v>
                </c:pt>
                <c:pt idx="264">
                  <c:v>118.139999</c:v>
                </c:pt>
                <c:pt idx="265">
                  <c:v>119.5</c:v>
                </c:pt>
                <c:pt idx="266">
                  <c:v>124.199997</c:v>
                </c:pt>
                <c:pt idx="267">
                  <c:v>123.400002</c:v>
                </c:pt>
                <c:pt idx="268">
                  <c:v>130.36000100000001</c:v>
                </c:pt>
                <c:pt idx="269">
                  <c:v>125.209999</c:v>
                </c:pt>
                <c:pt idx="270">
                  <c:v>126.400002</c:v>
                </c:pt>
                <c:pt idx="271">
                  <c:v>125.019997</c:v>
                </c:pt>
                <c:pt idx="272">
                  <c:v>125.199997</c:v>
                </c:pt>
                <c:pt idx="273">
                  <c:v>127.05999799999999</c:v>
                </c:pt>
                <c:pt idx="274">
                  <c:v>129.16999799999999</c:v>
                </c:pt>
                <c:pt idx="275">
                  <c:v>130.05999800000001</c:v>
                </c:pt>
                <c:pt idx="276">
                  <c:v>128.479996</c:v>
                </c:pt>
                <c:pt idx="277">
                  <c:v>127.41999800000001</c:v>
                </c:pt>
                <c:pt idx="278">
                  <c:v>125.699997</c:v>
                </c:pt>
                <c:pt idx="279">
                  <c:v>121.599998</c:v>
                </c:pt>
                <c:pt idx="280">
                  <c:v>124.80999799999999</c:v>
                </c:pt>
                <c:pt idx="281">
                  <c:v>127.720001</c:v>
                </c:pt>
                <c:pt idx="282">
                  <c:v>124.029999</c:v>
                </c:pt>
                <c:pt idx="283">
                  <c:v>118.300003</c:v>
                </c:pt>
                <c:pt idx="284">
                  <c:v>121.550003</c:v>
                </c:pt>
                <c:pt idx="285">
                  <c:v>124.220001</c:v>
                </c:pt>
                <c:pt idx="286">
                  <c:v>121.150002</c:v>
                </c:pt>
                <c:pt idx="287">
                  <c:v>123.970001</c:v>
                </c:pt>
                <c:pt idx="288">
                  <c:v>121.739998</c:v>
                </c:pt>
                <c:pt idx="289">
                  <c:v>122.639999</c:v>
                </c:pt>
                <c:pt idx="290">
                  <c:v>122.260002</c:v>
                </c:pt>
                <c:pt idx="291">
                  <c:v>125.980003</c:v>
                </c:pt>
                <c:pt idx="292">
                  <c:v>126.370003</c:v>
                </c:pt>
                <c:pt idx="293">
                  <c:v>124.209999</c:v>
                </c:pt>
                <c:pt idx="294">
                  <c:v>124.790001</c:v>
                </c:pt>
                <c:pt idx="295">
                  <c:v>124.43</c:v>
                </c:pt>
                <c:pt idx="296">
                  <c:v>123.599998</c:v>
                </c:pt>
                <c:pt idx="297">
                  <c:v>122.25</c:v>
                </c:pt>
                <c:pt idx="298">
                  <c:v>123.30999799999999</c:v>
                </c:pt>
                <c:pt idx="299">
                  <c:v>118.400002</c:v>
                </c:pt>
                <c:pt idx="300">
                  <c:v>119.849998</c:v>
                </c:pt>
                <c:pt idx="301">
                  <c:v>120.040001</c:v>
                </c:pt>
                <c:pt idx="302">
                  <c:v>118.029999</c:v>
                </c:pt>
                <c:pt idx="303">
                  <c:v>115.540001</c:v>
                </c:pt>
                <c:pt idx="304">
                  <c:v>117.120003</c:v>
                </c:pt>
                <c:pt idx="305">
                  <c:v>116.5</c:v>
                </c:pt>
                <c:pt idx="306">
                  <c:v>117.029999</c:v>
                </c:pt>
                <c:pt idx="307">
                  <c:v>118.900002</c:v>
                </c:pt>
                <c:pt idx="308">
                  <c:v>114.75</c:v>
                </c:pt>
                <c:pt idx="309">
                  <c:v>115.760002</c:v>
                </c:pt>
                <c:pt idx="310">
                  <c:v>117.33000199999999</c:v>
                </c:pt>
                <c:pt idx="311">
                  <c:v>117.760002</c:v>
                </c:pt>
                <c:pt idx="312">
                  <c:v>122.82</c:v>
                </c:pt>
                <c:pt idx="313">
                  <c:v>121.93</c:v>
                </c:pt>
                <c:pt idx="314">
                  <c:v>122.83000199999999</c:v>
                </c:pt>
                <c:pt idx="315">
                  <c:v>123.389999</c:v>
                </c:pt>
                <c:pt idx="316">
                  <c:v>120.93</c:v>
                </c:pt>
                <c:pt idx="317">
                  <c:v>118.75</c:v>
                </c:pt>
                <c:pt idx="318">
                  <c:v>117.05999799999999</c:v>
                </c:pt>
                <c:pt idx="319">
                  <c:v>116.800003</c:v>
                </c:pt>
                <c:pt idx="320">
                  <c:v>114.449997</c:v>
                </c:pt>
                <c:pt idx="321">
                  <c:v>113.160004</c:v>
                </c:pt>
                <c:pt idx="322">
                  <c:v>113.82</c:v>
                </c:pt>
                <c:pt idx="323">
                  <c:v>108.400002</c:v>
                </c:pt>
                <c:pt idx="324">
                  <c:v>110.44000200000001</c:v>
                </c:pt>
                <c:pt idx="325">
                  <c:v>106.260002</c:v>
                </c:pt>
                <c:pt idx="326">
                  <c:v>107.720001</c:v>
                </c:pt>
                <c:pt idx="327">
                  <c:v>109.199997</c:v>
                </c:pt>
                <c:pt idx="328">
                  <c:v>108.139999</c:v>
                </c:pt>
                <c:pt idx="329">
                  <c:v>106.519997</c:v>
                </c:pt>
                <c:pt idx="330">
                  <c:v>107.260002</c:v>
                </c:pt>
                <c:pt idx="331">
                  <c:v>103.370003</c:v>
                </c:pt>
                <c:pt idx="332">
                  <c:v>104.290001</c:v>
                </c:pt>
                <c:pt idx="333">
                  <c:v>105.989998</c:v>
                </c:pt>
                <c:pt idx="334">
                  <c:v>103.050003</c:v>
                </c:pt>
                <c:pt idx="335">
                  <c:v>103.550003</c:v>
                </c:pt>
                <c:pt idx="336">
                  <c:v>104.91999800000001</c:v>
                </c:pt>
                <c:pt idx="337">
                  <c:v>106.55999799999999</c:v>
                </c:pt>
                <c:pt idx="338">
                  <c:v>105.709999</c:v>
                </c:pt>
                <c:pt idx="339">
                  <c:v>105.459999</c:v>
                </c:pt>
                <c:pt idx="340">
                  <c:v>107.040001</c:v>
                </c:pt>
                <c:pt idx="341">
                  <c:v>108.290001</c:v>
                </c:pt>
                <c:pt idx="342">
                  <c:v>106.19000200000001</c:v>
                </c:pt>
                <c:pt idx="343">
                  <c:v>103.410004</c:v>
                </c:pt>
                <c:pt idx="344">
                  <c:v>104.730003</c:v>
                </c:pt>
                <c:pt idx="345">
                  <c:v>103.910004</c:v>
                </c:pt>
                <c:pt idx="346">
                  <c:v>104.449997</c:v>
                </c:pt>
                <c:pt idx="347">
                  <c:v>102.91999800000001</c:v>
                </c:pt>
                <c:pt idx="348">
                  <c:v>103.209999</c:v>
                </c:pt>
                <c:pt idx="349">
                  <c:v>104.25</c:v>
                </c:pt>
                <c:pt idx="350">
                  <c:v>101.80999799999999</c:v>
                </c:pt>
                <c:pt idx="351">
                  <c:v>102.16999800000001</c:v>
                </c:pt>
                <c:pt idx="352">
                  <c:v>104.410004</c:v>
                </c:pt>
                <c:pt idx="353">
                  <c:v>105.480003</c:v>
                </c:pt>
                <c:pt idx="354">
                  <c:v>107.480003</c:v>
                </c:pt>
                <c:pt idx="355">
                  <c:v>108.279999</c:v>
                </c:pt>
                <c:pt idx="356">
                  <c:v>106.790001</c:v>
                </c:pt>
                <c:pt idx="357">
                  <c:v>106.58000199999999</c:v>
                </c:pt>
                <c:pt idx="358">
                  <c:v>106.66999800000001</c:v>
                </c:pt>
                <c:pt idx="359">
                  <c:v>108.57</c:v>
                </c:pt>
                <c:pt idx="360">
                  <c:v>105.889999</c:v>
                </c:pt>
                <c:pt idx="361">
                  <c:v>108.519997</c:v>
                </c:pt>
                <c:pt idx="362">
                  <c:v>108.230003</c:v>
                </c:pt>
                <c:pt idx="363">
                  <c:v>109.370003</c:v>
                </c:pt>
                <c:pt idx="364">
                  <c:v>108.459999</c:v>
                </c:pt>
                <c:pt idx="365">
                  <c:v>110.730003</c:v>
                </c:pt>
                <c:pt idx="366">
                  <c:v>110.050003</c:v>
                </c:pt>
                <c:pt idx="367">
                  <c:v>111.33000199999999</c:v>
                </c:pt>
                <c:pt idx="368">
                  <c:v>112.709999</c:v>
                </c:pt>
                <c:pt idx="369">
                  <c:v>111.239998</c:v>
                </c:pt>
                <c:pt idx="370">
                  <c:v>113.540001</c:v>
                </c:pt>
                <c:pt idx="371">
                  <c:v>112.699997</c:v>
                </c:pt>
                <c:pt idx="372">
                  <c:v>114.099998</c:v>
                </c:pt>
                <c:pt idx="373">
                  <c:v>111.589996</c:v>
                </c:pt>
                <c:pt idx="374">
                  <c:v>112.150002</c:v>
                </c:pt>
                <c:pt idx="375">
                  <c:v>111.800003</c:v>
                </c:pt>
                <c:pt idx="376">
                  <c:v>113.239998</c:v>
                </c:pt>
                <c:pt idx="377">
                  <c:v>110.68</c:v>
                </c:pt>
                <c:pt idx="378">
                  <c:v>113.58000199999999</c:v>
                </c:pt>
                <c:pt idx="379">
                  <c:v>114.519997</c:v>
                </c:pt>
                <c:pt idx="380">
                  <c:v>115.66999800000001</c:v>
                </c:pt>
                <c:pt idx="381">
                  <c:v>114.55999799999999</c:v>
                </c:pt>
                <c:pt idx="382">
                  <c:v>115.519997</c:v>
                </c:pt>
                <c:pt idx="383">
                  <c:v>117.709999</c:v>
                </c:pt>
                <c:pt idx="384">
                  <c:v>117.290001</c:v>
                </c:pt>
                <c:pt idx="385">
                  <c:v>119.050003</c:v>
                </c:pt>
                <c:pt idx="386">
                  <c:v>115.730003</c:v>
                </c:pt>
                <c:pt idx="387">
                  <c:v>113.379997</c:v>
                </c:pt>
                <c:pt idx="388">
                  <c:v>114.599998</c:v>
                </c:pt>
                <c:pt idx="389">
                  <c:v>116</c:v>
                </c:pt>
                <c:pt idx="390">
                  <c:v>117.699997</c:v>
                </c:pt>
                <c:pt idx="391">
                  <c:v>120.050003</c:v>
                </c:pt>
                <c:pt idx="392">
                  <c:v>121.07</c:v>
                </c:pt>
                <c:pt idx="393">
                  <c:v>119.720001</c:v>
                </c:pt>
                <c:pt idx="394">
                  <c:v>119.25</c:v>
                </c:pt>
                <c:pt idx="395">
                  <c:v>119.75</c:v>
                </c:pt>
                <c:pt idx="396">
                  <c:v>119.489998</c:v>
                </c:pt>
                <c:pt idx="397">
                  <c:v>120.099998</c:v>
                </c:pt>
                <c:pt idx="398">
                  <c:v>122.489998</c:v>
                </c:pt>
                <c:pt idx="399">
                  <c:v>121.089996</c:v>
                </c:pt>
                <c:pt idx="400">
                  <c:v>126.300003</c:v>
                </c:pt>
                <c:pt idx="401">
                  <c:v>125.870003</c:v>
                </c:pt>
                <c:pt idx="402">
                  <c:v>124.410004</c:v>
                </c:pt>
                <c:pt idx="403">
                  <c:v>127.32</c:v>
                </c:pt>
                <c:pt idx="404">
                  <c:v>131.070007</c:v>
                </c:pt>
                <c:pt idx="405">
                  <c:v>133.19000199999999</c:v>
                </c:pt>
                <c:pt idx="406">
                  <c:v>134.770004</c:v>
                </c:pt>
                <c:pt idx="407">
                  <c:v>138.279999</c:v>
                </c:pt>
                <c:pt idx="408">
                  <c:v>130.96000699999999</c:v>
                </c:pt>
                <c:pt idx="409">
                  <c:v>128.19000199999999</c:v>
                </c:pt>
                <c:pt idx="410">
                  <c:v>126.540001</c:v>
                </c:pt>
                <c:pt idx="411">
                  <c:v>129.529999</c:v>
                </c:pt>
                <c:pt idx="412">
                  <c:v>123.5</c:v>
                </c:pt>
                <c:pt idx="413">
                  <c:v>126.720001</c:v>
                </c:pt>
                <c:pt idx="414">
                  <c:v>131.509995</c:v>
                </c:pt>
                <c:pt idx="415">
                  <c:v>131.05999800000001</c:v>
                </c:pt>
                <c:pt idx="416">
                  <c:v>130.729996</c:v>
                </c:pt>
                <c:pt idx="417">
                  <c:v>129.61999499999999</c:v>
                </c:pt>
                <c:pt idx="418">
                  <c:v>131.449997</c:v>
                </c:pt>
                <c:pt idx="419">
                  <c:v>129.070007</c:v>
                </c:pt>
                <c:pt idx="420">
                  <c:v>124</c:v>
                </c:pt>
                <c:pt idx="421">
                  <c:v>122.510002</c:v>
                </c:pt>
                <c:pt idx="422">
                  <c:v>121.589996</c:v>
                </c:pt>
                <c:pt idx="423">
                  <c:v>120.400002</c:v>
                </c:pt>
                <c:pt idx="424">
                  <c:v>122.709999</c:v>
                </c:pt>
                <c:pt idx="425">
                  <c:v>117.599998</c:v>
                </c:pt>
                <c:pt idx="426">
                  <c:v>117.970001</c:v>
                </c:pt>
                <c:pt idx="427">
                  <c:v>119.08000199999999</c:v>
                </c:pt>
                <c:pt idx="428">
                  <c:v>115.230003</c:v>
                </c:pt>
                <c:pt idx="429">
                  <c:v>116.07</c:v>
                </c:pt>
                <c:pt idx="430">
                  <c:v>116.050003</c:v>
                </c:pt>
                <c:pt idx="431">
                  <c:v>118.720001</c:v>
                </c:pt>
                <c:pt idx="432">
                  <c:v>121.389999</c:v>
                </c:pt>
                <c:pt idx="433">
                  <c:v>122.529999</c:v>
                </c:pt>
                <c:pt idx="434">
                  <c:v>124.339996</c:v>
                </c:pt>
                <c:pt idx="435">
                  <c:v>123.959999</c:v>
                </c:pt>
                <c:pt idx="436">
                  <c:v>126.389999</c:v>
                </c:pt>
                <c:pt idx="437">
                  <c:v>122.360001</c:v>
                </c:pt>
                <c:pt idx="438">
                  <c:v>122.68</c:v>
                </c:pt>
                <c:pt idx="439">
                  <c:v>121.389999</c:v>
                </c:pt>
                <c:pt idx="440">
                  <c:v>122.099998</c:v>
                </c:pt>
                <c:pt idx="441">
                  <c:v>121.540001</c:v>
                </c:pt>
                <c:pt idx="442">
                  <c:v>124.55999799999999</c:v>
                </c:pt>
                <c:pt idx="443">
                  <c:v>122.279999</c:v>
                </c:pt>
                <c:pt idx="444">
                  <c:v>123.93</c:v>
                </c:pt>
                <c:pt idx="445">
                  <c:v>123.199997</c:v>
                </c:pt>
                <c:pt idx="446">
                  <c:v>122.779999</c:v>
                </c:pt>
                <c:pt idx="447">
                  <c:v>119</c:v>
                </c:pt>
                <c:pt idx="448">
                  <c:v>119.68</c:v>
                </c:pt>
                <c:pt idx="449">
                  <c:v>120.449997</c:v>
                </c:pt>
                <c:pt idx="450">
                  <c:v>120.970001</c:v>
                </c:pt>
                <c:pt idx="451">
                  <c:v>120.58000199999999</c:v>
                </c:pt>
                <c:pt idx="452">
                  <c:v>123.760002</c:v>
                </c:pt>
                <c:pt idx="453">
                  <c:v>123.230003</c:v>
                </c:pt>
                <c:pt idx="454">
                  <c:v>121.83000199999999</c:v>
                </c:pt>
                <c:pt idx="455">
                  <c:v>120.58000199999999</c:v>
                </c:pt>
                <c:pt idx="456">
                  <c:v>123.360001</c:v>
                </c:pt>
                <c:pt idx="457">
                  <c:v>125.75</c:v>
                </c:pt>
                <c:pt idx="458">
                  <c:v>125.339996</c:v>
                </c:pt>
                <c:pt idx="459">
                  <c:v>127.300003</c:v>
                </c:pt>
                <c:pt idx="460">
                  <c:v>128.720001</c:v>
                </c:pt>
                <c:pt idx="461">
                  <c:v>131.5</c:v>
                </c:pt>
                <c:pt idx="462">
                  <c:v>131.009995</c:v>
                </c:pt>
                <c:pt idx="463">
                  <c:v>130.41000399999999</c:v>
                </c:pt>
                <c:pt idx="464">
                  <c:v>128.60000600000001</c:v>
                </c:pt>
                <c:pt idx="465">
                  <c:v>127.360001</c:v>
                </c:pt>
                <c:pt idx="466">
                  <c:v>129.05999800000001</c:v>
                </c:pt>
                <c:pt idx="467">
                  <c:v>129.53999300000001</c:v>
                </c:pt>
                <c:pt idx="468">
                  <c:v>130.679993</c:v>
                </c:pt>
                <c:pt idx="469">
                  <c:v>132.009995</c:v>
                </c:pt>
                <c:pt idx="470">
                  <c:v>131.88000500000001</c:v>
                </c:pt>
                <c:pt idx="471">
                  <c:v>128.36000100000001</c:v>
                </c:pt>
                <c:pt idx="472">
                  <c:v>129.38000500000001</c:v>
                </c:pt>
                <c:pt idx="473">
                  <c:v>130.449997</c:v>
                </c:pt>
                <c:pt idx="474">
                  <c:v>132.279999</c:v>
                </c:pt>
                <c:pt idx="475">
                  <c:v>130.14999399999999</c:v>
                </c:pt>
                <c:pt idx="476">
                  <c:v>129.85000600000001</c:v>
                </c:pt>
                <c:pt idx="477">
                  <c:v>133.229996</c:v>
                </c:pt>
                <c:pt idx="478">
                  <c:v>134.779999</c:v>
                </c:pt>
                <c:pt idx="479">
                  <c:v>135.61000100000001</c:v>
                </c:pt>
                <c:pt idx="480">
                  <c:v>135.779999</c:v>
                </c:pt>
                <c:pt idx="481">
                  <c:v>140.570007</c:v>
                </c:pt>
                <c:pt idx="482">
                  <c:v>143.60000600000001</c:v>
                </c:pt>
                <c:pt idx="483">
                  <c:v>138.38999899999999</c:v>
                </c:pt>
                <c:pt idx="484">
                  <c:v>138.800003</c:v>
                </c:pt>
                <c:pt idx="485">
                  <c:v>141.55999800000001</c:v>
                </c:pt>
                <c:pt idx="486">
                  <c:v>138</c:v>
                </c:pt>
                <c:pt idx="487">
                  <c:v>140.08000200000001</c:v>
                </c:pt>
                <c:pt idx="488">
                  <c:v>138.71000699999999</c:v>
                </c:pt>
                <c:pt idx="489">
                  <c:v>138.36000100000001</c:v>
                </c:pt>
                <c:pt idx="490">
                  <c:v>138.63000500000001</c:v>
                </c:pt>
                <c:pt idx="491">
                  <c:v>135.520004</c:v>
                </c:pt>
                <c:pt idx="492">
                  <c:v>134.75</c:v>
                </c:pt>
                <c:pt idx="493">
                  <c:v>136.820007</c:v>
                </c:pt>
                <c:pt idx="494">
                  <c:v>137.509995</c:v>
                </c:pt>
                <c:pt idx="495">
                  <c:v>133.91999799999999</c:v>
                </c:pt>
                <c:pt idx="496">
                  <c:v>131.58999600000001</c:v>
                </c:pt>
                <c:pt idx="497">
                  <c:v>133.30999800000001</c:v>
                </c:pt>
                <c:pt idx="498">
                  <c:v>130.449997</c:v>
                </c:pt>
                <c:pt idx="499">
                  <c:v>131.740005</c:v>
                </c:pt>
                <c:pt idx="500">
                  <c:v>122.040001</c:v>
                </c:pt>
                <c:pt idx="501">
                  <c:v>120.849998</c:v>
                </c:pt>
                <c:pt idx="502">
                  <c:v>120.82</c:v>
                </c:pt>
                <c:pt idx="503">
                  <c:v>119.599998</c:v>
                </c:pt>
                <c:pt idx="504">
                  <c:v>117.5</c:v>
                </c:pt>
                <c:pt idx="505">
                  <c:v>117.139999</c:v>
                </c:pt>
                <c:pt idx="506">
                  <c:v>118.050003</c:v>
                </c:pt>
                <c:pt idx="507">
                  <c:v>119.129997</c:v>
                </c:pt>
                <c:pt idx="508">
                  <c:v>120.860001</c:v>
                </c:pt>
                <c:pt idx="509">
                  <c:v>121.30999799999999</c:v>
                </c:pt>
                <c:pt idx="510">
                  <c:v>119.94000200000001</c:v>
                </c:pt>
                <c:pt idx="511">
                  <c:v>119.629997</c:v>
                </c:pt>
                <c:pt idx="512">
                  <c:v>119</c:v>
                </c:pt>
                <c:pt idx="513">
                  <c:v>120.760002</c:v>
                </c:pt>
                <c:pt idx="514">
                  <c:v>120.32</c:v>
                </c:pt>
                <c:pt idx="515">
                  <c:v>122.010002</c:v>
                </c:pt>
                <c:pt idx="516">
                  <c:v>119.349998</c:v>
                </c:pt>
                <c:pt idx="517">
                  <c:v>117.25</c:v>
                </c:pt>
                <c:pt idx="518">
                  <c:v>118.639999</c:v>
                </c:pt>
                <c:pt idx="519">
                  <c:v>120.879997</c:v>
                </c:pt>
                <c:pt idx="520">
                  <c:v>120.709999</c:v>
                </c:pt>
                <c:pt idx="521">
                  <c:v>120.709999</c:v>
                </c:pt>
                <c:pt idx="522">
                  <c:v>123.470001</c:v>
                </c:pt>
                <c:pt idx="523">
                  <c:v>123.540001</c:v>
                </c:pt>
                <c:pt idx="524">
                  <c:v>122.349998</c:v>
                </c:pt>
                <c:pt idx="525">
                  <c:v>121.290001</c:v>
                </c:pt>
                <c:pt idx="526">
                  <c:v>121.389999</c:v>
                </c:pt>
                <c:pt idx="527">
                  <c:v>123.709999</c:v>
                </c:pt>
                <c:pt idx="528">
                  <c:v>123.480003</c:v>
                </c:pt>
                <c:pt idx="529">
                  <c:v>125.620003</c:v>
                </c:pt>
                <c:pt idx="530">
                  <c:v>124.400002</c:v>
                </c:pt>
                <c:pt idx="531">
                  <c:v>126.349998</c:v>
                </c:pt>
                <c:pt idx="532">
                  <c:v>127.779999</c:v>
                </c:pt>
                <c:pt idx="533">
                  <c:v>125.120003</c:v>
                </c:pt>
                <c:pt idx="534">
                  <c:v>122.720001</c:v>
                </c:pt>
                <c:pt idx="535">
                  <c:v>123.33000199999999</c:v>
                </c:pt>
                <c:pt idx="536">
                  <c:v>125.69000200000001</c:v>
                </c:pt>
                <c:pt idx="537">
                  <c:v>123.889999</c:v>
                </c:pt>
                <c:pt idx="538">
                  <c:v>124.93</c:v>
                </c:pt>
                <c:pt idx="539">
                  <c:v>126.43</c:v>
                </c:pt>
                <c:pt idx="540">
                  <c:v>126.620003</c:v>
                </c:pt>
                <c:pt idx="541">
                  <c:v>127.32</c:v>
                </c:pt>
                <c:pt idx="542">
                  <c:v>126.75</c:v>
                </c:pt>
                <c:pt idx="543">
                  <c:v>129</c:v>
                </c:pt>
                <c:pt idx="544">
                  <c:v>126.860001</c:v>
                </c:pt>
                <c:pt idx="545">
                  <c:v>126.199997</c:v>
                </c:pt>
                <c:pt idx="546">
                  <c:v>124.760002</c:v>
                </c:pt>
                <c:pt idx="547">
                  <c:v>123.589996</c:v>
                </c:pt>
                <c:pt idx="548">
                  <c:v>125.849998</c:v>
                </c:pt>
                <c:pt idx="549">
                  <c:v>123.980003</c:v>
                </c:pt>
                <c:pt idx="550">
                  <c:v>123.239998</c:v>
                </c:pt>
                <c:pt idx="551">
                  <c:v>125.639999</c:v>
                </c:pt>
                <c:pt idx="552">
                  <c:v>124.099998</c:v>
                </c:pt>
                <c:pt idx="553">
                  <c:v>126.389999</c:v>
                </c:pt>
                <c:pt idx="554">
                  <c:v>126.800003</c:v>
                </c:pt>
                <c:pt idx="555">
                  <c:v>126.550003</c:v>
                </c:pt>
                <c:pt idx="556">
                  <c:v>126.69000200000001</c:v>
                </c:pt>
                <c:pt idx="557">
                  <c:v>128.35000600000001</c:v>
                </c:pt>
                <c:pt idx="558">
                  <c:v>124.769997</c:v>
                </c:pt>
                <c:pt idx="559">
                  <c:v>126.860001</c:v>
                </c:pt>
                <c:pt idx="560">
                  <c:v>125.709999</c:v>
                </c:pt>
                <c:pt idx="561">
                  <c:v>124.519997</c:v>
                </c:pt>
                <c:pt idx="562">
                  <c:v>123.05999799999999</c:v>
                </c:pt>
                <c:pt idx="563">
                  <c:v>123.589996</c:v>
                </c:pt>
                <c:pt idx="564">
                  <c:v>119.58000199999999</c:v>
                </c:pt>
                <c:pt idx="565">
                  <c:v>117.94000200000001</c:v>
                </c:pt>
                <c:pt idx="566">
                  <c:v>118.709999</c:v>
                </c:pt>
                <c:pt idx="567">
                  <c:v>118.129997</c:v>
                </c:pt>
                <c:pt idx="568">
                  <c:v>118.349998</c:v>
                </c:pt>
                <c:pt idx="569">
                  <c:v>117.910004</c:v>
                </c:pt>
                <c:pt idx="570">
                  <c:v>119.80999799999999</c:v>
                </c:pt>
                <c:pt idx="571">
                  <c:v>120.16999800000001</c:v>
                </c:pt>
                <c:pt idx="572">
                  <c:v>121.900002</c:v>
                </c:pt>
                <c:pt idx="573">
                  <c:v>121.099998</c:v>
                </c:pt>
                <c:pt idx="574">
                  <c:v>120.900002</c:v>
                </c:pt>
                <c:pt idx="575">
                  <c:v>118.459999</c:v>
                </c:pt>
                <c:pt idx="576">
                  <c:v>118.889999</c:v>
                </c:pt>
                <c:pt idx="577">
                  <c:v>118.989998</c:v>
                </c:pt>
                <c:pt idx="578">
                  <c:v>119.230003</c:v>
                </c:pt>
                <c:pt idx="579">
                  <c:v>117.209999</c:v>
                </c:pt>
                <c:pt idx="580">
                  <c:v>119.620003</c:v>
                </c:pt>
                <c:pt idx="581">
                  <c:v>120.300003</c:v>
                </c:pt>
                <c:pt idx="582">
                  <c:v>119.529999</c:v>
                </c:pt>
                <c:pt idx="583">
                  <c:v>120.379997</c:v>
                </c:pt>
                <c:pt idx="584">
                  <c:v>120.529999</c:v>
                </c:pt>
                <c:pt idx="585">
                  <c:v>121.720001</c:v>
                </c:pt>
                <c:pt idx="586">
                  <c:v>122.75</c:v>
                </c:pt>
                <c:pt idx="587">
                  <c:v>122.720001</c:v>
                </c:pt>
                <c:pt idx="588">
                  <c:v>120.760002</c:v>
                </c:pt>
                <c:pt idx="589">
                  <c:v>119.459999</c:v>
                </c:pt>
                <c:pt idx="590">
                  <c:v>119.220001</c:v>
                </c:pt>
                <c:pt idx="591">
                  <c:v>120.660004</c:v>
                </c:pt>
                <c:pt idx="592">
                  <c:v>120.980003</c:v>
                </c:pt>
                <c:pt idx="593">
                  <c:v>122.290001</c:v>
                </c:pt>
                <c:pt idx="594">
                  <c:v>121</c:v>
                </c:pt>
                <c:pt idx="595">
                  <c:v>119.129997</c:v>
                </c:pt>
                <c:pt idx="596">
                  <c:v>118.550003</c:v>
                </c:pt>
                <c:pt idx="597">
                  <c:v>117.099998</c:v>
                </c:pt>
                <c:pt idx="598">
                  <c:v>117.269997</c:v>
                </c:pt>
                <c:pt idx="599">
                  <c:v>113.040001</c:v>
                </c:pt>
                <c:pt idx="600">
                  <c:v>114.470001</c:v>
                </c:pt>
                <c:pt idx="601">
                  <c:v>113.709999</c:v>
                </c:pt>
                <c:pt idx="602">
                  <c:v>114.989998</c:v>
                </c:pt>
                <c:pt idx="603">
                  <c:v>112</c:v>
                </c:pt>
                <c:pt idx="604">
                  <c:v>113.349998</c:v>
                </c:pt>
                <c:pt idx="605">
                  <c:v>114.699997</c:v>
                </c:pt>
                <c:pt idx="606">
                  <c:v>115.139999</c:v>
                </c:pt>
                <c:pt idx="607">
                  <c:v>115.33000199999999</c:v>
                </c:pt>
                <c:pt idx="608">
                  <c:v>118.410004</c:v>
                </c:pt>
                <c:pt idx="609">
                  <c:v>118.480003</c:v>
                </c:pt>
                <c:pt idx="610">
                  <c:v>120.720001</c:v>
                </c:pt>
                <c:pt idx="611">
                  <c:v>121.050003</c:v>
                </c:pt>
                <c:pt idx="612">
                  <c:v>122.110001</c:v>
                </c:pt>
                <c:pt idx="613">
                  <c:v>120.93</c:v>
                </c:pt>
                <c:pt idx="614">
                  <c:v>119.55999799999999</c:v>
                </c:pt>
                <c:pt idx="615">
                  <c:v>120.529999</c:v>
                </c:pt>
                <c:pt idx="616">
                  <c:v>120.959999</c:v>
                </c:pt>
                <c:pt idx="617">
                  <c:v>122.349998</c:v>
                </c:pt>
                <c:pt idx="618">
                  <c:v>121.980003</c:v>
                </c:pt>
                <c:pt idx="619">
                  <c:v>121.57</c:v>
                </c:pt>
                <c:pt idx="620">
                  <c:v>118.660004</c:v>
                </c:pt>
                <c:pt idx="621">
                  <c:v>121.57</c:v>
                </c:pt>
                <c:pt idx="622">
                  <c:v>121.75</c:v>
                </c:pt>
                <c:pt idx="623">
                  <c:v>124.860001</c:v>
                </c:pt>
                <c:pt idx="624">
                  <c:v>126.44000200000001</c:v>
                </c:pt>
                <c:pt idx="625">
                  <c:v>124.029999</c:v>
                </c:pt>
                <c:pt idx="626">
                  <c:v>122.66999800000001</c:v>
                </c:pt>
                <c:pt idx="627">
                  <c:v>122.900002</c:v>
                </c:pt>
                <c:pt idx="628">
                  <c:v>123.80999799999999</c:v>
                </c:pt>
                <c:pt idx="629">
                  <c:v>123.660004</c:v>
                </c:pt>
                <c:pt idx="630">
                  <c:v>124.75</c:v>
                </c:pt>
                <c:pt idx="631">
                  <c:v>125.989998</c:v>
                </c:pt>
                <c:pt idx="632">
                  <c:v>127.779999</c:v>
                </c:pt>
                <c:pt idx="633">
                  <c:v>131.83000200000001</c:v>
                </c:pt>
                <c:pt idx="634">
                  <c:v>131.740005</c:v>
                </c:pt>
                <c:pt idx="635">
                  <c:v>131.46000699999999</c:v>
                </c:pt>
                <c:pt idx="636">
                  <c:v>131.69000199999999</c:v>
                </c:pt>
              </c:numCache>
            </c:numRef>
          </c:val>
          <c:smooth val="0"/>
          <c:extLst>
            <c:ext xmlns:c16="http://schemas.microsoft.com/office/drawing/2014/chart" uri="{C3380CC4-5D6E-409C-BE32-E72D297353CC}">
              <c16:uniqueId val="{00000001-00A2-B746-8C5B-3B2B0B6E0215}"/>
            </c:ext>
          </c:extLst>
        </c:ser>
        <c:dLbls>
          <c:showLegendKey val="0"/>
          <c:showVal val="0"/>
          <c:showCatName val="0"/>
          <c:showSerName val="0"/>
          <c:showPercent val="0"/>
          <c:showBubbleSize val="0"/>
        </c:dLbls>
        <c:marker val="1"/>
        <c:smooth val="0"/>
        <c:axId val="25596320"/>
        <c:axId val="25256800"/>
      </c:lineChart>
      <c:lineChart>
        <c:grouping val="standard"/>
        <c:varyColors val="0"/>
        <c:ser>
          <c:idx val="2"/>
          <c:order val="2"/>
          <c:tx>
            <c:strRef>
              <c:f>Sheet2!$D$3</c:f>
              <c:strCache>
                <c:ptCount val="1"/>
                <c:pt idx="0">
                  <c:v>XLE/TLT</c:v>
                </c:pt>
              </c:strCache>
            </c:strRef>
          </c:tx>
          <c:spPr>
            <a:ln w="12700" cap="rnd">
              <a:solidFill>
                <a:schemeClr val="tx1"/>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Sheet2!$D$4:$D$640</c:f>
              <c:numCache>
                <c:formatCode>0.00</c:formatCode>
                <c:ptCount val="637"/>
                <c:pt idx="0">
                  <c:v>1.3817605770303025</c:v>
                </c:pt>
                <c:pt idx="1">
                  <c:v>1.3969889824719171</c:v>
                </c:pt>
                <c:pt idx="2">
                  <c:v>1.3695619227925426</c:v>
                </c:pt>
                <c:pt idx="3">
                  <c:v>1.3704562298389411</c:v>
                </c:pt>
                <c:pt idx="4">
                  <c:v>1.3523999900690078</c:v>
                </c:pt>
                <c:pt idx="5">
                  <c:v>1.2815862809498371</c:v>
                </c:pt>
                <c:pt idx="6">
                  <c:v>1.2757755809058604</c:v>
                </c:pt>
                <c:pt idx="7">
                  <c:v>1.2418746152604356</c:v>
                </c:pt>
                <c:pt idx="8">
                  <c:v>1.2338045563546689</c:v>
                </c:pt>
                <c:pt idx="9">
                  <c:v>1.1790645035616583</c:v>
                </c:pt>
                <c:pt idx="10">
                  <c:v>1.2008602437275986</c:v>
                </c:pt>
                <c:pt idx="11">
                  <c:v>1.2345267498050951</c:v>
                </c:pt>
                <c:pt idx="12">
                  <c:v>1.1668996621903875</c:v>
                </c:pt>
                <c:pt idx="13">
                  <c:v>1.1394185993002812</c:v>
                </c:pt>
                <c:pt idx="14">
                  <c:v>1.1616216081081081</c:v>
                </c:pt>
                <c:pt idx="15">
                  <c:v>1.2741605693430658</c:v>
                </c:pt>
                <c:pt idx="16">
                  <c:v>1.3298547490991495</c:v>
                </c:pt>
                <c:pt idx="17">
                  <c:v>1.2711163722516778</c:v>
                </c:pt>
                <c:pt idx="18">
                  <c:v>1.2857777925925926</c:v>
                </c:pt>
                <c:pt idx="19">
                  <c:v>1.2685920288808663</c:v>
                </c:pt>
                <c:pt idx="20">
                  <c:v>1.2728053050893513</c:v>
                </c:pt>
                <c:pt idx="21">
                  <c:v>1.2852263084194049</c:v>
                </c:pt>
                <c:pt idx="22">
                  <c:v>1.2401379862068966</c:v>
                </c:pt>
                <c:pt idx="23">
                  <c:v>1.1610304158928832</c:v>
                </c:pt>
                <c:pt idx="24">
                  <c:v>1.1860962224827718</c:v>
                </c:pt>
                <c:pt idx="25">
                  <c:v>1.1753428015531515</c:v>
                </c:pt>
                <c:pt idx="26">
                  <c:v>1.1355448914227002</c:v>
                </c:pt>
                <c:pt idx="27">
                  <c:v>1.21586016892849</c:v>
                </c:pt>
                <c:pt idx="28">
                  <c:v>1.1760884149222255</c:v>
                </c:pt>
                <c:pt idx="29">
                  <c:v>1.2002637231447257</c:v>
                </c:pt>
                <c:pt idx="30">
                  <c:v>1.2267294248514207</c:v>
                </c:pt>
                <c:pt idx="31">
                  <c:v>1.2718139129196855</c:v>
                </c:pt>
                <c:pt idx="32">
                  <c:v>1.2657663633045362</c:v>
                </c:pt>
                <c:pt idx="33">
                  <c:v>1.2846059032992256</c:v>
                </c:pt>
                <c:pt idx="34">
                  <c:v>1.2043843528485165</c:v>
                </c:pt>
                <c:pt idx="35">
                  <c:v>1.1852191570393391</c:v>
                </c:pt>
                <c:pt idx="36">
                  <c:v>1.1559898427746591</c:v>
                </c:pt>
                <c:pt idx="37">
                  <c:v>1.1506781080996102</c:v>
                </c:pt>
                <c:pt idx="38">
                  <c:v>1.2163870580645162</c:v>
                </c:pt>
                <c:pt idx="39">
                  <c:v>1.2460317393130089</c:v>
                </c:pt>
                <c:pt idx="40">
                  <c:v>1.3859215562867473</c:v>
                </c:pt>
                <c:pt idx="41">
                  <c:v>1.3966521279469635</c:v>
                </c:pt>
                <c:pt idx="42">
                  <c:v>1.334688236431345</c:v>
                </c:pt>
                <c:pt idx="43">
                  <c:v>1.3414459510793399</c:v>
                </c:pt>
                <c:pt idx="44">
                  <c:v>1.261221681845482</c:v>
                </c:pt>
                <c:pt idx="45">
                  <c:v>1.2285713557123803</c:v>
                </c:pt>
                <c:pt idx="46">
                  <c:v>1.2390532450077614</c:v>
                </c:pt>
                <c:pt idx="47">
                  <c:v>1.2504067312796439</c:v>
                </c:pt>
                <c:pt idx="48">
                  <c:v>1.2707329783110493</c:v>
                </c:pt>
                <c:pt idx="49">
                  <c:v>1.3724050663015133</c:v>
                </c:pt>
                <c:pt idx="50">
                  <c:v>1.3017711225675443</c:v>
                </c:pt>
                <c:pt idx="51">
                  <c:v>1.2314060207322732</c:v>
                </c:pt>
                <c:pt idx="52">
                  <c:v>1.2344515870967743</c:v>
                </c:pt>
                <c:pt idx="53">
                  <c:v>1.109821766231452</c:v>
                </c:pt>
                <c:pt idx="54">
                  <c:v>1.1078668354681527</c:v>
                </c:pt>
                <c:pt idx="55">
                  <c:v>1.1244629909848658</c:v>
                </c:pt>
                <c:pt idx="56">
                  <c:v>1.0911879588718163</c:v>
                </c:pt>
                <c:pt idx="57">
                  <c:v>1.032490152866447</c:v>
                </c:pt>
                <c:pt idx="58">
                  <c:v>1.0638765925370604</c:v>
                </c:pt>
                <c:pt idx="59">
                  <c:v>1.0497674302325581</c:v>
                </c:pt>
                <c:pt idx="60">
                  <c:v>1.0551035243584117</c:v>
                </c:pt>
                <c:pt idx="61">
                  <c:v>1.0262125294737305</c:v>
                </c:pt>
                <c:pt idx="62">
                  <c:v>1.0473469154518951</c:v>
                </c:pt>
                <c:pt idx="63">
                  <c:v>1.0581088825214899</c:v>
                </c:pt>
                <c:pt idx="64">
                  <c:v>1.084452271273209</c:v>
                </c:pt>
                <c:pt idx="65">
                  <c:v>1.1266503743282259</c:v>
                </c:pt>
                <c:pt idx="66">
                  <c:v>1.1762027912561042</c:v>
                </c:pt>
                <c:pt idx="67">
                  <c:v>1.2212437534546474</c:v>
                </c:pt>
                <c:pt idx="68">
                  <c:v>1.2305417694655434</c:v>
                </c:pt>
                <c:pt idx="69">
                  <c:v>1.2961397028963215</c:v>
                </c:pt>
                <c:pt idx="70">
                  <c:v>1.3141242522263734</c:v>
                </c:pt>
                <c:pt idx="71">
                  <c:v>1.2473867362347868</c:v>
                </c:pt>
                <c:pt idx="72">
                  <c:v>1.2570662221817488</c:v>
                </c:pt>
                <c:pt idx="73">
                  <c:v>1.3954984769219079</c:v>
                </c:pt>
                <c:pt idx="74">
                  <c:v>1.3773393587697664</c:v>
                </c:pt>
                <c:pt idx="75">
                  <c:v>1.3188772070175439</c:v>
                </c:pt>
                <c:pt idx="76">
                  <c:v>1.3958641682066841</c:v>
                </c:pt>
                <c:pt idx="77">
                  <c:v>1.679020950836785</c:v>
                </c:pt>
                <c:pt idx="78">
                  <c:v>2.2108293220815978</c:v>
                </c:pt>
                <c:pt idx="79">
                  <c:v>2.0433174802637675</c:v>
                </c:pt>
                <c:pt idx="80">
                  <c:v>2.2160366224038204</c:v>
                </c:pt>
                <c:pt idx="81">
                  <c:v>1.8060310970415914</c:v>
                </c:pt>
                <c:pt idx="82">
                  <c:v>1.8908727338364186</c:v>
                </c:pt>
                <c:pt idx="83">
                  <c:v>1.9922545111994976</c:v>
                </c:pt>
                <c:pt idx="84">
                  <c:v>2.3169743951811976</c:v>
                </c:pt>
                <c:pt idx="85">
                  <c:v>2.1026253600363041</c:v>
                </c:pt>
                <c:pt idx="86">
                  <c:v>2.5018116621376811</c:v>
                </c:pt>
                <c:pt idx="87">
                  <c:v>2.3274648990775662</c:v>
                </c:pt>
                <c:pt idx="88">
                  <c:v>2.6578261304347826</c:v>
                </c:pt>
                <c:pt idx="89">
                  <c:v>2.6860053808680249</c:v>
                </c:pt>
                <c:pt idx="90">
                  <c:v>2.3200397479545463</c:v>
                </c:pt>
                <c:pt idx="91">
                  <c:v>2.3176399119580573</c:v>
                </c:pt>
                <c:pt idx="92">
                  <c:v>2.4559518810495944</c:v>
                </c:pt>
                <c:pt idx="93">
                  <c:v>2.2883552849903257</c:v>
                </c:pt>
                <c:pt idx="94">
                  <c:v>2.2112106654394998</c:v>
                </c:pt>
                <c:pt idx="95">
                  <c:v>2.0677177871898569</c:v>
                </c:pt>
                <c:pt idx="96">
                  <c:v>2.1793998646775967</c:v>
                </c:pt>
                <c:pt idx="97">
                  <c:v>2.4520999421401619</c:v>
                </c:pt>
                <c:pt idx="98">
                  <c:v>2.4770239368581586</c:v>
                </c:pt>
                <c:pt idx="99">
                  <c:v>2.6878061178704278</c:v>
                </c:pt>
                <c:pt idx="100">
                  <c:v>2.4754217590361445</c:v>
                </c:pt>
                <c:pt idx="101">
                  <c:v>2.4167441395348841</c:v>
                </c:pt>
                <c:pt idx="102">
                  <c:v>2.3512479345345638</c:v>
                </c:pt>
                <c:pt idx="103">
                  <c:v>2.2364189048239895</c:v>
                </c:pt>
                <c:pt idx="104">
                  <c:v>2.2445175984437542</c:v>
                </c:pt>
                <c:pt idx="105">
                  <c:v>2.2214940852226754</c:v>
                </c:pt>
                <c:pt idx="106">
                  <c:v>2.1829824180594746</c:v>
                </c:pt>
                <c:pt idx="107">
                  <c:v>2.0548033243674699</c:v>
                </c:pt>
                <c:pt idx="108">
                  <c:v>1.8314043595679013</c:v>
                </c:pt>
                <c:pt idx="109">
                  <c:v>2.0425000208333333</c:v>
                </c:pt>
                <c:pt idx="110">
                  <c:v>1.9240896333246322</c:v>
                </c:pt>
                <c:pt idx="111">
                  <c:v>1.8221748839009289</c:v>
                </c:pt>
                <c:pt idx="112">
                  <c:v>1.7240451789667017</c:v>
                </c:pt>
                <c:pt idx="113">
                  <c:v>1.6813680501352288</c:v>
                </c:pt>
                <c:pt idx="114">
                  <c:v>1.8632392575338195</c:v>
                </c:pt>
                <c:pt idx="115">
                  <c:v>1.9751513463176309</c:v>
                </c:pt>
                <c:pt idx="116">
                  <c:v>2.0428943457538997</c:v>
                </c:pt>
                <c:pt idx="117">
                  <c:v>2.15424238434038</c:v>
                </c:pt>
                <c:pt idx="118">
                  <c:v>1.8831784544235612</c:v>
                </c:pt>
                <c:pt idx="119">
                  <c:v>1.7864817110076521</c:v>
                </c:pt>
                <c:pt idx="120">
                  <c:v>1.8729751061433249</c:v>
                </c:pt>
                <c:pt idx="121">
                  <c:v>1.7802477757132491</c:v>
                </c:pt>
                <c:pt idx="122">
                  <c:v>1.8408597878300095</c:v>
                </c:pt>
                <c:pt idx="123">
                  <c:v>1.791213000619408</c:v>
                </c:pt>
                <c:pt idx="124">
                  <c:v>1.8495592564200842</c:v>
                </c:pt>
                <c:pt idx="125">
                  <c:v>1.8683281175103632</c:v>
                </c:pt>
                <c:pt idx="126">
                  <c:v>1.8041044889591227</c:v>
                </c:pt>
                <c:pt idx="127">
                  <c:v>1.7354114171801378</c:v>
                </c:pt>
                <c:pt idx="128">
                  <c:v>1.8293502832458872</c:v>
                </c:pt>
                <c:pt idx="129">
                  <c:v>1.9051375811980453</c:v>
                </c:pt>
                <c:pt idx="130">
                  <c:v>1.7076211182336183</c:v>
                </c:pt>
                <c:pt idx="131">
                  <c:v>1.6180707537524748</c:v>
                </c:pt>
                <c:pt idx="132">
                  <c:v>1.628644916443309</c:v>
                </c:pt>
                <c:pt idx="133">
                  <c:v>1.7335746425339367</c:v>
                </c:pt>
                <c:pt idx="134">
                  <c:v>1.6350735586869809</c:v>
                </c:pt>
                <c:pt idx="135">
                  <c:v>1.63995107386066</c:v>
                </c:pt>
                <c:pt idx="136">
                  <c:v>1.6805654834122079</c:v>
                </c:pt>
                <c:pt idx="137">
                  <c:v>1.6906349000350753</c:v>
                </c:pt>
                <c:pt idx="138">
                  <c:v>1.669767310562887</c:v>
                </c:pt>
                <c:pt idx="139">
                  <c:v>1.6583828139453056</c:v>
                </c:pt>
                <c:pt idx="140">
                  <c:v>1.6525378040057772</c:v>
                </c:pt>
                <c:pt idx="141">
                  <c:v>1.5518076015947482</c:v>
                </c:pt>
                <c:pt idx="142">
                  <c:v>1.5767409604189075</c:v>
                </c:pt>
                <c:pt idx="143">
                  <c:v>1.4807628935449899</c:v>
                </c:pt>
                <c:pt idx="144">
                  <c:v>1.5369558736738396</c:v>
                </c:pt>
                <c:pt idx="145">
                  <c:v>1.6341030485631092</c:v>
                </c:pt>
                <c:pt idx="146">
                  <c:v>1.6937614311926603</c:v>
                </c:pt>
                <c:pt idx="147">
                  <c:v>1.6957964529573579</c:v>
                </c:pt>
                <c:pt idx="148">
                  <c:v>1.6224141392336751</c:v>
                </c:pt>
                <c:pt idx="149">
                  <c:v>1.5594490139566071</c:v>
                </c:pt>
                <c:pt idx="150">
                  <c:v>1.6328820739736742</c:v>
                </c:pt>
                <c:pt idx="151">
                  <c:v>1.5523644693941714</c:v>
                </c:pt>
                <c:pt idx="152">
                  <c:v>1.5466667179487179</c:v>
                </c:pt>
                <c:pt idx="153">
                  <c:v>1.5932263197141467</c:v>
                </c:pt>
                <c:pt idx="154">
                  <c:v>1.5861268514220095</c:v>
                </c:pt>
                <c:pt idx="155">
                  <c:v>1.519473786821425</c:v>
                </c:pt>
                <c:pt idx="156">
                  <c:v>1.4872137727824244</c:v>
                </c:pt>
                <c:pt idx="157">
                  <c:v>1.5153457422486634</c:v>
                </c:pt>
                <c:pt idx="158">
                  <c:v>1.4512804155258494</c:v>
                </c:pt>
                <c:pt idx="159">
                  <c:v>1.5378066599899851</c:v>
                </c:pt>
                <c:pt idx="160">
                  <c:v>1.7381341793731886</c:v>
                </c:pt>
                <c:pt idx="161">
                  <c:v>1.687055363191488</c:v>
                </c:pt>
                <c:pt idx="162">
                  <c:v>1.8547201808931602</c:v>
                </c:pt>
                <c:pt idx="163">
                  <c:v>1.8190386770789571</c:v>
                </c:pt>
                <c:pt idx="164">
                  <c:v>1.8969932666730023</c:v>
                </c:pt>
                <c:pt idx="165">
                  <c:v>1.7932622238586156</c:v>
                </c:pt>
                <c:pt idx="166">
                  <c:v>1.7566984399083181</c:v>
                </c:pt>
                <c:pt idx="167">
                  <c:v>1.8870260854629042</c:v>
                </c:pt>
                <c:pt idx="168">
                  <c:v>2.0411097399532254</c:v>
                </c:pt>
                <c:pt idx="169">
                  <c:v>1.8855948857011571</c:v>
                </c:pt>
                <c:pt idx="170">
                  <c:v>1.9485792190218443</c:v>
                </c:pt>
                <c:pt idx="171">
                  <c:v>1.855336572245009</c:v>
                </c:pt>
                <c:pt idx="172">
                  <c:v>1.866270486627043</c:v>
                </c:pt>
                <c:pt idx="173">
                  <c:v>1.7990654169494142</c:v>
                </c:pt>
                <c:pt idx="174">
                  <c:v>1.9173384223931931</c:v>
                </c:pt>
                <c:pt idx="175">
                  <c:v>2.0318069176433591</c:v>
                </c:pt>
                <c:pt idx="176">
                  <c:v>2.0220729758953158</c:v>
                </c:pt>
                <c:pt idx="177">
                  <c:v>1.9110701123418796</c:v>
                </c:pt>
                <c:pt idx="178">
                  <c:v>1.8767424798239176</c:v>
                </c:pt>
                <c:pt idx="179">
                  <c:v>1.8866208923106493</c:v>
                </c:pt>
                <c:pt idx="180">
                  <c:v>1.8726252940112176</c:v>
                </c:pt>
                <c:pt idx="181">
                  <c:v>1.8414011469565015</c:v>
                </c:pt>
                <c:pt idx="182">
                  <c:v>1.7858121866721695</c:v>
                </c:pt>
                <c:pt idx="183">
                  <c:v>1.693463919835567</c:v>
                </c:pt>
                <c:pt idx="184">
                  <c:v>1.7096121198922787</c:v>
                </c:pt>
                <c:pt idx="185">
                  <c:v>1.6951383289960054</c:v>
                </c:pt>
                <c:pt idx="186">
                  <c:v>1.5724603021591992</c:v>
                </c:pt>
                <c:pt idx="187">
                  <c:v>1.5222433988281441</c:v>
                </c:pt>
                <c:pt idx="188">
                  <c:v>1.5189494574618649</c:v>
                </c:pt>
                <c:pt idx="189">
                  <c:v>1.5528715902374528</c:v>
                </c:pt>
                <c:pt idx="190">
                  <c:v>1.4416590549984809</c:v>
                </c:pt>
                <c:pt idx="191">
                  <c:v>1.413505298527912</c:v>
                </c:pt>
                <c:pt idx="192">
                  <c:v>1.4150857400984327</c:v>
                </c:pt>
                <c:pt idx="193">
                  <c:v>1.378578764065939</c:v>
                </c:pt>
                <c:pt idx="194">
                  <c:v>1.379047663003663</c:v>
                </c:pt>
                <c:pt idx="195">
                  <c:v>1.3525190297674139</c:v>
                </c:pt>
                <c:pt idx="196">
                  <c:v>1.2999291351753961</c:v>
                </c:pt>
                <c:pt idx="197">
                  <c:v>1.305563475194393</c:v>
                </c:pt>
                <c:pt idx="198">
                  <c:v>1.2926451512776664</c:v>
                </c:pt>
                <c:pt idx="199">
                  <c:v>1.1980305084863283</c:v>
                </c:pt>
                <c:pt idx="200">
                  <c:v>1.2071245148141343</c:v>
                </c:pt>
                <c:pt idx="201">
                  <c:v>1.1619060177319924</c:v>
                </c:pt>
                <c:pt idx="202">
                  <c:v>1.1839876396205378</c:v>
                </c:pt>
                <c:pt idx="203">
                  <c:v>1.1591779759600702</c:v>
                </c:pt>
                <c:pt idx="204">
                  <c:v>1.2188790012131674</c:v>
                </c:pt>
                <c:pt idx="205">
                  <c:v>1.2396869643147228</c:v>
                </c:pt>
                <c:pt idx="206">
                  <c:v>1.1713050661760054</c:v>
                </c:pt>
                <c:pt idx="207">
                  <c:v>1.1525191187028159</c:v>
                </c:pt>
                <c:pt idx="208">
                  <c:v>1.1274460094399648</c:v>
                </c:pt>
                <c:pt idx="209">
                  <c:v>1.2005440549152984</c:v>
                </c:pt>
                <c:pt idx="210">
                  <c:v>1.1724486513377317</c:v>
                </c:pt>
                <c:pt idx="211">
                  <c:v>1.1666251925959794</c:v>
                </c:pt>
                <c:pt idx="212">
                  <c:v>1.2709892538373293</c:v>
                </c:pt>
                <c:pt idx="213">
                  <c:v>1.2885214895172583</c:v>
                </c:pt>
                <c:pt idx="214">
                  <c:v>1.277234407499708</c:v>
                </c:pt>
                <c:pt idx="215">
                  <c:v>1.2636888401199287</c:v>
                </c:pt>
                <c:pt idx="216">
                  <c:v>1.2799627882018922</c:v>
                </c:pt>
                <c:pt idx="217">
                  <c:v>1.324696527350429</c:v>
                </c:pt>
                <c:pt idx="218">
                  <c:v>1.3518415457589283</c:v>
                </c:pt>
                <c:pt idx="219">
                  <c:v>1.367263541519808</c:v>
                </c:pt>
                <c:pt idx="220">
                  <c:v>1.231001833578802</c:v>
                </c:pt>
                <c:pt idx="221">
                  <c:v>1.2403434027876628</c:v>
                </c:pt>
                <c:pt idx="222">
                  <c:v>1.2512359712303414</c:v>
                </c:pt>
                <c:pt idx="223">
                  <c:v>1.2046908238546035</c:v>
                </c:pt>
                <c:pt idx="224">
                  <c:v>1.280837172563918</c:v>
                </c:pt>
                <c:pt idx="225">
                  <c:v>1.5031585132951375</c:v>
                </c:pt>
                <c:pt idx="226">
                  <c:v>1.5766129267713997</c:v>
                </c:pt>
                <c:pt idx="227">
                  <c:v>1.7583806686154122</c:v>
                </c:pt>
                <c:pt idx="228">
                  <c:v>1.6485336772081349</c:v>
                </c:pt>
                <c:pt idx="229">
                  <c:v>1.6990335291598684</c:v>
                </c:pt>
                <c:pt idx="230">
                  <c:v>1.7523501425851462</c:v>
                </c:pt>
                <c:pt idx="231">
                  <c:v>1.6729766685334129</c:v>
                </c:pt>
                <c:pt idx="232">
                  <c:v>2.0584327076927988</c:v>
                </c:pt>
                <c:pt idx="233">
                  <c:v>2.0646044629842577</c:v>
                </c:pt>
                <c:pt idx="234">
                  <c:v>1.941543417354896</c:v>
                </c:pt>
                <c:pt idx="235">
                  <c:v>1.710960967296125</c:v>
                </c:pt>
                <c:pt idx="236">
                  <c:v>1.6503281115830148</c:v>
                </c:pt>
                <c:pt idx="237">
                  <c:v>1.5260131088990536</c:v>
                </c:pt>
                <c:pt idx="238">
                  <c:v>1.6345775993663316</c:v>
                </c:pt>
                <c:pt idx="239">
                  <c:v>1.6004705064912674</c:v>
                </c:pt>
                <c:pt idx="240">
                  <c:v>1.7511370872740399</c:v>
                </c:pt>
                <c:pt idx="241">
                  <c:v>1.8925270126107783</c:v>
                </c:pt>
                <c:pt idx="242">
                  <c:v>1.6847486845995081</c:v>
                </c:pt>
                <c:pt idx="243">
                  <c:v>1.6627724130852708</c:v>
                </c:pt>
                <c:pt idx="244">
                  <c:v>1.849410369661481</c:v>
                </c:pt>
                <c:pt idx="245">
                  <c:v>1.6992816149218855</c:v>
                </c:pt>
                <c:pt idx="246">
                  <c:v>1.7539419248058117</c:v>
                </c:pt>
                <c:pt idx="247">
                  <c:v>1.6855479788316869</c:v>
                </c:pt>
                <c:pt idx="248">
                  <c:v>1.7407833167977154</c:v>
                </c:pt>
                <c:pt idx="249">
                  <c:v>1.638834518303496</c:v>
                </c:pt>
                <c:pt idx="250">
                  <c:v>1.6519305686095171</c:v>
                </c:pt>
                <c:pt idx="251">
                  <c:v>1.6018964519127297</c:v>
                </c:pt>
                <c:pt idx="252">
                  <c:v>1.6017250328350898</c:v>
                </c:pt>
                <c:pt idx="253">
                  <c:v>1.5570989358715532</c:v>
                </c:pt>
                <c:pt idx="254">
                  <c:v>1.54138784436359</c:v>
                </c:pt>
                <c:pt idx="255">
                  <c:v>1.5674338391071405</c:v>
                </c:pt>
                <c:pt idx="256">
                  <c:v>1.5631486436676465</c:v>
                </c:pt>
                <c:pt idx="257">
                  <c:v>1.4897058226053814</c:v>
                </c:pt>
                <c:pt idx="258">
                  <c:v>1.5667035132382088</c:v>
                </c:pt>
                <c:pt idx="259">
                  <c:v>1.5637630243902438</c:v>
                </c:pt>
                <c:pt idx="260">
                  <c:v>1.6015603404255319</c:v>
                </c:pt>
                <c:pt idx="261">
                  <c:v>1.700727818081273</c:v>
                </c:pt>
                <c:pt idx="262">
                  <c:v>1.6976508366828718</c:v>
                </c:pt>
                <c:pt idx="263">
                  <c:v>1.656638362006849</c:v>
                </c:pt>
                <c:pt idx="264">
                  <c:v>1.7297217249024133</c:v>
                </c:pt>
                <c:pt idx="265">
                  <c:v>1.7745768799867467</c:v>
                </c:pt>
                <c:pt idx="266">
                  <c:v>1.9424460266256807</c:v>
                </c:pt>
                <c:pt idx="267">
                  <c:v>1.8946723120530773</c:v>
                </c:pt>
                <c:pt idx="268">
                  <c:v>2.1012249983683917</c:v>
                </c:pt>
                <c:pt idx="269">
                  <c:v>1.9412402945736433</c:v>
                </c:pt>
                <c:pt idx="270">
                  <c:v>1.9262419418054584</c:v>
                </c:pt>
                <c:pt idx="271">
                  <c:v>1.9706809421607967</c:v>
                </c:pt>
                <c:pt idx="272">
                  <c:v>1.886394324857873</c:v>
                </c:pt>
                <c:pt idx="273">
                  <c:v>1.9167294627133884</c:v>
                </c:pt>
                <c:pt idx="274">
                  <c:v>1.9345515022263666</c:v>
                </c:pt>
                <c:pt idx="275">
                  <c:v>1.8906817285843622</c:v>
                </c:pt>
                <c:pt idx="276">
                  <c:v>1.8296780713517793</c:v>
                </c:pt>
                <c:pt idx="277">
                  <c:v>1.808915309230116</c:v>
                </c:pt>
                <c:pt idx="278">
                  <c:v>1.7369074449257658</c:v>
                </c:pt>
                <c:pt idx="279">
                  <c:v>1.6756235083367785</c:v>
                </c:pt>
                <c:pt idx="280">
                  <c:v>1.7339537760230435</c:v>
                </c:pt>
                <c:pt idx="281">
                  <c:v>1.7855445657143094</c:v>
                </c:pt>
                <c:pt idx="282">
                  <c:v>1.688631777616002</c:v>
                </c:pt>
                <c:pt idx="283">
                  <c:v>1.5449915502154892</c:v>
                </c:pt>
                <c:pt idx="284">
                  <c:v>1.6276111810391001</c:v>
                </c:pt>
                <c:pt idx="285">
                  <c:v>1.6916791638294972</c:v>
                </c:pt>
                <c:pt idx="286">
                  <c:v>1.6465071854714004</c:v>
                </c:pt>
                <c:pt idx="287">
                  <c:v>1.7085171501796348</c:v>
                </c:pt>
                <c:pt idx="288">
                  <c:v>1.6489231301930618</c:v>
                </c:pt>
                <c:pt idx="289">
                  <c:v>1.7042801654291297</c:v>
                </c:pt>
                <c:pt idx="290">
                  <c:v>1.7205179487902604</c:v>
                </c:pt>
                <c:pt idx="291">
                  <c:v>1.8113586997257209</c:v>
                </c:pt>
                <c:pt idx="292">
                  <c:v>1.8335752563428684</c:v>
                </c:pt>
                <c:pt idx="293">
                  <c:v>1.7345342447348939</c:v>
                </c:pt>
                <c:pt idx="294">
                  <c:v>1.7561216508899988</c:v>
                </c:pt>
                <c:pt idx="295">
                  <c:v>1.7388206187484805</c:v>
                </c:pt>
                <c:pt idx="296">
                  <c:v>1.7354675128409505</c:v>
                </c:pt>
                <c:pt idx="297">
                  <c:v>1.6962675176911337</c:v>
                </c:pt>
                <c:pt idx="298">
                  <c:v>1.7658598663651766</c:v>
                </c:pt>
                <c:pt idx="299">
                  <c:v>1.6045534678878781</c:v>
                </c:pt>
                <c:pt idx="300">
                  <c:v>1.6281754703413196</c:v>
                </c:pt>
                <c:pt idx="301">
                  <c:v>1.5901444453608278</c:v>
                </c:pt>
                <c:pt idx="302">
                  <c:v>1.5350500784894014</c:v>
                </c:pt>
                <c:pt idx="303">
                  <c:v>1.4799539003458437</c:v>
                </c:pt>
                <c:pt idx="304">
                  <c:v>1.4904555869061953</c:v>
                </c:pt>
                <c:pt idx="305">
                  <c:v>1.4850223639906577</c:v>
                </c:pt>
                <c:pt idx="306">
                  <c:v>1.5009618763503672</c:v>
                </c:pt>
                <c:pt idx="307">
                  <c:v>1.5284741029891489</c:v>
                </c:pt>
                <c:pt idx="308">
                  <c:v>1.452715570394115</c:v>
                </c:pt>
                <c:pt idx="309">
                  <c:v>1.4542714184490306</c:v>
                </c:pt>
                <c:pt idx="310">
                  <c:v>1.4899047873015872</c:v>
                </c:pt>
                <c:pt idx="311">
                  <c:v>1.484806518340853</c:v>
                </c:pt>
                <c:pt idx="312">
                  <c:v>1.5888744532131518</c:v>
                </c:pt>
                <c:pt idx="313">
                  <c:v>1.5632051282051282</c:v>
                </c:pt>
                <c:pt idx="314">
                  <c:v>1.6473981396834265</c:v>
                </c:pt>
                <c:pt idx="315">
                  <c:v>1.5987302280383517</c:v>
                </c:pt>
                <c:pt idx="316">
                  <c:v>1.5217062851175756</c:v>
                </c:pt>
                <c:pt idx="317">
                  <c:v>1.4793821407517929</c:v>
                </c:pt>
                <c:pt idx="318">
                  <c:v>1.4254748383289757</c:v>
                </c:pt>
                <c:pt idx="319">
                  <c:v>1.4294456545030678</c:v>
                </c:pt>
                <c:pt idx="320">
                  <c:v>1.4217390931677019</c:v>
                </c:pt>
                <c:pt idx="321">
                  <c:v>1.3917108201134134</c:v>
                </c:pt>
                <c:pt idx="322">
                  <c:v>1.4243523251481753</c:v>
                </c:pt>
                <c:pt idx="323">
                  <c:v>1.3867213096257209</c:v>
                </c:pt>
                <c:pt idx="324">
                  <c:v>1.4104725130087159</c:v>
                </c:pt>
                <c:pt idx="325">
                  <c:v>1.3289144988608617</c:v>
                </c:pt>
                <c:pt idx="326">
                  <c:v>1.3151018891416486</c:v>
                </c:pt>
                <c:pt idx="327">
                  <c:v>1.3043477746733425</c:v>
                </c:pt>
                <c:pt idx="328">
                  <c:v>1.3028915542168675</c:v>
                </c:pt>
                <c:pt idx="329">
                  <c:v>1.277371366799033</c:v>
                </c:pt>
                <c:pt idx="330">
                  <c:v>1.2987045307521266</c:v>
                </c:pt>
                <c:pt idx="331">
                  <c:v>1.272559389170526</c:v>
                </c:pt>
                <c:pt idx="332">
                  <c:v>1.2755626033375098</c:v>
                </c:pt>
                <c:pt idx="333">
                  <c:v>1.2993747456172613</c:v>
                </c:pt>
                <c:pt idx="334">
                  <c:v>1.2433639808167465</c:v>
                </c:pt>
                <c:pt idx="335">
                  <c:v>1.2334723847577982</c:v>
                </c:pt>
                <c:pt idx="336">
                  <c:v>1.2484530789094113</c:v>
                </c:pt>
                <c:pt idx="337">
                  <c:v>1.2754038799974667</c:v>
                </c:pt>
                <c:pt idx="338">
                  <c:v>1.262359702946255</c:v>
                </c:pt>
                <c:pt idx="339">
                  <c:v>1.2511566941374219</c:v>
                </c:pt>
                <c:pt idx="340">
                  <c:v>1.2311939100254448</c:v>
                </c:pt>
                <c:pt idx="341">
                  <c:v>1.2504619341908068</c:v>
                </c:pt>
                <c:pt idx="342">
                  <c:v>1.2336198830478653</c:v>
                </c:pt>
                <c:pt idx="343">
                  <c:v>1.1948006980427257</c:v>
                </c:pt>
                <c:pt idx="344">
                  <c:v>1.1947296169413817</c:v>
                </c:pt>
                <c:pt idx="345">
                  <c:v>1.1777173349977106</c:v>
                </c:pt>
                <c:pt idx="346">
                  <c:v>1.208352551865975</c:v>
                </c:pt>
                <c:pt idx="347">
                  <c:v>1.1910657705790639</c:v>
                </c:pt>
                <c:pt idx="348">
                  <c:v>1.2123810952325065</c:v>
                </c:pt>
                <c:pt idx="349">
                  <c:v>1.2028383801278038</c:v>
                </c:pt>
                <c:pt idx="350">
                  <c:v>1.1531316892838182</c:v>
                </c:pt>
                <c:pt idx="351">
                  <c:v>1.1753134476015183</c:v>
                </c:pt>
                <c:pt idx="352">
                  <c:v>1.2014959907595859</c:v>
                </c:pt>
                <c:pt idx="353">
                  <c:v>1.2263690332201131</c:v>
                </c:pt>
                <c:pt idx="354">
                  <c:v>1.27451678466698</c:v>
                </c:pt>
                <c:pt idx="355">
                  <c:v>1.2986328003825667</c:v>
                </c:pt>
                <c:pt idx="356">
                  <c:v>1.2707044232424509</c:v>
                </c:pt>
                <c:pt idx="357">
                  <c:v>1.2388701992196929</c:v>
                </c:pt>
                <c:pt idx="358">
                  <c:v>1.2344635234596217</c:v>
                </c:pt>
                <c:pt idx="359">
                  <c:v>1.2386765262138841</c:v>
                </c:pt>
                <c:pt idx="360">
                  <c:v>1.2030220700870962</c:v>
                </c:pt>
                <c:pt idx="361">
                  <c:v>1.2563093397653162</c:v>
                </c:pt>
                <c:pt idx="362">
                  <c:v>1.2431656959146726</c:v>
                </c:pt>
                <c:pt idx="363">
                  <c:v>1.2280485678879085</c:v>
                </c:pt>
                <c:pt idx="364">
                  <c:v>1.2029724288832107</c:v>
                </c:pt>
                <c:pt idx="365">
                  <c:v>1.2518938016470482</c:v>
                </c:pt>
                <c:pt idx="366">
                  <c:v>1.1860114431941864</c:v>
                </c:pt>
                <c:pt idx="367">
                  <c:v>1.1941434990622064</c:v>
                </c:pt>
                <c:pt idx="368">
                  <c:v>1.2026248164465982</c:v>
                </c:pt>
                <c:pt idx="369">
                  <c:v>1.1875733999695397</c:v>
                </c:pt>
                <c:pt idx="370">
                  <c:v>1.2156316763248036</c:v>
                </c:pt>
                <c:pt idx="371">
                  <c:v>1.1970259650127251</c:v>
                </c:pt>
                <c:pt idx="372">
                  <c:v>1.1971461587901828</c:v>
                </c:pt>
                <c:pt idx="373">
                  <c:v>1.152670161195541</c:v>
                </c:pt>
                <c:pt idx="374">
                  <c:v>1.1395042092969763</c:v>
                </c:pt>
                <c:pt idx="375">
                  <c:v>1.1076984345586049</c:v>
                </c:pt>
                <c:pt idx="376">
                  <c:v>1.1321735792493575</c:v>
                </c:pt>
                <c:pt idx="377">
                  <c:v>1.1025002600109599</c:v>
                </c:pt>
                <c:pt idx="378">
                  <c:v>1.1542682895473924</c:v>
                </c:pt>
                <c:pt idx="379">
                  <c:v>1.156884526858966</c:v>
                </c:pt>
                <c:pt idx="380">
                  <c:v>1.1585537122817995</c:v>
                </c:pt>
                <c:pt idx="381">
                  <c:v>1.1952008387105026</c:v>
                </c:pt>
                <c:pt idx="382">
                  <c:v>1.1958592069536069</c:v>
                </c:pt>
                <c:pt idx="383">
                  <c:v>1.2214381585107972</c:v>
                </c:pt>
                <c:pt idx="384">
                  <c:v>1.2090505987207381</c:v>
                </c:pt>
                <c:pt idx="385">
                  <c:v>1.2056917704211418</c:v>
                </c:pt>
                <c:pt idx="386">
                  <c:v>1.1921096066726493</c:v>
                </c:pt>
                <c:pt idx="387">
                  <c:v>1.2118426616469147</c:v>
                </c:pt>
                <c:pt idx="388">
                  <c:v>1.2218786307508409</c:v>
                </c:pt>
                <c:pt idx="389">
                  <c:v>1.2611436857639591</c:v>
                </c:pt>
                <c:pt idx="390">
                  <c:v>1.3349211712582776</c:v>
                </c:pt>
                <c:pt idx="391">
                  <c:v>1.436864137515351</c:v>
                </c:pt>
                <c:pt idx="392">
                  <c:v>1.463966195790793</c:v>
                </c:pt>
                <c:pt idx="393">
                  <c:v>1.3985981752008918</c:v>
                </c:pt>
                <c:pt idx="394">
                  <c:v>1.3641043551613898</c:v>
                </c:pt>
                <c:pt idx="395">
                  <c:v>1.3640505596987065</c:v>
                </c:pt>
                <c:pt idx="396">
                  <c:v>1.3860340956505521</c:v>
                </c:pt>
                <c:pt idx="397">
                  <c:v>1.3570621242937853</c:v>
                </c:pt>
                <c:pt idx="398">
                  <c:v>1.5345777749937359</c:v>
                </c:pt>
                <c:pt idx="399">
                  <c:v>1.5083457586988758</c:v>
                </c:pt>
                <c:pt idx="400">
                  <c:v>1.7062957054699692</c:v>
                </c:pt>
                <c:pt idx="401">
                  <c:v>1.5622440486533451</c:v>
                </c:pt>
                <c:pt idx="402">
                  <c:v>1.5529896697916656</c:v>
                </c:pt>
                <c:pt idx="403">
                  <c:v>1.6009053388772203</c:v>
                </c:pt>
                <c:pt idx="404">
                  <c:v>1.7164746632206043</c:v>
                </c:pt>
                <c:pt idx="405">
                  <c:v>1.7704372815191833</c:v>
                </c:pt>
                <c:pt idx="406">
                  <c:v>1.758022397181195</c:v>
                </c:pt>
                <c:pt idx="407">
                  <c:v>1.8303109663675328</c:v>
                </c:pt>
                <c:pt idx="408">
                  <c:v>1.6406916436983212</c:v>
                </c:pt>
                <c:pt idx="409">
                  <c:v>1.5625304782724221</c:v>
                </c:pt>
                <c:pt idx="410">
                  <c:v>1.5711447656922677</c:v>
                </c:pt>
                <c:pt idx="411">
                  <c:v>1.6392053140675265</c:v>
                </c:pt>
                <c:pt idx="412">
                  <c:v>1.6084918156875725</c:v>
                </c:pt>
                <c:pt idx="413">
                  <c:v>1.6979767666344672</c:v>
                </c:pt>
                <c:pt idx="414">
                  <c:v>1.70992053257467</c:v>
                </c:pt>
                <c:pt idx="415">
                  <c:v>1.7154449550930642</c:v>
                </c:pt>
                <c:pt idx="416">
                  <c:v>1.6820637457274352</c:v>
                </c:pt>
                <c:pt idx="417">
                  <c:v>1.6174194736388752</c:v>
                </c:pt>
                <c:pt idx="418">
                  <c:v>1.6048100424949314</c:v>
                </c:pt>
                <c:pt idx="419">
                  <c:v>1.5744084200631221</c:v>
                </c:pt>
                <c:pt idx="420">
                  <c:v>1.4963194824549482</c:v>
                </c:pt>
                <c:pt idx="421">
                  <c:v>1.4984099682385037</c:v>
                </c:pt>
                <c:pt idx="422">
                  <c:v>1.5072517542395376</c:v>
                </c:pt>
                <c:pt idx="423">
                  <c:v>1.5012469638870436</c:v>
                </c:pt>
                <c:pt idx="424">
                  <c:v>1.5653782442324051</c:v>
                </c:pt>
                <c:pt idx="425">
                  <c:v>1.5140981206153756</c:v>
                </c:pt>
                <c:pt idx="426">
                  <c:v>1.5326750612878386</c:v>
                </c:pt>
                <c:pt idx="427">
                  <c:v>1.5689064408720304</c:v>
                </c:pt>
                <c:pt idx="428">
                  <c:v>1.5157854189339155</c:v>
                </c:pt>
                <c:pt idx="429">
                  <c:v>1.5586141861338232</c:v>
                </c:pt>
                <c:pt idx="430">
                  <c:v>1.5797713664548241</c:v>
                </c:pt>
                <c:pt idx="431">
                  <c:v>1.6388735190813493</c:v>
                </c:pt>
                <c:pt idx="432">
                  <c:v>1.7458651049311822</c:v>
                </c:pt>
                <c:pt idx="433">
                  <c:v>1.7660709757597712</c:v>
                </c:pt>
                <c:pt idx="434">
                  <c:v>1.8560979207672166</c:v>
                </c:pt>
                <c:pt idx="435">
                  <c:v>1.7877128086364469</c:v>
                </c:pt>
                <c:pt idx="436">
                  <c:v>1.9916482980089552</c:v>
                </c:pt>
                <c:pt idx="437">
                  <c:v>1.8612717481372603</c:v>
                </c:pt>
                <c:pt idx="438">
                  <c:v>1.9231854221165479</c:v>
                </c:pt>
                <c:pt idx="439">
                  <c:v>1.9155752077572228</c:v>
                </c:pt>
                <c:pt idx="440">
                  <c:v>1.936251126922754</c:v>
                </c:pt>
                <c:pt idx="441">
                  <c:v>1.9486933293040458</c:v>
                </c:pt>
                <c:pt idx="442">
                  <c:v>1.9508222694071187</c:v>
                </c:pt>
                <c:pt idx="443">
                  <c:v>1.7737162090595819</c:v>
                </c:pt>
                <c:pt idx="444">
                  <c:v>1.7901198126482822</c:v>
                </c:pt>
                <c:pt idx="445">
                  <c:v>1.8048636593945602</c:v>
                </c:pt>
                <c:pt idx="446">
                  <c:v>1.804792015357813</c:v>
                </c:pt>
                <c:pt idx="447">
                  <c:v>1.7048709868966623</c:v>
                </c:pt>
                <c:pt idx="448">
                  <c:v>1.813882912372708</c:v>
                </c:pt>
                <c:pt idx="449">
                  <c:v>1.8004483318251618</c:v>
                </c:pt>
                <c:pt idx="450">
                  <c:v>1.7850082094588258</c:v>
                </c:pt>
                <c:pt idx="451">
                  <c:v>1.8636786335554234</c:v>
                </c:pt>
                <c:pt idx="452">
                  <c:v>2.0469732723614498</c:v>
                </c:pt>
                <c:pt idx="453">
                  <c:v>2.0961047950994254</c:v>
                </c:pt>
                <c:pt idx="454">
                  <c:v>1.9787234367386712</c:v>
                </c:pt>
                <c:pt idx="455">
                  <c:v>1.9990053381962865</c:v>
                </c:pt>
                <c:pt idx="456">
                  <c:v>2.2008921177679235</c:v>
                </c:pt>
                <c:pt idx="457">
                  <c:v>2.3137075368429638</c:v>
                </c:pt>
                <c:pt idx="458">
                  <c:v>2.2486543147235625</c:v>
                </c:pt>
                <c:pt idx="459">
                  <c:v>2.1869095548343851</c:v>
                </c:pt>
                <c:pt idx="460">
                  <c:v>2.3010368841801374</c:v>
                </c:pt>
                <c:pt idx="461">
                  <c:v>2.3787988852894157</c:v>
                </c:pt>
                <c:pt idx="462">
                  <c:v>2.306107950957438</c:v>
                </c:pt>
                <c:pt idx="463">
                  <c:v>2.2787000524200591</c:v>
                </c:pt>
                <c:pt idx="464">
                  <c:v>2.1095801855246092</c:v>
                </c:pt>
                <c:pt idx="465">
                  <c:v>2.042334813304445</c:v>
                </c:pt>
                <c:pt idx="466">
                  <c:v>2.0327609691995288</c:v>
                </c:pt>
                <c:pt idx="467">
                  <c:v>2.0947605595084089</c:v>
                </c:pt>
                <c:pt idx="468">
                  <c:v>2.140189827379793</c:v>
                </c:pt>
                <c:pt idx="469">
                  <c:v>2.1165624036646209</c:v>
                </c:pt>
                <c:pt idx="470">
                  <c:v>2.0755430110868271</c:v>
                </c:pt>
                <c:pt idx="471">
                  <c:v>1.914677790652181</c:v>
                </c:pt>
                <c:pt idx="472">
                  <c:v>1.9167408148148151</c:v>
                </c:pt>
                <c:pt idx="473">
                  <c:v>1.9986211582022899</c:v>
                </c:pt>
                <c:pt idx="474">
                  <c:v>2.0353901072592739</c:v>
                </c:pt>
                <c:pt idx="475">
                  <c:v>1.9672005158887231</c:v>
                </c:pt>
                <c:pt idx="476">
                  <c:v>1.9343067451649074</c:v>
                </c:pt>
                <c:pt idx="477">
                  <c:v>2.0022541929327593</c:v>
                </c:pt>
                <c:pt idx="478">
                  <c:v>2.0005936321540614</c:v>
                </c:pt>
                <c:pt idx="479">
                  <c:v>2.0273583947878366</c:v>
                </c:pt>
                <c:pt idx="480">
                  <c:v>2.0332435015460244</c:v>
                </c:pt>
                <c:pt idx="481">
                  <c:v>2.0491255262135724</c:v>
                </c:pt>
                <c:pt idx="482">
                  <c:v>2.1208094538592448</c:v>
                </c:pt>
                <c:pt idx="483">
                  <c:v>1.9989887765857817</c:v>
                </c:pt>
                <c:pt idx="484">
                  <c:v>2.0316159689695552</c:v>
                </c:pt>
                <c:pt idx="485">
                  <c:v>2.1009202182065994</c:v>
                </c:pt>
                <c:pt idx="486">
                  <c:v>2.0435362363917702</c:v>
                </c:pt>
                <c:pt idx="487">
                  <c:v>2.0390103073803632</c:v>
                </c:pt>
                <c:pt idx="488">
                  <c:v>1.970032653314435</c:v>
                </c:pt>
                <c:pt idx="489">
                  <c:v>1.9942347503993119</c:v>
                </c:pt>
                <c:pt idx="490">
                  <c:v>2.006803720127281</c:v>
                </c:pt>
                <c:pt idx="491">
                  <c:v>1.9443329961692826</c:v>
                </c:pt>
                <c:pt idx="492">
                  <c:v>1.9977762193228861</c:v>
                </c:pt>
                <c:pt idx="493">
                  <c:v>2.0227677265341177</c:v>
                </c:pt>
                <c:pt idx="494">
                  <c:v>1.9474577687656456</c:v>
                </c:pt>
                <c:pt idx="495">
                  <c:v>1.8966151551251218</c:v>
                </c:pt>
                <c:pt idx="496">
                  <c:v>1.885243414674352</c:v>
                </c:pt>
                <c:pt idx="497">
                  <c:v>1.8992733181571928</c:v>
                </c:pt>
                <c:pt idx="498">
                  <c:v>1.8804957670248335</c:v>
                </c:pt>
                <c:pt idx="499">
                  <c:v>1.9439281515683111</c:v>
                </c:pt>
                <c:pt idx="500">
                  <c:v>1.7569824756260075</c:v>
                </c:pt>
                <c:pt idx="501">
                  <c:v>1.6990018711796093</c:v>
                </c:pt>
                <c:pt idx="502">
                  <c:v>1.6614411212673112</c:v>
                </c:pt>
                <c:pt idx="503">
                  <c:v>1.5982893866553687</c:v>
                </c:pt>
                <c:pt idx="504">
                  <c:v>1.5339425987974569</c:v>
                </c:pt>
                <c:pt idx="505">
                  <c:v>1.531041640804035</c:v>
                </c:pt>
                <c:pt idx="506">
                  <c:v>1.5461690385374995</c:v>
                </c:pt>
                <c:pt idx="507">
                  <c:v>1.5816515799256508</c:v>
                </c:pt>
                <c:pt idx="508">
                  <c:v>1.5925682249646622</c:v>
                </c:pt>
                <c:pt idx="509">
                  <c:v>1.6309492187798822</c:v>
                </c:pt>
                <c:pt idx="510">
                  <c:v>1.6090689615096732</c:v>
                </c:pt>
                <c:pt idx="511">
                  <c:v>1.6116124500223987</c:v>
                </c:pt>
                <c:pt idx="512">
                  <c:v>1.6212533618187095</c:v>
                </c:pt>
                <c:pt idx="513">
                  <c:v>1.6479258139727866</c:v>
                </c:pt>
                <c:pt idx="514">
                  <c:v>1.6718076744225694</c:v>
                </c:pt>
                <c:pt idx="515">
                  <c:v>1.7186928502237737</c:v>
                </c:pt>
                <c:pt idx="516">
                  <c:v>1.6578691667695282</c:v>
                </c:pt>
                <c:pt idx="517">
                  <c:v>1.6747607006210341</c:v>
                </c:pt>
                <c:pt idx="518">
                  <c:v>1.6997133796684794</c:v>
                </c:pt>
                <c:pt idx="519">
                  <c:v>1.7631271955404668</c:v>
                </c:pt>
                <c:pt idx="520">
                  <c:v>1.7268955013763805</c:v>
                </c:pt>
                <c:pt idx="521">
                  <c:v>1.7156054190505199</c:v>
                </c:pt>
                <c:pt idx="522">
                  <c:v>1.7814168888015263</c:v>
                </c:pt>
                <c:pt idx="523">
                  <c:v>1.8223926711551457</c:v>
                </c:pt>
                <c:pt idx="524">
                  <c:v>1.8035083315747837</c:v>
                </c:pt>
                <c:pt idx="525">
                  <c:v>1.8019611440190508</c:v>
                </c:pt>
                <c:pt idx="526">
                  <c:v>1.7917343025830259</c:v>
                </c:pt>
                <c:pt idx="527">
                  <c:v>1.8171268414475077</c:v>
                </c:pt>
                <c:pt idx="528">
                  <c:v>1.8537757265609409</c:v>
                </c:pt>
                <c:pt idx="529">
                  <c:v>1.9299433203222196</c:v>
                </c:pt>
                <c:pt idx="530">
                  <c:v>1.8729299269174924</c:v>
                </c:pt>
                <c:pt idx="531">
                  <c:v>1.9057314069804792</c:v>
                </c:pt>
                <c:pt idx="532">
                  <c:v>1.9847779582841545</c:v>
                </c:pt>
                <c:pt idx="533">
                  <c:v>1.9272952380559221</c:v>
                </c:pt>
                <c:pt idx="534">
                  <c:v>1.9172003931510577</c:v>
                </c:pt>
                <c:pt idx="535">
                  <c:v>1.8857797894256945</c:v>
                </c:pt>
                <c:pt idx="536">
                  <c:v>1.9304254349496941</c:v>
                </c:pt>
                <c:pt idx="537">
                  <c:v>1.8638483095554641</c:v>
                </c:pt>
                <c:pt idx="538">
                  <c:v>1.9032602361861706</c:v>
                </c:pt>
                <c:pt idx="539">
                  <c:v>1.9773225207588758</c:v>
                </c:pt>
                <c:pt idx="540">
                  <c:v>2.0317715500641849</c:v>
                </c:pt>
                <c:pt idx="541">
                  <c:v>2.0209523809523811</c:v>
                </c:pt>
                <c:pt idx="542">
                  <c:v>1.9935513685576796</c:v>
                </c:pt>
                <c:pt idx="543">
                  <c:v>2.0031055278538656</c:v>
                </c:pt>
                <c:pt idx="544">
                  <c:v>1.9267923558197058</c:v>
                </c:pt>
                <c:pt idx="545">
                  <c:v>1.8779762296715579</c:v>
                </c:pt>
                <c:pt idx="546">
                  <c:v>1.8218457437859634</c:v>
                </c:pt>
                <c:pt idx="547">
                  <c:v>1.8156309093580141</c:v>
                </c:pt>
                <c:pt idx="548">
                  <c:v>1.8469327831953739</c:v>
                </c:pt>
                <c:pt idx="549">
                  <c:v>1.8294231737976909</c:v>
                </c:pt>
                <c:pt idx="550">
                  <c:v>1.830115909124794</c:v>
                </c:pt>
                <c:pt idx="551">
                  <c:v>1.8293535090273731</c:v>
                </c:pt>
                <c:pt idx="552">
                  <c:v>1.7815100613545758</c:v>
                </c:pt>
                <c:pt idx="553">
                  <c:v>1.8743882396559393</c:v>
                </c:pt>
                <c:pt idx="554">
                  <c:v>1.8680024838539695</c:v>
                </c:pt>
                <c:pt idx="555">
                  <c:v>1.8161596297359355</c:v>
                </c:pt>
                <c:pt idx="556">
                  <c:v>1.8286663370188558</c:v>
                </c:pt>
                <c:pt idx="557">
                  <c:v>1.8677241579201957</c:v>
                </c:pt>
                <c:pt idx="558">
                  <c:v>1.7336389504843832</c:v>
                </c:pt>
                <c:pt idx="559">
                  <c:v>1.7556047258343557</c:v>
                </c:pt>
                <c:pt idx="560">
                  <c:v>1.6768040192503133</c:v>
                </c:pt>
                <c:pt idx="561">
                  <c:v>1.6083699330501144</c:v>
                </c:pt>
                <c:pt idx="562">
                  <c:v>1.6111547896499654</c:v>
                </c:pt>
                <c:pt idx="563">
                  <c:v>1.5945038422267104</c:v>
                </c:pt>
                <c:pt idx="564">
                  <c:v>1.6502898654470033</c:v>
                </c:pt>
                <c:pt idx="565">
                  <c:v>1.7690116324887244</c:v>
                </c:pt>
                <c:pt idx="566">
                  <c:v>1.7426599203173847</c:v>
                </c:pt>
                <c:pt idx="567">
                  <c:v>1.7170056954794028</c:v>
                </c:pt>
                <c:pt idx="568">
                  <c:v>1.7677371665901644</c:v>
                </c:pt>
                <c:pt idx="569">
                  <c:v>1.7225713538015204</c:v>
                </c:pt>
                <c:pt idx="570">
                  <c:v>1.779973281235278</c:v>
                </c:pt>
                <c:pt idx="571">
                  <c:v>1.7997604223346004</c:v>
                </c:pt>
                <c:pt idx="572">
                  <c:v>1.8083369643473097</c:v>
                </c:pt>
                <c:pt idx="573">
                  <c:v>1.7980698084059334</c:v>
                </c:pt>
                <c:pt idx="574">
                  <c:v>1.6930401236218948</c:v>
                </c:pt>
                <c:pt idx="575">
                  <c:v>1.6160981466808397</c:v>
                </c:pt>
                <c:pt idx="576">
                  <c:v>1.6105391357355732</c:v>
                </c:pt>
                <c:pt idx="577">
                  <c:v>1.6112390145223836</c:v>
                </c:pt>
                <c:pt idx="578">
                  <c:v>1.5538902429079795</c:v>
                </c:pt>
                <c:pt idx="579">
                  <c:v>1.5005760785997173</c:v>
                </c:pt>
                <c:pt idx="580">
                  <c:v>1.6039152559958367</c:v>
                </c:pt>
                <c:pt idx="581">
                  <c:v>1.5750197397886778</c:v>
                </c:pt>
                <c:pt idx="582">
                  <c:v>1.5543562534627762</c:v>
                </c:pt>
                <c:pt idx="583">
                  <c:v>1.6230281818262957</c:v>
                </c:pt>
                <c:pt idx="584">
                  <c:v>1.6038588927782065</c:v>
                </c:pt>
                <c:pt idx="585">
                  <c:v>1.6028443217581161</c:v>
                </c:pt>
                <c:pt idx="586">
                  <c:v>1.6221752774461549</c:v>
                </c:pt>
                <c:pt idx="587">
                  <c:v>1.6092315470959468</c:v>
                </c:pt>
                <c:pt idx="588">
                  <c:v>1.6124983791226917</c:v>
                </c:pt>
                <c:pt idx="589">
                  <c:v>1.5589195312117785</c:v>
                </c:pt>
                <c:pt idx="590">
                  <c:v>1.5845295609922796</c:v>
                </c:pt>
                <c:pt idx="591">
                  <c:v>1.6026032992083503</c:v>
                </c:pt>
                <c:pt idx="592">
                  <c:v>1.6661617040881187</c:v>
                </c:pt>
                <c:pt idx="593">
                  <c:v>1.6405956447465033</c:v>
                </c:pt>
                <c:pt idx="594">
                  <c:v>1.6254701336520649</c:v>
                </c:pt>
                <c:pt idx="595">
                  <c:v>1.6364009902582008</c:v>
                </c:pt>
                <c:pt idx="596">
                  <c:v>1.5964179882462164</c:v>
                </c:pt>
                <c:pt idx="597">
                  <c:v>1.5592543424568399</c:v>
                </c:pt>
                <c:pt idx="598">
                  <c:v>1.5483232122609774</c:v>
                </c:pt>
                <c:pt idx="599">
                  <c:v>1.4650077130633639</c:v>
                </c:pt>
                <c:pt idx="600">
                  <c:v>1.5680822054794521</c:v>
                </c:pt>
                <c:pt idx="601">
                  <c:v>1.5896826588799475</c:v>
                </c:pt>
                <c:pt idx="602">
                  <c:v>1.7296930326552482</c:v>
                </c:pt>
                <c:pt idx="603">
                  <c:v>1.6577857210712175</c:v>
                </c:pt>
                <c:pt idx="604">
                  <c:v>1.654744496350365</c:v>
                </c:pt>
                <c:pt idx="605">
                  <c:v>1.7073533343256919</c:v>
                </c:pt>
                <c:pt idx="606">
                  <c:v>1.8015959787200753</c:v>
                </c:pt>
                <c:pt idx="607">
                  <c:v>1.7445167184311492</c:v>
                </c:pt>
                <c:pt idx="608">
                  <c:v>1.8481349149367881</c:v>
                </c:pt>
                <c:pt idx="609">
                  <c:v>1.9081978257368335</c:v>
                </c:pt>
                <c:pt idx="610">
                  <c:v>2.1514881277581872</c:v>
                </c:pt>
                <c:pt idx="611">
                  <c:v>2.1218230520915524</c:v>
                </c:pt>
                <c:pt idx="612">
                  <c:v>2.0395858199362924</c:v>
                </c:pt>
                <c:pt idx="613">
                  <c:v>1.9501693904263633</c:v>
                </c:pt>
                <c:pt idx="614">
                  <c:v>1.8728069862155385</c:v>
                </c:pt>
                <c:pt idx="615">
                  <c:v>1.9153027014142698</c:v>
                </c:pt>
                <c:pt idx="616">
                  <c:v>1.8640776832189501</c:v>
                </c:pt>
                <c:pt idx="617">
                  <c:v>1.9439148386386216</c:v>
                </c:pt>
                <c:pt idx="618">
                  <c:v>1.8448275478753382</c:v>
                </c:pt>
                <c:pt idx="619">
                  <c:v>1.8486921578864914</c:v>
                </c:pt>
                <c:pt idx="620">
                  <c:v>1.7857036773079162</c:v>
                </c:pt>
                <c:pt idx="621">
                  <c:v>1.9025038528167806</c:v>
                </c:pt>
                <c:pt idx="622">
                  <c:v>1.8584948295376331</c:v>
                </c:pt>
                <c:pt idx="623">
                  <c:v>1.9071330241769815</c:v>
                </c:pt>
                <c:pt idx="624">
                  <c:v>1.9122806452383254</c:v>
                </c:pt>
                <c:pt idx="625">
                  <c:v>1.8344918971381172</c:v>
                </c:pt>
                <c:pt idx="626">
                  <c:v>1.8157193847163824</c:v>
                </c:pt>
                <c:pt idx="627">
                  <c:v>1.8291412165756444</c:v>
                </c:pt>
                <c:pt idx="628">
                  <c:v>1.8696767763564366</c:v>
                </c:pt>
                <c:pt idx="629">
                  <c:v>1.9246693229571985</c:v>
                </c:pt>
                <c:pt idx="630">
                  <c:v>1.947697020404511</c:v>
                </c:pt>
                <c:pt idx="631">
                  <c:v>1.9763136941176471</c:v>
                </c:pt>
                <c:pt idx="632">
                  <c:v>2.0736773948990166</c:v>
                </c:pt>
                <c:pt idx="633">
                  <c:v>2.243151301684533</c:v>
                </c:pt>
                <c:pt idx="634">
                  <c:v>2.1501551330177899</c:v>
                </c:pt>
                <c:pt idx="635">
                  <c:v>2.1547289183651501</c:v>
                </c:pt>
                <c:pt idx="636">
                  <c:v>2.1584987103261337</c:v>
                </c:pt>
              </c:numCache>
            </c:numRef>
          </c:val>
          <c:smooth val="0"/>
          <c:extLst>
            <c:ext xmlns:c16="http://schemas.microsoft.com/office/drawing/2014/chart" uri="{C3380CC4-5D6E-409C-BE32-E72D297353CC}">
              <c16:uniqueId val="{00000002-00A2-B746-8C5B-3B2B0B6E0215}"/>
            </c:ext>
          </c:extLst>
        </c:ser>
        <c:ser>
          <c:idx val="3"/>
          <c:order val="3"/>
          <c:tx>
            <c:strRef>
              <c:f>Sheet2!$E$3</c:f>
              <c:strCache>
                <c:ptCount val="1"/>
                <c:pt idx="0">
                  <c:v>5d Ret</c:v>
                </c:pt>
              </c:strCache>
            </c:strRef>
          </c:tx>
          <c:spPr>
            <a:ln w="6350" cap="rnd">
              <a:solidFill>
                <a:schemeClr val="bg1">
                  <a:lumMod val="8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Sheet2!$E$4:$E$640</c:f>
              <c:numCache>
                <c:formatCode>0.00</c:formatCode>
                <c:ptCount val="637"/>
                <c:pt idx="4">
                  <c:v>-2.1477682001107945E-2</c:v>
                </c:pt>
                <c:pt idx="5">
                  <c:v>-8.6220601033525079E-2</c:v>
                </c:pt>
                <c:pt idx="6">
                  <c:v>-7.0936631898101718E-2</c:v>
                </c:pt>
                <c:pt idx="7">
                  <c:v>-9.852167436548763E-2</c:v>
                </c:pt>
                <c:pt idx="8">
                  <c:v>-9.1778253777482485E-2</c:v>
                </c:pt>
                <c:pt idx="9">
                  <c:v>-8.3377262188783052E-2</c:v>
                </c:pt>
                <c:pt idx="10">
                  <c:v>-6.0516122682842281E-2</c:v>
                </c:pt>
                <c:pt idx="11">
                  <c:v>-5.9343264162755134E-3</c:v>
                </c:pt>
                <c:pt idx="12">
                  <c:v>-5.5752160394190543E-2</c:v>
                </c:pt>
                <c:pt idx="13">
                  <c:v>-3.4203198760655328E-2</c:v>
                </c:pt>
                <c:pt idx="14">
                  <c:v>-3.3221202801730063E-2</c:v>
                </c:pt>
                <c:pt idx="15">
                  <c:v>3.1599886697022954E-2</c:v>
                </c:pt>
                <c:pt idx="16">
                  <c:v>0.13071935472935267</c:v>
                </c:pt>
                <c:pt idx="17">
                  <c:v>0.1093774159179853</c:v>
                </c:pt>
                <c:pt idx="18">
                  <c:v>0.10154685436291193</c:v>
                </c:pt>
                <c:pt idx="19">
                  <c:v>-4.379937999677834E-3</c:v>
                </c:pt>
                <c:pt idx="20">
                  <c:v>-4.3846358986967655E-2</c:v>
                </c:pt>
                <c:pt idx="21">
                  <c:v>1.1039270726097311E-2</c:v>
                </c:pt>
                <c:pt idx="22">
                  <c:v>-3.6141168674749077E-2</c:v>
                </c:pt>
                <c:pt idx="23">
                  <c:v>-8.8599746414167554E-2</c:v>
                </c:pt>
                <c:pt idx="24">
                  <c:v>-7.0555936852925438E-2</c:v>
                </c:pt>
                <c:pt idx="25">
                  <c:v>-8.9374967292936286E-2</c:v>
                </c:pt>
                <c:pt idx="26">
                  <c:v>-8.8110036344781692E-2</c:v>
                </c:pt>
                <c:pt idx="27">
                  <c:v>4.6143883888909221E-2</c:v>
                </c:pt>
                <c:pt idx="28">
                  <c:v>-8.4733998187967209E-3</c:v>
                </c:pt>
                <c:pt idx="29">
                  <c:v>2.0981450886278962E-2</c:v>
                </c:pt>
                <c:pt idx="30">
                  <c:v>7.7239007487476571E-2</c:v>
                </c:pt>
                <c:pt idx="31">
                  <c:v>4.4992375067009295E-2</c:v>
                </c:pt>
                <c:pt idx="32">
                  <c:v>7.3483730130900454E-2</c:v>
                </c:pt>
                <c:pt idx="33">
                  <c:v>6.7910679333168189E-2</c:v>
                </c:pt>
                <c:pt idx="34">
                  <c:v>-1.8383097883458325E-2</c:v>
                </c:pt>
                <c:pt idx="35">
                  <c:v>-7.0516459204788023E-2</c:v>
                </c:pt>
                <c:pt idx="36">
                  <c:v>-9.072077585377579E-2</c:v>
                </c:pt>
                <c:pt idx="37">
                  <c:v>-0.11010055345713618</c:v>
                </c:pt>
                <c:pt idx="38">
                  <c:v>9.9165113410499047E-3</c:v>
                </c:pt>
                <c:pt idx="39">
                  <c:v>5.0036192868180285E-2</c:v>
                </c:pt>
                <c:pt idx="40">
                  <c:v>0.1814083182858483</c:v>
                </c:pt>
                <c:pt idx="41">
                  <c:v>0.19372660781571768</c:v>
                </c:pt>
                <c:pt idx="42">
                  <c:v>9.2812696591349261E-2</c:v>
                </c:pt>
                <c:pt idx="43">
                  <c:v>7.3784207152391743E-2</c:v>
                </c:pt>
                <c:pt idx="44">
                  <c:v>-9.4284461988249579E-2</c:v>
                </c:pt>
                <c:pt idx="45">
                  <c:v>-0.12822604072697305</c:v>
                </c:pt>
                <c:pt idx="46">
                  <c:v>-7.4350157913994686E-2</c:v>
                </c:pt>
                <c:pt idx="47">
                  <c:v>-7.0279216745415693E-2</c:v>
                </c:pt>
                <c:pt idx="48">
                  <c:v>7.5130422788339691E-3</c:v>
                </c:pt>
                <c:pt idx="49">
                  <c:v>0.11071272865840276</c:v>
                </c:pt>
                <c:pt idx="50">
                  <c:v>4.9378163312403994E-2</c:v>
                </c:pt>
                <c:pt idx="51">
                  <c:v>-1.5312260589493087E-2</c:v>
                </c:pt>
                <c:pt idx="52">
                  <c:v>-2.8967069835325633E-2</c:v>
                </c:pt>
                <c:pt idx="53">
                  <c:v>-0.2123652920899835</c:v>
                </c:pt>
                <c:pt idx="54">
                  <c:v>-0.16128934270821516</c:v>
                </c:pt>
                <c:pt idx="55">
                  <c:v>-9.0851042476256624E-2</c:v>
                </c:pt>
                <c:pt idx="56">
                  <c:v>-0.12335983913763517</c:v>
                </c:pt>
                <c:pt idx="57">
                  <c:v>-7.2225922836472126E-2</c:v>
                </c:pt>
                <c:pt idx="58">
                  <c:v>-4.0516996771729513E-2</c:v>
                </c:pt>
                <c:pt idx="59">
                  <c:v>-6.8736935726772308E-2</c:v>
                </c:pt>
                <c:pt idx="60">
                  <c:v>-3.3628083820143664E-2</c:v>
                </c:pt>
                <c:pt idx="61">
                  <c:v>-6.0986395983618586E-3</c:v>
                </c:pt>
                <c:pt idx="62">
                  <c:v>-1.5659180367511474E-2</c:v>
                </c:pt>
                <c:pt idx="63">
                  <c:v>7.9145970580760394E-3</c:v>
                </c:pt>
                <c:pt idx="64">
                  <c:v>2.7436150957526332E-2</c:v>
                </c:pt>
                <c:pt idx="65">
                  <c:v>9.3374091032984843E-2</c:v>
                </c:pt>
                <c:pt idx="66">
                  <c:v>0.11603105678683348</c:v>
                </c:pt>
                <c:pt idx="67">
                  <c:v>0.14338656780603426</c:v>
                </c:pt>
                <c:pt idx="68">
                  <c:v>0.12637949496377227</c:v>
                </c:pt>
                <c:pt idx="69">
                  <c:v>0.14014142749842345</c:v>
                </c:pt>
                <c:pt idx="70">
                  <c:v>0.11087919973151222</c:v>
                </c:pt>
                <c:pt idx="71">
                  <c:v>2.1180942440986849E-2</c:v>
                </c:pt>
                <c:pt idx="72">
                  <c:v>2.1326075553480268E-2</c:v>
                </c:pt>
                <c:pt idx="73">
                  <c:v>7.3861295007318015E-2</c:v>
                </c:pt>
                <c:pt idx="74">
                  <c:v>4.6983161405628027E-2</c:v>
                </c:pt>
                <c:pt idx="75">
                  <c:v>5.5730021963633733E-2</c:v>
                </c:pt>
                <c:pt idx="76">
                  <c:v>0.10473308795203572</c:v>
                </c:pt>
                <c:pt idx="77">
                  <c:v>0.1849591736086299</c:v>
                </c:pt>
                <c:pt idx="78">
                  <c:v>0.47321406670656863</c:v>
                </c:pt>
                <c:pt idx="79">
                  <c:v>0.43779392892665542</c:v>
                </c:pt>
                <c:pt idx="80">
                  <c:v>0.46220659620937815</c:v>
                </c:pt>
                <c:pt idx="81">
                  <c:v>7.2920817403763494E-2</c:v>
                </c:pt>
                <c:pt idx="82">
                  <c:v>-0.15632921757210924</c:v>
                </c:pt>
                <c:pt idx="83">
                  <c:v>-2.5307785147207589E-2</c:v>
                </c:pt>
                <c:pt idx="84">
                  <c:v>4.454189943546439E-2</c:v>
                </c:pt>
                <c:pt idx="85">
                  <c:v>0.1520550617766383</c:v>
                </c:pt>
                <c:pt idx="86">
                  <c:v>0.27997664786042548</c:v>
                </c:pt>
                <c:pt idx="87">
                  <c:v>0.15551273143315197</c:v>
                </c:pt>
                <c:pt idx="88">
                  <c:v>0.13724634993060658</c:v>
                </c:pt>
                <c:pt idx="89">
                  <c:v>0.24486836603899831</c:v>
                </c:pt>
                <c:pt idx="90">
                  <c:v>-7.543081601594899E-2</c:v>
                </c:pt>
                <c:pt idx="91">
                  <c:v>-4.2302605305094771E-3</c:v>
                </c:pt>
                <c:pt idx="92">
                  <c:v>-7.8994126783618848E-2</c:v>
                </c:pt>
                <c:pt idx="93">
                  <c:v>-0.16022175803668107</c:v>
                </c:pt>
                <c:pt idx="94">
                  <c:v>-4.80441403192036E-2</c:v>
                </c:pt>
                <c:pt idx="95">
                  <c:v>-0.11410390777884369</c:v>
                </c:pt>
                <c:pt idx="96">
                  <c:v>-0.11946487021738497</c:v>
                </c:pt>
                <c:pt idx="97">
                  <c:v>6.9111433316650678E-2</c:v>
                </c:pt>
                <c:pt idx="98">
                  <c:v>0.11351763615808269</c:v>
                </c:pt>
                <c:pt idx="99">
                  <c:v>0.2622798104999019</c:v>
                </c:pt>
                <c:pt idx="100">
                  <c:v>0.12736124172522334</c:v>
                </c:pt>
                <c:pt idx="101">
                  <c:v>-1.4523539257373669E-2</c:v>
                </c:pt>
                <c:pt idx="102">
                  <c:v>-5.2111590930844554E-2</c:v>
                </c:pt>
                <c:pt idx="103">
                  <c:v>-0.18384940791730192</c:v>
                </c:pt>
                <c:pt idx="104">
                  <c:v>-9.792016928846714E-2</c:v>
                </c:pt>
                <c:pt idx="105">
                  <c:v>-8.4241256548040017E-2</c:v>
                </c:pt>
                <c:pt idx="106">
                  <c:v>-7.4254199669954571E-2</c:v>
                </c:pt>
                <c:pt idx="107">
                  <c:v>-8.4695745909566356E-2</c:v>
                </c:pt>
                <c:pt idx="108">
                  <c:v>-0.20340753776072773</c:v>
                </c:pt>
                <c:pt idx="109">
                  <c:v>-8.4005422923228906E-2</c:v>
                </c:pt>
                <c:pt idx="110">
                  <c:v>-0.12623908538312306</c:v>
                </c:pt>
                <c:pt idx="111">
                  <c:v>-0.12014935865474903</c:v>
                </c:pt>
                <c:pt idx="112">
                  <c:v>-6.0409704349797332E-2</c:v>
                </c:pt>
                <c:pt idx="113">
                  <c:v>-0.19456678035511712</c:v>
                </c:pt>
                <c:pt idx="114">
                  <c:v>-3.2136428807815309E-2</c:v>
                </c:pt>
                <c:pt idx="115">
                  <c:v>8.0614247654539298E-2</c:v>
                </c:pt>
                <c:pt idx="116">
                  <c:v>0.16969422145763727</c:v>
                </c:pt>
                <c:pt idx="117">
                  <c:v>0.24783132235554792</c:v>
                </c:pt>
                <c:pt idx="118">
                  <c:v>1.0644507201741777E-2</c:v>
                </c:pt>
                <c:pt idx="119">
                  <c:v>-0.10039686536634171</c:v>
                </c:pt>
                <c:pt idx="120">
                  <c:v>-8.6839466779822932E-2</c:v>
                </c:pt>
                <c:pt idx="121">
                  <c:v>-0.19068654549687081</c:v>
                </c:pt>
                <c:pt idx="122">
                  <c:v>-2.2728278043332144E-2</c:v>
                </c:pt>
                <c:pt idx="123">
                  <c:v>2.6448832285704145E-3</c:v>
                </c:pt>
                <c:pt idx="124">
                  <c:v>-1.2580761539402829E-2</c:v>
                </c:pt>
                <c:pt idx="125">
                  <c:v>4.829142169832841E-2</c:v>
                </c:pt>
                <c:pt idx="126">
                  <c:v>-2.0168397803894119E-2</c:v>
                </c:pt>
                <c:pt idx="127">
                  <c:v>-3.1648530980082239E-2</c:v>
                </c:pt>
                <c:pt idx="128">
                  <c:v>-1.0986503598402581E-2</c:v>
                </c:pt>
                <c:pt idx="129">
                  <c:v>1.95102509183545E-2</c:v>
                </c:pt>
                <c:pt idx="130">
                  <c:v>-5.4963097645246414E-2</c:v>
                </c:pt>
                <c:pt idx="131">
                  <c:v>-7.0009966523471578E-2</c:v>
                </c:pt>
                <c:pt idx="132">
                  <c:v>-0.11621253787637074</c:v>
                </c:pt>
                <c:pt idx="133">
                  <c:v>-9.436868299617418E-2</c:v>
                </c:pt>
                <c:pt idx="134">
                  <c:v>-4.3413449667079676E-2</c:v>
                </c:pt>
                <c:pt idx="135">
                  <c:v>1.3431861556648144E-2</c:v>
                </c:pt>
                <c:pt idx="136">
                  <c:v>3.1382004589256884E-2</c:v>
                </c:pt>
                <c:pt idx="137">
                  <c:v>-2.5081405197146297E-2</c:v>
                </c:pt>
                <c:pt idx="138">
                  <c:v>2.0996488368544414E-2</c:v>
                </c:pt>
                <c:pt idx="139">
                  <c:v>1.117651067297229E-2</c:v>
                </c:pt>
                <c:pt idx="140">
                  <c:v>-1.6818164709405177E-2</c:v>
                </c:pt>
                <c:pt idx="141">
                  <c:v>-8.5683692847128831E-2</c:v>
                </c:pt>
                <c:pt idx="142">
                  <c:v>-5.7324248229684037E-2</c:v>
                </c:pt>
                <c:pt idx="143">
                  <c:v>-0.11328549547307792</c:v>
                </c:pt>
                <c:pt idx="144">
                  <c:v>-7.250841458036611E-2</c:v>
                </c:pt>
                <c:pt idx="145">
                  <c:v>5.1673613633652346E-2</c:v>
                </c:pt>
                <c:pt idx="146">
                  <c:v>7.1591721168061825E-2</c:v>
                </c:pt>
                <c:pt idx="147">
                  <c:v>0.13559509064307171</c:v>
                </c:pt>
                <c:pt idx="148">
                  <c:v>5.411149462923031E-2</c:v>
                </c:pt>
                <c:pt idx="149">
                  <c:v>-4.6761496974063642E-2</c:v>
                </c:pt>
                <c:pt idx="150">
                  <c:v>-3.6605157631565827E-2</c:v>
                </c:pt>
                <c:pt idx="151">
                  <c:v>-8.8373281504318862E-2</c:v>
                </c:pt>
                <c:pt idx="152">
                  <c:v>-4.781313866109356E-2</c:v>
                </c:pt>
                <c:pt idx="153">
                  <c:v>2.1428529529051929E-2</c:v>
                </c:pt>
                <c:pt idx="154">
                  <c:v>-2.9051495039811928E-2</c:v>
                </c:pt>
                <c:pt idx="155">
                  <c:v>-2.1415150678994334E-2</c:v>
                </c:pt>
                <c:pt idx="156">
                  <c:v>-3.9197692463201449E-2</c:v>
                </c:pt>
                <c:pt idx="157">
                  <c:v>-5.0117466590210838E-2</c:v>
                </c:pt>
                <c:pt idx="158">
                  <c:v>-8.8848890027666771E-2</c:v>
                </c:pt>
                <c:pt idx="159">
                  <c:v>1.199307242336922E-2</c:v>
                </c:pt>
                <c:pt idx="160">
                  <c:v>0.15590780892156902</c:v>
                </c:pt>
                <c:pt idx="161">
                  <c:v>0.10734099493607882</c:v>
                </c:pt>
                <c:pt idx="162">
                  <c:v>0.24528762683362468</c:v>
                </c:pt>
                <c:pt idx="163">
                  <c:v>0.16795100767276613</c:v>
                </c:pt>
                <c:pt idx="164">
                  <c:v>8.7457914300931805E-2</c:v>
                </c:pt>
                <c:pt idx="165">
                  <c:v>6.105181202972719E-2</c:v>
                </c:pt>
                <c:pt idx="166">
                  <c:v>-5.4297677845390517E-2</c:v>
                </c:pt>
                <c:pt idx="167">
                  <c:v>3.6693927930500081E-2</c:v>
                </c:pt>
                <c:pt idx="168">
                  <c:v>7.3223508634407228E-2</c:v>
                </c:pt>
                <c:pt idx="169">
                  <c:v>5.0206927747581842E-2</c:v>
                </c:pt>
                <c:pt idx="170">
                  <c:v>0.10366434042782295</c:v>
                </c:pt>
                <c:pt idx="171">
                  <c:v>-1.6935969901192231E-2</c:v>
                </c:pt>
                <c:pt idx="172">
                  <c:v>-8.9551602880155137E-2</c:v>
                </c:pt>
                <c:pt idx="173">
                  <c:v>-4.6976043084956252E-2</c:v>
                </c:pt>
                <c:pt idx="174">
                  <c:v>-1.6162515398182902E-2</c:v>
                </c:pt>
                <c:pt idx="175">
                  <c:v>9.0859384192268008E-2</c:v>
                </c:pt>
                <c:pt idx="176">
                  <c:v>8.0181163654151733E-2</c:v>
                </c:pt>
                <c:pt idx="177">
                  <c:v>6.0396036150112901E-2</c:v>
                </c:pt>
                <c:pt idx="178">
                  <c:v>-2.1400435543310656E-2</c:v>
                </c:pt>
                <c:pt idx="179">
                  <c:v>-7.4138163130168813E-2</c:v>
                </c:pt>
                <c:pt idx="180">
                  <c:v>-7.6781864034003208E-2</c:v>
                </c:pt>
                <c:pt idx="181">
                  <c:v>-3.713657866529229E-2</c:v>
                </c:pt>
                <c:pt idx="182">
                  <c:v>-4.9664232155708241E-2</c:v>
                </c:pt>
                <c:pt idx="183">
                  <c:v>-0.10801125326452675</c:v>
                </c:pt>
                <c:pt idx="184">
                  <c:v>-9.1074832547957923E-2</c:v>
                </c:pt>
                <c:pt idx="185">
                  <c:v>-8.2762427213776552E-2</c:v>
                </c:pt>
                <c:pt idx="186">
                  <c:v>-0.12723185406254395</c:v>
                </c:pt>
                <c:pt idx="187">
                  <c:v>-0.10659092092194919</c:v>
                </c:pt>
                <c:pt idx="188">
                  <c:v>-0.11824756481256159</c:v>
                </c:pt>
                <c:pt idx="189">
                  <c:v>-8.7658491754343079E-2</c:v>
                </c:pt>
                <c:pt idx="190">
                  <c:v>-8.684689229204795E-2</c:v>
                </c:pt>
                <c:pt idx="191">
                  <c:v>-7.41125203791521E-2</c:v>
                </c:pt>
                <c:pt idx="192">
                  <c:v>-7.0828826531116718E-2</c:v>
                </c:pt>
                <c:pt idx="193">
                  <c:v>-0.11905276840977001</c:v>
                </c:pt>
                <c:pt idx="194">
                  <c:v>-4.4401410263659805E-2</c:v>
                </c:pt>
                <c:pt idx="195">
                  <c:v>-4.4103844953023323E-2</c:v>
                </c:pt>
                <c:pt idx="196">
                  <c:v>-8.4880371390466974E-2</c:v>
                </c:pt>
                <c:pt idx="197">
                  <c:v>-5.4418358023631819E-2</c:v>
                </c:pt>
                <c:pt idx="198">
                  <c:v>-6.4702537843991811E-2</c:v>
                </c:pt>
                <c:pt idx="199">
                  <c:v>-0.1212898361566013</c:v>
                </c:pt>
                <c:pt idx="200">
                  <c:v>-7.406865420835021E-2</c:v>
                </c:pt>
                <c:pt idx="201">
                  <c:v>-0.11657295393183277</c:v>
                </c:pt>
                <c:pt idx="202">
                  <c:v>-8.7802526926662447E-2</c:v>
                </c:pt>
                <c:pt idx="203">
                  <c:v>-3.2967853051713014E-2</c:v>
                </c:pt>
                <c:pt idx="204">
                  <c:v>9.6904875079723354E-3</c:v>
                </c:pt>
                <c:pt idx="205">
                  <c:v>6.4797124203203008E-2</c:v>
                </c:pt>
                <c:pt idx="206">
                  <c:v>-1.0769528554184492E-2</c:v>
                </c:pt>
                <c:pt idx="207">
                  <c:v>-5.7610278523059673E-3</c:v>
                </c:pt>
                <c:pt idx="208">
                  <c:v>-7.7976678826978049E-2</c:v>
                </c:pt>
                <c:pt idx="209">
                  <c:v>-3.2084066468475517E-2</c:v>
                </c:pt>
                <c:pt idx="210">
                  <c:v>9.7585786760251295E-4</c:v>
                </c:pt>
                <c:pt idx="211">
                  <c:v>1.2165045344699314E-2</c:v>
                </c:pt>
                <c:pt idx="212">
                  <c:v>0.1198406312327632</c:v>
                </c:pt>
                <c:pt idx="213">
                  <c:v>7.0720595759875576E-2</c:v>
                </c:pt>
                <c:pt idx="214">
                  <c:v>8.5602695074498789E-2</c:v>
                </c:pt>
                <c:pt idx="215">
                  <c:v>7.9919964636543009E-2</c:v>
                </c:pt>
                <c:pt idx="216">
                  <c:v>7.0354685081072729E-3</c:v>
                </c:pt>
                <c:pt idx="217">
                  <c:v>2.7687968338839828E-2</c:v>
                </c:pt>
                <c:pt idx="218">
                  <c:v>5.677064958432243E-2</c:v>
                </c:pt>
                <c:pt idx="219">
                  <c:v>7.8776232768956109E-2</c:v>
                </c:pt>
                <c:pt idx="220">
                  <c:v>-3.9002669086961657E-2</c:v>
                </c:pt>
                <c:pt idx="221">
                  <c:v>-6.5795118234747388E-2</c:v>
                </c:pt>
                <c:pt idx="222">
                  <c:v>-7.7335931089362486E-2</c:v>
                </c:pt>
                <c:pt idx="223">
                  <c:v>-0.12658837109052015</c:v>
                </c:pt>
                <c:pt idx="224">
                  <c:v>3.9685568500741078E-2</c:v>
                </c:pt>
                <c:pt idx="225">
                  <c:v>0.19218029080197097</c:v>
                </c:pt>
                <c:pt idx="226">
                  <c:v>0.23114698897415531</c:v>
                </c:pt>
                <c:pt idx="227">
                  <c:v>0.37817035456433695</c:v>
                </c:pt>
                <c:pt idx="228">
                  <c:v>0.25237230711652825</c:v>
                </c:pt>
                <c:pt idx="229">
                  <c:v>0.12249100732817278</c:v>
                </c:pt>
                <c:pt idx="230">
                  <c:v>0.10567899686527538</c:v>
                </c:pt>
                <c:pt idx="231">
                  <c:v>-4.9788834849385039E-2</c:v>
                </c:pt>
                <c:pt idx="232">
                  <c:v>0.22205865939960046</c:v>
                </c:pt>
                <c:pt idx="233">
                  <c:v>0.19487908757829811</c:v>
                </c:pt>
                <c:pt idx="234">
                  <c:v>0.10252540710862042</c:v>
                </c:pt>
                <c:pt idx="235">
                  <c:v>2.2450705826188109E-2</c:v>
                </c:pt>
                <c:pt idx="236">
                  <c:v>-0.22097074807336017</c:v>
                </c:pt>
                <c:pt idx="237">
                  <c:v>-0.30228014152547772</c:v>
                </c:pt>
                <c:pt idx="238">
                  <c:v>-0.17209881076862452</c:v>
                </c:pt>
                <c:pt idx="239">
                  <c:v>-6.6757529274361016E-2</c:v>
                </c:pt>
                <c:pt idx="240">
                  <c:v>5.9291217438473383E-2</c:v>
                </c:pt>
                <c:pt idx="241">
                  <c:v>0.21525445654223646</c:v>
                </c:pt>
                <c:pt idx="242">
                  <c:v>3.0231982114988433E-2</c:v>
                </c:pt>
                <c:pt idx="243">
                  <c:v>3.8188685045916528E-2</c:v>
                </c:pt>
                <c:pt idx="244">
                  <c:v>5.460152809991884E-2</c:v>
                </c:pt>
                <c:pt idx="245">
                  <c:v>-0.10770739744136192</c:v>
                </c:pt>
                <c:pt idx="246">
                  <c:v>4.0249379181986504E-2</c:v>
                </c:pt>
                <c:pt idx="247">
                  <c:v>1.3604383304551427E-2</c:v>
                </c:pt>
                <c:pt idx="248">
                  <c:v>-6.0531675194058887E-2</c:v>
                </c:pt>
                <c:pt idx="249">
                  <c:v>-3.6220252665740249E-2</c:v>
                </c:pt>
                <c:pt idx="250">
                  <c:v>-5.9921137728095722E-2</c:v>
                </c:pt>
                <c:pt idx="251">
                  <c:v>-5.0902511125623898E-2</c:v>
                </c:pt>
                <c:pt idx="252">
                  <c:v>-8.3254000006354176E-2</c:v>
                </c:pt>
                <c:pt idx="253">
                  <c:v>-5.1160896165896724E-2</c:v>
                </c:pt>
                <c:pt idx="254">
                  <c:v>-6.9261437299376213E-2</c:v>
                </c:pt>
                <c:pt idx="255">
                  <c:v>-2.174842507049693E-2</c:v>
                </c:pt>
                <c:pt idx="256">
                  <c:v>-2.4379045553904365E-2</c:v>
                </c:pt>
                <c:pt idx="257">
                  <c:v>-4.4245767489378147E-2</c:v>
                </c:pt>
                <c:pt idx="258">
                  <c:v>1.6290530630104921E-2</c:v>
                </c:pt>
                <c:pt idx="259">
                  <c:v>-2.3446730171324355E-3</c:v>
                </c:pt>
                <c:pt idx="260">
                  <c:v>2.427621836836677E-2</c:v>
                </c:pt>
                <c:pt idx="261">
                  <c:v>0.13247762175292832</c:v>
                </c:pt>
                <c:pt idx="262">
                  <c:v>8.0271695777751409E-2</c:v>
                </c:pt>
                <c:pt idx="263">
                  <c:v>5.769535427583803E-2</c:v>
                </c:pt>
                <c:pt idx="264">
                  <c:v>7.6982176113293901E-2</c:v>
                </c:pt>
                <c:pt idx="265">
                  <c:v>4.2505729314189979E-2</c:v>
                </c:pt>
                <c:pt idx="266">
                  <c:v>0.13470258271545207</c:v>
                </c:pt>
                <c:pt idx="267">
                  <c:v>0.13425543519542105</c:v>
                </c:pt>
                <c:pt idx="268">
                  <c:v>0.19455996429950773</c:v>
                </c:pt>
                <c:pt idx="269">
                  <c:v>8.9765078853848823E-2</c:v>
                </c:pt>
                <c:pt idx="270">
                  <c:v>-8.3770930679373176E-3</c:v>
                </c:pt>
                <c:pt idx="271">
                  <c:v>3.9333237761682391E-2</c:v>
                </c:pt>
                <c:pt idx="272">
                  <c:v>-0.10785326486809568</c:v>
                </c:pt>
                <c:pt idx="273">
                  <c:v>-1.27067671332866E-2</c:v>
                </c:pt>
                <c:pt idx="274">
                  <c:v>4.3045935362158953E-3</c:v>
                </c:pt>
                <c:pt idx="275">
                  <c:v>-4.1441671955270223E-2</c:v>
                </c:pt>
                <c:pt idx="276">
                  <c:v>-3.052720826140105E-2</c:v>
                </c:pt>
                <c:pt idx="277">
                  <c:v>-5.7892939788004888E-2</c:v>
                </c:pt>
                <c:pt idx="278">
                  <c:v>-0.10776931642285754</c:v>
                </c:pt>
                <c:pt idx="279">
                  <c:v>-0.12075212719391563</c:v>
                </c:pt>
                <c:pt idx="280">
                  <c:v>-5.3735813507080302E-2</c:v>
                </c:pt>
                <c:pt idx="281">
                  <c:v>-1.3003941435191103E-2</c:v>
                </c:pt>
                <c:pt idx="282">
                  <c:v>-2.8187599409277647E-2</c:v>
                </c:pt>
                <c:pt idx="283">
                  <c:v>-8.1166898576087762E-2</c:v>
                </c:pt>
                <c:pt idx="284">
                  <c:v>-6.3290813807066137E-2</c:v>
                </c:pt>
                <c:pt idx="285">
                  <c:v>-5.400182381819324E-2</c:v>
                </c:pt>
                <c:pt idx="286">
                  <c:v>-2.5262415075830786E-2</c:v>
                </c:pt>
                <c:pt idx="287">
                  <c:v>0.10060738945447323</c:v>
                </c:pt>
                <c:pt idx="288">
                  <c:v>1.3009019707179959E-2</c:v>
                </c:pt>
                <c:pt idx="289">
                  <c:v>7.4212075060180495E-3</c:v>
                </c:pt>
                <c:pt idx="290">
                  <c:v>4.3969191598440059E-2</c:v>
                </c:pt>
                <c:pt idx="291">
                  <c:v>5.8451395830161436E-2</c:v>
                </c:pt>
                <c:pt idx="292">
                  <c:v>0.10614532639283353</c:v>
                </c:pt>
                <c:pt idx="293">
                  <c:v>1.7596099297953138E-2</c:v>
                </c:pt>
                <c:pt idx="294">
                  <c:v>2.0482391574066346E-2</c:v>
                </c:pt>
                <c:pt idx="295">
                  <c:v>-4.0870148407602939E-2</c:v>
                </c:pt>
                <c:pt idx="296">
                  <c:v>-5.499091591809558E-2</c:v>
                </c:pt>
                <c:pt idx="297">
                  <c:v>-2.2308671103210539E-2</c:v>
                </c:pt>
                <c:pt idx="298">
                  <c:v>5.5299780786511763E-3</c:v>
                </c:pt>
                <c:pt idx="299">
                  <c:v>-8.0361573376046616E-2</c:v>
                </c:pt>
                <c:pt idx="300">
                  <c:v>-6.3816792414587251E-2</c:v>
                </c:pt>
                <c:pt idx="301">
                  <c:v>-6.4605401173866858E-2</c:v>
                </c:pt>
                <c:pt idx="302">
                  <c:v>-0.14007474323416721</c:v>
                </c:pt>
                <c:pt idx="303">
                  <c:v>-8.08345658436187E-2</c:v>
                </c:pt>
                <c:pt idx="304">
                  <c:v>-8.8378208291469085E-2</c:v>
                </c:pt>
                <c:pt idx="305">
                  <c:v>-6.8395026177132737E-2</c:v>
                </c:pt>
                <c:pt idx="306">
                  <c:v>-2.2456851435155349E-2</c:v>
                </c:pt>
                <c:pt idx="307">
                  <c:v>3.2258980567857039E-2</c:v>
                </c:pt>
                <c:pt idx="308">
                  <c:v>-2.5647224161685009E-2</c:v>
                </c:pt>
                <c:pt idx="309">
                  <c:v>-2.0924800191987752E-2</c:v>
                </c:pt>
                <c:pt idx="310">
                  <c:v>-7.3939367191745604E-3</c:v>
                </c:pt>
                <c:pt idx="311">
                  <c:v>-2.898544635725369E-2</c:v>
                </c:pt>
                <c:pt idx="312">
                  <c:v>8.9591262414057946E-2</c:v>
                </c:pt>
                <c:pt idx="313">
                  <c:v>7.2233251006937171E-2</c:v>
                </c:pt>
                <c:pt idx="314">
                  <c:v>0.10048494150464034</c:v>
                </c:pt>
                <c:pt idx="315">
                  <c:v>7.3925233610050461E-2</c:v>
                </c:pt>
                <c:pt idx="316">
                  <c:v>-4.3193613236314279E-2</c:v>
                </c:pt>
                <c:pt idx="317">
                  <c:v>-5.5113754737452725E-2</c:v>
                </c:pt>
                <c:pt idx="318">
                  <c:v>-0.14469218018518634</c:v>
                </c:pt>
                <c:pt idx="319">
                  <c:v>-0.11192299177573904</c:v>
                </c:pt>
                <c:pt idx="320">
                  <c:v>-6.7951425499993626E-2</c:v>
                </c:pt>
                <c:pt idx="321">
                  <c:v>-6.1090731986108864E-2</c:v>
                </c:pt>
                <c:pt idx="322">
                  <c:v>-7.8777636288829191E-4</c:v>
                </c:pt>
                <c:pt idx="323">
                  <c:v>-3.0344524112091917E-2</c:v>
                </c:pt>
                <c:pt idx="324">
                  <c:v>-7.9560719013366792E-3</c:v>
                </c:pt>
                <c:pt idx="325">
                  <c:v>-4.6171353440411268E-2</c:v>
                </c:pt>
                <c:pt idx="326">
                  <c:v>-7.9803056867164671E-2</c:v>
                </c:pt>
                <c:pt idx="327">
                  <c:v>-6.1239064492853344E-2</c:v>
                </c:pt>
                <c:pt idx="328">
                  <c:v>-7.9338696950412402E-2</c:v>
                </c:pt>
                <c:pt idx="329">
                  <c:v>-3.9558096043651271E-2</c:v>
                </c:pt>
                <c:pt idx="330">
                  <c:v>-1.2546892054681352E-2</c:v>
                </c:pt>
                <c:pt idx="331">
                  <c:v>-2.4672986708577652E-2</c:v>
                </c:pt>
                <c:pt idx="332">
                  <c:v>-2.1198728105453805E-2</c:v>
                </c:pt>
                <c:pt idx="333">
                  <c:v>1.7078837182012193E-2</c:v>
                </c:pt>
                <c:pt idx="334">
                  <c:v>-4.3546658676160067E-2</c:v>
                </c:pt>
                <c:pt idx="335">
                  <c:v>-3.1196870582211305E-2</c:v>
                </c:pt>
                <c:pt idx="336">
                  <c:v>-2.1482090743900104E-2</c:v>
                </c:pt>
                <c:pt idx="337">
                  <c:v>-1.8620286781704541E-2</c:v>
                </c:pt>
                <c:pt idx="338">
                  <c:v>1.5162155478892296E-2</c:v>
                </c:pt>
                <c:pt idx="339">
                  <c:v>1.4235209721749407E-2</c:v>
                </c:pt>
                <c:pt idx="340">
                  <c:v>-1.3920890903431416E-2</c:v>
                </c:pt>
                <c:pt idx="341">
                  <c:v>-1.9749866674215084E-2</c:v>
                </c:pt>
                <c:pt idx="342">
                  <c:v>-2.302990801093574E-2</c:v>
                </c:pt>
                <c:pt idx="343">
                  <c:v>-4.6089087153262202E-2</c:v>
                </c:pt>
                <c:pt idx="344">
                  <c:v>-3.0064459348570875E-2</c:v>
                </c:pt>
                <c:pt idx="345">
                  <c:v>-5.9934927277696878E-2</c:v>
                </c:pt>
                <c:pt idx="346">
                  <c:v>-2.0694937097668103E-2</c:v>
                </c:pt>
                <c:pt idx="347">
                  <c:v>-3.1308797568700298E-3</c:v>
                </c:pt>
                <c:pt idx="348">
                  <c:v>1.4666375424481301E-2</c:v>
                </c:pt>
                <c:pt idx="349">
                  <c:v>2.1105977485339919E-2</c:v>
                </c:pt>
                <c:pt idx="350">
                  <c:v>-4.6776455269710047E-2</c:v>
                </c:pt>
                <c:pt idx="351">
                  <c:v>-1.331363589958761E-2</c:v>
                </c:pt>
                <c:pt idx="352">
                  <c:v>-9.0188339068948565E-3</c:v>
                </c:pt>
                <c:pt idx="353">
                  <c:v>1.9373717501305215E-2</c:v>
                </c:pt>
                <c:pt idx="354">
                  <c:v>0.10008566512169109</c:v>
                </c:pt>
                <c:pt idx="355">
                  <c:v>9.977714310084447E-2</c:v>
                </c:pt>
                <c:pt idx="356">
                  <c:v>5.600397134551207E-2</c:v>
                </c:pt>
                <c:pt idx="357">
                  <c:v>1.0142036514479846E-2</c:v>
                </c:pt>
                <c:pt idx="358">
                  <c:v>-3.1930632612825575E-2</c:v>
                </c:pt>
                <c:pt idx="359">
                  <c:v>-4.7268526979494518E-2</c:v>
                </c:pt>
                <c:pt idx="360">
                  <c:v>-5.4734627972912502E-2</c:v>
                </c:pt>
                <c:pt idx="361">
                  <c:v>1.3978492719285869E-2</c:v>
                </c:pt>
                <c:pt idx="362">
                  <c:v>7.0246251305811974E-3</c:v>
                </c:pt>
                <c:pt idx="363">
                  <c:v>-8.6171127183172855E-3</c:v>
                </c:pt>
                <c:pt idx="364">
                  <c:v>-4.1264602985415461E-5</c:v>
                </c:pt>
                <c:pt idx="365">
                  <c:v>-3.520881229144773E-3</c:v>
                </c:pt>
                <c:pt idx="366">
                  <c:v>-4.7065157783617979E-2</c:v>
                </c:pt>
                <c:pt idx="367">
                  <c:v>-2.7997188122033584E-2</c:v>
                </c:pt>
                <c:pt idx="368">
                  <c:v>-2.8900302384926655E-4</c:v>
                </c:pt>
                <c:pt idx="369">
                  <c:v>-5.2745380597485222E-2</c:v>
                </c:pt>
                <c:pt idx="370">
                  <c:v>2.4667890811280725E-2</c:v>
                </c:pt>
                <c:pt idx="371">
                  <c:v>2.4109268623873688E-3</c:v>
                </c:pt>
                <c:pt idx="372">
                  <c:v>-4.5659916978153161E-3</c:v>
                </c:pt>
                <c:pt idx="373">
                  <c:v>-2.9830935237987657E-2</c:v>
                </c:pt>
                <c:pt idx="374">
                  <c:v>-6.4670576219259007E-2</c:v>
                </c:pt>
                <c:pt idx="375">
                  <c:v>-7.7555737776666092E-2</c:v>
                </c:pt>
                <c:pt idx="376">
                  <c:v>-5.5801216788829835E-2</c:v>
                </c:pt>
                <c:pt idx="377">
                  <c:v>-4.4500566102704683E-2</c:v>
                </c:pt>
                <c:pt idx="378">
                  <c:v>1.2873363991892305E-2</c:v>
                </c:pt>
                <c:pt idx="379">
                  <c:v>4.3446259002099814E-2</c:v>
                </c:pt>
                <c:pt idx="380">
                  <c:v>2.3033120874388899E-2</c:v>
                </c:pt>
                <c:pt idx="381">
                  <c:v>8.0733672952076244E-2</c:v>
                </c:pt>
                <c:pt idx="382">
                  <c:v>3.5398300985839008E-2</c:v>
                </c:pt>
                <c:pt idx="383">
                  <c:v>5.4298343629757467E-2</c:v>
                </c:pt>
                <c:pt idx="384">
                  <c:v>4.2662995009938559E-2</c:v>
                </c:pt>
                <c:pt idx="385">
                  <c:v>8.7392484283486636E-3</c:v>
                </c:pt>
                <c:pt idx="386">
                  <c:v>-3.1404123380229109E-3</c:v>
                </c:pt>
                <c:pt idx="387">
                  <c:v>-7.8869208385760475E-3</c:v>
                </c:pt>
                <c:pt idx="388">
                  <c:v>1.0554113176001124E-2</c:v>
                </c:pt>
                <c:pt idx="389">
                  <c:v>4.4965510821934958E-2</c:v>
                </c:pt>
                <c:pt idx="390">
                  <c:v>0.11314772603979188</c:v>
                </c:pt>
                <c:pt idx="391">
                  <c:v>0.17032099461166175</c:v>
                </c:pt>
                <c:pt idx="392">
                  <c:v>0.18075978932003164</c:v>
                </c:pt>
                <c:pt idx="393">
                  <c:v>0.10345143517530972</c:v>
                </c:pt>
                <c:pt idx="394">
                  <c:v>2.1625820849124691E-2</c:v>
                </c:pt>
                <c:pt idx="395">
                  <c:v>-5.2004430746716429E-2</c:v>
                </c:pt>
                <c:pt idx="396">
                  <c:v>-5.4702824464090291E-2</c:v>
                </c:pt>
                <c:pt idx="397">
                  <c:v>-3.0148271134846676E-2</c:v>
                </c:pt>
                <c:pt idx="398">
                  <c:v>0.11775721483980038</c:v>
                </c:pt>
                <c:pt idx="399">
                  <c:v>0.10055490029917012</c:v>
                </c:pt>
                <c:pt idx="400">
                  <c:v>0.20787826617938288</c:v>
                </c:pt>
                <c:pt idx="401">
                  <c:v>0.14080111992915897</c:v>
                </c:pt>
                <c:pt idx="402">
                  <c:v>1.1926614317151238E-2</c:v>
                </c:pt>
                <c:pt idx="403">
                  <c:v>5.9555779757461104E-2</c:v>
                </c:pt>
                <c:pt idx="404">
                  <c:v>5.9478064036291942E-3</c:v>
                </c:pt>
                <c:pt idx="405">
                  <c:v>0.1251032874308203</c:v>
                </c:pt>
                <c:pt idx="406">
                  <c:v>0.12400764696211128</c:v>
                </c:pt>
                <c:pt idx="407">
                  <c:v>0.1339165733754504</c:v>
                </c:pt>
                <c:pt idx="408">
                  <c:v>-4.5154686190895202E-2</c:v>
                </c:pt>
                <c:pt idx="409">
                  <c:v>-0.12491995924671545</c:v>
                </c:pt>
                <c:pt idx="410">
                  <c:v>-0.11238503554852643</c:v>
                </c:pt>
                <c:pt idx="411">
                  <c:v>-0.11027431959039659</c:v>
                </c:pt>
                <c:pt idx="412">
                  <c:v>-1.9820907374120338E-2</c:v>
                </c:pt>
                <c:pt idx="413">
                  <c:v>8.3130796480017935E-2</c:v>
                </c:pt>
                <c:pt idx="414">
                  <c:v>8.4642393474268829E-2</c:v>
                </c:pt>
                <c:pt idx="415">
                  <c:v>4.5460936196906228E-2</c:v>
                </c:pt>
                <c:pt idx="416">
                  <c:v>4.4724480080808142E-2</c:v>
                </c:pt>
                <c:pt idx="417">
                  <c:v>-4.8605443317106423E-2</c:v>
                </c:pt>
                <c:pt idx="418">
                  <c:v>-6.3441501264219352E-2</c:v>
                </c:pt>
                <c:pt idx="419">
                  <c:v>-8.579290058993036E-2</c:v>
                </c:pt>
                <c:pt idx="420">
                  <c:v>-0.11701304505760622</c:v>
                </c:pt>
                <c:pt idx="421">
                  <c:v>-7.6427436981396327E-2</c:v>
                </c:pt>
                <c:pt idx="422">
                  <c:v>-6.2717433737563125E-2</c:v>
                </c:pt>
                <c:pt idx="423">
                  <c:v>-4.7583523390717392E-2</c:v>
                </c:pt>
                <c:pt idx="424">
                  <c:v>4.511906985245244E-2</c:v>
                </c:pt>
                <c:pt idx="425">
                  <c:v>1.0415437062092298E-2</c:v>
                </c:pt>
                <c:pt idx="426">
                  <c:v>1.6726652537816376E-2</c:v>
                </c:pt>
                <c:pt idx="427">
                  <c:v>4.4082770170930083E-2</c:v>
                </c:pt>
                <c:pt idx="428">
                  <c:v>-3.2193751432252962E-2</c:v>
                </c:pt>
                <c:pt idx="429">
                  <c:v>2.8977122453615254E-2</c:v>
                </c:pt>
                <c:pt idx="430">
                  <c:v>3.0265517000519826E-2</c:v>
                </c:pt>
                <c:pt idx="431">
                  <c:v>4.3630285027020696E-2</c:v>
                </c:pt>
                <c:pt idx="432">
                  <c:v>0.14131646198014933</c:v>
                </c:pt>
                <c:pt idx="433">
                  <c:v>0.12496020726886153</c:v>
                </c:pt>
                <c:pt idx="434">
                  <c:v>0.16119626021365907</c:v>
                </c:pt>
                <c:pt idx="435">
                  <c:v>8.6927915064331493E-2</c:v>
                </c:pt>
                <c:pt idx="436">
                  <c:v>0.13171239140676888</c:v>
                </c:pt>
                <c:pt idx="437">
                  <c:v>5.2502698143500448E-2</c:v>
                </c:pt>
                <c:pt idx="438">
                  <c:v>3.5506493309388154E-2</c:v>
                </c:pt>
                <c:pt idx="439">
                  <c:v>6.9080904834399437E-2</c:v>
                </c:pt>
                <c:pt idx="440">
                  <c:v>-2.8208891588110119E-2</c:v>
                </c:pt>
                <c:pt idx="441">
                  <c:v>4.5899070788158178E-2</c:v>
                </c:pt>
                <c:pt idx="442">
                  <c:v>1.4268074998341377E-2</c:v>
                </c:pt>
                <c:pt idx="443">
                  <c:v>-7.6941048371485063E-2</c:v>
                </c:pt>
                <c:pt idx="444">
                  <c:v>-7.8471142708779654E-2</c:v>
                </c:pt>
                <c:pt idx="445">
                  <c:v>-7.6674006459798494E-2</c:v>
                </c:pt>
                <c:pt idx="446">
                  <c:v>-7.7805602116960859E-2</c:v>
                </c:pt>
                <c:pt idx="447">
                  <c:v>-3.9587458381967887E-2</c:v>
                </c:pt>
                <c:pt idx="448">
                  <c:v>1.3187250904374099E-2</c:v>
                </c:pt>
                <c:pt idx="449">
                  <c:v>-2.4493468457416796E-3</c:v>
                </c:pt>
                <c:pt idx="450">
                  <c:v>-1.1022343839505901E-2</c:v>
                </c:pt>
                <c:pt idx="451">
                  <c:v>8.906285414549496E-2</c:v>
                </c:pt>
                <c:pt idx="452">
                  <c:v>0.12089244665626071</c:v>
                </c:pt>
                <c:pt idx="453">
                  <c:v>0.15204505574616267</c:v>
                </c:pt>
                <c:pt idx="454">
                  <c:v>0.10302889350189141</c:v>
                </c:pt>
                <c:pt idx="455">
                  <c:v>7.0097431439301541E-2</c:v>
                </c:pt>
                <c:pt idx="456">
                  <c:v>7.2500536630749318E-2</c:v>
                </c:pt>
                <c:pt idx="457">
                  <c:v>9.8770469340265066E-2</c:v>
                </c:pt>
                <c:pt idx="458">
                  <c:v>0.12788004708914083</c:v>
                </c:pt>
                <c:pt idx="459">
                  <c:v>8.9839659077216777E-2</c:v>
                </c:pt>
                <c:pt idx="460">
                  <c:v>4.4497054310991629E-2</c:v>
                </c:pt>
                <c:pt idx="461">
                  <c:v>2.7744458036971065E-2</c:v>
                </c:pt>
                <c:pt idx="462">
                  <c:v>2.5229278880327104E-2</c:v>
                </c:pt>
                <c:pt idx="463">
                  <c:v>4.1115742895019208E-2</c:v>
                </c:pt>
                <c:pt idx="464">
                  <c:v>-8.6870877069785565E-2</c:v>
                </c:pt>
                <c:pt idx="465">
                  <c:v>-0.15250202052579448</c:v>
                </c:pt>
                <c:pt idx="466">
                  <c:v>-0.12616628150133921</c:v>
                </c:pt>
                <c:pt idx="467">
                  <c:v>-8.4165872482053289E-2</c:v>
                </c:pt>
                <c:pt idx="468">
                  <c:v>1.4405565997214568E-2</c:v>
                </c:pt>
                <c:pt idx="469">
                  <c:v>3.5699595189731738E-2</c:v>
                </c:pt>
                <c:pt idx="470">
                  <c:v>2.0827859209652796E-2</c:v>
                </c:pt>
                <c:pt idx="471">
                  <c:v>-8.9889902496290183E-2</c:v>
                </c:pt>
                <c:pt idx="472">
                  <c:v>-0.11026827809963581</c:v>
                </c:pt>
                <c:pt idx="473">
                  <c:v>-5.7335743010848948E-2</c:v>
                </c:pt>
                <c:pt idx="474">
                  <c:v>-1.9535312115718032E-2</c:v>
                </c:pt>
                <c:pt idx="475">
                  <c:v>2.706212122304414E-2</c:v>
                </c:pt>
                <c:pt idx="476">
                  <c:v>9.1227396714638927E-3</c:v>
                </c:pt>
                <c:pt idx="477">
                  <c:v>1.8161204287489359E-3</c:v>
                </c:pt>
                <c:pt idx="478">
                  <c:v>-1.7243546825779589E-2</c:v>
                </c:pt>
                <c:pt idx="479">
                  <c:v>3.0122188128548548E-2</c:v>
                </c:pt>
                <c:pt idx="480">
                  <c:v>4.9883310913013103E-2</c:v>
                </c:pt>
                <c:pt idx="481">
                  <c:v>2.3139487233640028E-2</c:v>
                </c:pt>
                <c:pt idx="482">
                  <c:v>5.835388107236749E-2</c:v>
                </c:pt>
                <c:pt idx="483">
                  <c:v>-1.4092221305407292E-2</c:v>
                </c:pt>
                <c:pt idx="484">
                  <c:v>-8.0078176145863158E-4</c:v>
                </c:pt>
                <c:pt idx="485">
                  <c:v>2.4962318330562214E-2</c:v>
                </c:pt>
                <c:pt idx="486">
                  <c:v>-3.7116077289478445E-2</c:v>
                </c:pt>
                <c:pt idx="487">
                  <c:v>1.9823105706836534E-2</c:v>
                </c:pt>
                <c:pt idx="488">
                  <c:v>-3.0781402307178594E-2</c:v>
                </c:pt>
                <c:pt idx="489">
                  <c:v>-5.2115054899154988E-2</c:v>
                </c:pt>
                <c:pt idx="490">
                  <c:v>-1.8138488991591335E-2</c:v>
                </c:pt>
                <c:pt idx="491">
                  <c:v>-4.7545561000159629E-2</c:v>
                </c:pt>
                <c:pt idx="492">
                  <c:v>1.3984553713689472E-2</c:v>
                </c:pt>
                <c:pt idx="493">
                  <c:v>1.4206342253718899E-2</c:v>
                </c:pt>
                <c:pt idx="494">
                  <c:v>-3.0018453703790748E-2</c:v>
                </c:pt>
                <c:pt idx="495">
                  <c:v>-2.4848185578491468E-2</c:v>
                </c:pt>
                <c:pt idx="496">
                  <c:v>-5.7977726596399722E-2</c:v>
                </c:pt>
                <c:pt idx="497">
                  <c:v>-6.2995386362190556E-2</c:v>
                </c:pt>
                <c:pt idx="498">
                  <c:v>-3.4989365741454441E-2</c:v>
                </c:pt>
                <c:pt idx="499">
                  <c:v>2.4639946169124516E-2</c:v>
                </c:pt>
                <c:pt idx="500">
                  <c:v>-7.0459109892982735E-2</c:v>
                </c:pt>
                <c:pt idx="501">
                  <c:v>-0.11143040485561846</c:v>
                </c:pt>
                <c:pt idx="502">
                  <c:v>-0.12385007685185431</c:v>
                </c:pt>
                <c:pt idx="503">
                  <c:v>-0.19577682231083715</c:v>
                </c:pt>
                <c:pt idx="504">
                  <c:v>-0.13575655217602195</c:v>
                </c:pt>
                <c:pt idx="505">
                  <c:v>-0.10409262929021576</c:v>
                </c:pt>
                <c:pt idx="506">
                  <c:v>-7.1905087615001639E-2</c:v>
                </c:pt>
                <c:pt idx="507">
                  <c:v>-1.0464319134863755E-2</c:v>
                </c:pt>
                <c:pt idx="508">
                  <c:v>3.7506666021264873E-2</c:v>
                </c:pt>
                <c:pt idx="509">
                  <c:v>6.3213873391931838E-2</c:v>
                </c:pt>
                <c:pt idx="510">
                  <c:v>3.9875443473644641E-2</c:v>
                </c:pt>
                <c:pt idx="511">
                  <c:v>1.8765594721365176E-2</c:v>
                </c:pt>
                <c:pt idx="512">
                  <c:v>1.7851581274509649E-2</c:v>
                </c:pt>
                <c:pt idx="513">
                  <c:v>1.0355226548186141E-2</c:v>
                </c:pt>
                <c:pt idx="514">
                  <c:v>3.8249753838498934E-2</c:v>
                </c:pt>
                <c:pt idx="515">
                  <c:v>6.4328831539920125E-2</c:v>
                </c:pt>
                <c:pt idx="516">
                  <c:v>2.2333613084724709E-2</c:v>
                </c:pt>
                <c:pt idx="517">
                  <c:v>1.6152875089108679E-2</c:v>
                </c:pt>
                <c:pt idx="518">
                  <c:v>1.6554155865409176E-2</c:v>
                </c:pt>
                <c:pt idx="519">
                  <c:v>2.5525016927457605E-2</c:v>
                </c:pt>
                <c:pt idx="520">
                  <c:v>4.0792145248822465E-2</c:v>
                </c:pt>
                <c:pt idx="521">
                  <c:v>2.4095742576804347E-2</c:v>
                </c:pt>
                <c:pt idx="522">
                  <c:v>4.6949415952210027E-2</c:v>
                </c:pt>
                <c:pt idx="523">
                  <c:v>3.3061244139497577E-2</c:v>
                </c:pt>
                <c:pt idx="524">
                  <c:v>4.3408552444101536E-2</c:v>
                </c:pt>
                <c:pt idx="525">
                  <c:v>4.9109563909398066E-2</c:v>
                </c:pt>
                <c:pt idx="526">
                  <c:v>5.7749823072334328E-3</c:v>
                </c:pt>
                <c:pt idx="527">
                  <c:v>-2.8936970189871272E-3</c:v>
                </c:pt>
                <c:pt idx="528">
                  <c:v>2.7490651470789919E-2</c:v>
                </c:pt>
                <c:pt idx="529">
                  <c:v>6.861503852072233E-2</c:v>
                </c:pt>
                <c:pt idx="530">
                  <c:v>4.4319975633070371E-2</c:v>
                </c:pt>
                <c:pt idx="531">
                  <c:v>4.7609280415474291E-2</c:v>
                </c:pt>
                <c:pt idx="532">
                  <c:v>6.8282555584365856E-2</c:v>
                </c:pt>
                <c:pt idx="533">
                  <c:v>-1.373045842120184E-3</c:v>
                </c:pt>
                <c:pt idx="534">
                  <c:v>2.3361982823485984E-2</c:v>
                </c:pt>
                <c:pt idx="535">
                  <c:v>-1.0524458814113376E-2</c:v>
                </c:pt>
                <c:pt idx="536">
                  <c:v>-2.7766636834391175E-2</c:v>
                </c:pt>
                <c:pt idx="537">
                  <c:v>-3.3474254976640194E-2</c:v>
                </c:pt>
                <c:pt idx="538">
                  <c:v>-7.2976639120866322E-3</c:v>
                </c:pt>
                <c:pt idx="539">
                  <c:v>4.7402250581414535E-2</c:v>
                </c:pt>
                <c:pt idx="540">
                  <c:v>5.1167686004910361E-2</c:v>
                </c:pt>
                <c:pt idx="541">
                  <c:v>8.0925542064259601E-2</c:v>
                </c:pt>
                <c:pt idx="542">
                  <c:v>4.6349326075742735E-2</c:v>
                </c:pt>
                <c:pt idx="543">
                  <c:v>1.2955072863690872E-2</c:v>
                </c:pt>
                <c:pt idx="544">
                  <c:v>-5.3051468773441517E-2</c:v>
                </c:pt>
                <c:pt idx="545">
                  <c:v>-7.3374152573283488E-2</c:v>
                </c:pt>
                <c:pt idx="546">
                  <c:v>-9.006752340371893E-2</c:v>
                </c:pt>
                <c:pt idx="547">
                  <c:v>-9.8265724418758471E-2</c:v>
                </c:pt>
                <c:pt idx="548">
                  <c:v>-4.2330320340748073E-2</c:v>
                </c:pt>
                <c:pt idx="549">
                  <c:v>-2.6194011858497415E-2</c:v>
                </c:pt>
                <c:pt idx="550">
                  <c:v>4.5291710386179728E-3</c:v>
                </c:pt>
                <c:pt idx="551">
                  <c:v>7.5296149052166278E-3</c:v>
                </c:pt>
                <c:pt idx="552">
                  <c:v>-3.6064954397327618E-2</c:v>
                </c:pt>
                <c:pt idx="553">
                  <c:v>2.4281622409947308E-2</c:v>
                </c:pt>
                <c:pt idx="554">
                  <c:v>2.0490366324943613E-2</c:v>
                </c:pt>
                <c:pt idx="555">
                  <c:v>-7.238452528991939E-3</c:v>
                </c:pt>
                <c:pt idx="556">
                  <c:v>2.6125569845618292E-2</c:v>
                </c:pt>
                <c:pt idx="557">
                  <c:v>-3.561672164005907E-3</c:v>
                </c:pt>
                <c:pt idx="558">
                  <c:v>-7.4647030527748737E-2</c:v>
                </c:pt>
                <c:pt idx="559">
                  <c:v>-3.3910807461797809E-2</c:v>
                </c:pt>
                <c:pt idx="560">
                  <c:v>-8.6697311462244214E-2</c:v>
                </c:pt>
                <c:pt idx="561">
                  <c:v>-0.14949945967201161</c:v>
                </c:pt>
                <c:pt idx="562">
                  <c:v>-7.3271456424259529E-2</c:v>
                </c:pt>
                <c:pt idx="563">
                  <c:v>-9.6250753551108847E-2</c:v>
                </c:pt>
                <c:pt idx="564">
                  <c:v>-1.5938663606534068E-2</c:v>
                </c:pt>
                <c:pt idx="565">
                  <c:v>9.5199788734156604E-2</c:v>
                </c:pt>
                <c:pt idx="566">
                  <c:v>7.8461453267098788E-2</c:v>
                </c:pt>
                <c:pt idx="567">
                  <c:v>7.4019281880705987E-2</c:v>
                </c:pt>
                <c:pt idx="568">
                  <c:v>6.8749343221593887E-2</c:v>
                </c:pt>
                <c:pt idx="569">
                  <c:v>-2.660284329274952E-2</c:v>
                </c:pt>
                <c:pt idx="570">
                  <c:v>2.1185717842219315E-2</c:v>
                </c:pt>
                <c:pt idx="571">
                  <c:v>4.7071658319971274E-2</c:v>
                </c:pt>
                <c:pt idx="572">
                  <c:v>2.2707326957050321E-2</c:v>
                </c:pt>
                <c:pt idx="573">
                  <c:v>4.2895613277101736E-2</c:v>
                </c:pt>
                <c:pt idx="574">
                  <c:v>-5.0072551061592578E-2</c:v>
                </c:pt>
                <c:pt idx="575">
                  <c:v>-0.10763886475384925</c:v>
                </c:pt>
                <c:pt idx="576">
                  <c:v>-0.11583862883292924</c:v>
                </c:pt>
                <c:pt idx="577">
                  <c:v>-0.10971030361955601</c:v>
                </c:pt>
                <c:pt idx="578">
                  <c:v>-8.576418189597973E-2</c:v>
                </c:pt>
                <c:pt idx="579">
                  <c:v>-7.4165605808121884E-2</c:v>
                </c:pt>
                <c:pt idx="580">
                  <c:v>-4.1213147291510139E-3</c:v>
                </c:pt>
                <c:pt idx="581">
                  <c:v>-2.2735651865244184E-2</c:v>
                </c:pt>
                <c:pt idx="582">
                  <c:v>2.9985431260516978E-4</c:v>
                </c:pt>
                <c:pt idx="583">
                  <c:v>7.844456563642524E-2</c:v>
                </c:pt>
                <c:pt idx="584">
                  <c:v>-3.5141637173901214E-5</c:v>
                </c:pt>
                <c:pt idx="585">
                  <c:v>1.7511946705892321E-2</c:v>
                </c:pt>
                <c:pt idx="586">
                  <c:v>4.2706537394365002E-2</c:v>
                </c:pt>
                <c:pt idx="587">
                  <c:v>-8.5368873030640148E-3</c:v>
                </c:pt>
                <c:pt idx="588">
                  <c:v>5.372231000915567E-3</c:v>
                </c:pt>
                <c:pt idx="589">
                  <c:v>-2.7786779004106272E-2</c:v>
                </c:pt>
                <c:pt idx="590">
                  <c:v>-2.3480456070342635E-2</c:v>
                </c:pt>
                <c:pt idx="591">
                  <c:v>-4.1273960924802988E-3</c:v>
                </c:pt>
                <c:pt idx="592">
                  <c:v>3.2737835819836761E-2</c:v>
                </c:pt>
                <c:pt idx="593">
                  <c:v>5.1066400811830781E-2</c:v>
                </c:pt>
                <c:pt idx="594">
                  <c:v>2.5509530627004562E-2</c:v>
                </c:pt>
                <c:pt idx="595">
                  <c:v>2.0869943197654419E-2</c:v>
                </c:pt>
                <c:pt idx="596">
                  <c:v>-4.2760238176033118E-2</c:v>
                </c:pt>
                <c:pt idx="597">
                  <c:v>-5.0851652526512053E-2</c:v>
                </c:pt>
                <c:pt idx="598">
                  <c:v>-4.8624540131955322E-2</c:v>
                </c:pt>
                <c:pt idx="599">
                  <c:v>-0.11063880487242574</c:v>
                </c:pt>
                <c:pt idx="600">
                  <c:v>-1.7909014617951923E-2</c:v>
                </c:pt>
                <c:pt idx="601">
                  <c:v>1.9326689316863866E-2</c:v>
                </c:pt>
                <c:pt idx="602">
                  <c:v>0.11077140817075072</c:v>
                </c:pt>
                <c:pt idx="603">
                  <c:v>0.12362230161397196</c:v>
                </c:pt>
                <c:pt idx="604">
                  <c:v>5.3793266522987125E-2</c:v>
                </c:pt>
                <c:pt idx="605">
                  <c:v>7.1410003093804575E-2</c:v>
                </c:pt>
                <c:pt idx="606">
                  <c:v>4.0728971906183201E-2</c:v>
                </c:pt>
                <c:pt idx="607">
                  <c:v>5.0994756148786242E-2</c:v>
                </c:pt>
                <c:pt idx="608">
                  <c:v>0.11053036243197129</c:v>
                </c:pt>
                <c:pt idx="609">
                  <c:v>0.11121483610748037</c:v>
                </c:pt>
                <c:pt idx="610">
                  <c:v>0.17748682825781528</c:v>
                </c:pt>
                <c:pt idx="611">
                  <c:v>0.19579808428001652</c:v>
                </c:pt>
                <c:pt idx="612">
                  <c:v>9.8569781326998271E-2</c:v>
                </c:pt>
                <c:pt idx="613">
                  <c:v>2.1756985784789684E-2</c:v>
                </c:pt>
                <c:pt idx="614">
                  <c:v>-0.13872138761202868</c:v>
                </c:pt>
                <c:pt idx="615">
                  <c:v>-0.10239997062289367</c:v>
                </c:pt>
                <c:pt idx="616">
                  <c:v>-8.9980366858218655E-2</c:v>
                </c:pt>
                <c:pt idx="617">
                  <c:v>-3.2123378942400371E-3</c:v>
                </c:pt>
                <c:pt idx="618">
                  <c:v>-1.5052564408548233E-2</c:v>
                </c:pt>
                <c:pt idx="619">
                  <c:v>-3.5397231358567191E-2</c:v>
                </c:pt>
                <c:pt idx="620">
                  <c:v>-4.2953836413915793E-2</c:v>
                </c:pt>
                <c:pt idx="621">
                  <c:v>-2.1533061908711293E-2</c:v>
                </c:pt>
                <c:pt idx="622">
                  <c:v>7.3811255515918994E-3</c:v>
                </c:pt>
                <c:pt idx="623">
                  <c:v>3.1122632509243537E-2</c:v>
                </c:pt>
                <c:pt idx="624">
                  <c:v>6.8484030312593799E-2</c:v>
                </c:pt>
                <c:pt idx="625">
                  <c:v>-3.6403288013934519E-2</c:v>
                </c:pt>
                <c:pt idx="626">
                  <c:v>-2.3285184284751945E-2</c:v>
                </c:pt>
                <c:pt idx="627">
                  <c:v>-4.1754503768407426E-2</c:v>
                </c:pt>
                <c:pt idx="628">
                  <c:v>-2.2531015781784888E-2</c:v>
                </c:pt>
                <c:pt idx="629">
                  <c:v>4.7986624830475458E-2</c:v>
                </c:pt>
                <c:pt idx="630">
                  <c:v>7.0165915046005708E-2</c:v>
                </c:pt>
                <c:pt idx="631">
                  <c:v>7.7386762662737599E-2</c:v>
                </c:pt>
                <c:pt idx="632">
                  <c:v>0.10355798134968384</c:v>
                </c:pt>
                <c:pt idx="633">
                  <c:v>0.15312753561452286</c:v>
                </c:pt>
                <c:pt idx="634">
                  <c:v>9.8892334978049432E-2</c:v>
                </c:pt>
                <c:pt idx="635">
                  <c:v>8.6431584891588614E-2</c:v>
                </c:pt>
                <c:pt idx="636">
                  <c:v>4.0089388118839324E-2</c:v>
                </c:pt>
              </c:numCache>
            </c:numRef>
          </c:val>
          <c:smooth val="0"/>
          <c:extLst>
            <c:ext xmlns:c16="http://schemas.microsoft.com/office/drawing/2014/chart" uri="{C3380CC4-5D6E-409C-BE32-E72D297353CC}">
              <c16:uniqueId val="{00000003-00A2-B746-8C5B-3B2B0B6E0215}"/>
            </c:ext>
          </c:extLst>
        </c:ser>
        <c:ser>
          <c:idx val="4"/>
          <c:order val="4"/>
          <c:tx>
            <c:strRef>
              <c:f>Sheet2!$F$3</c:f>
              <c:strCache>
                <c:ptCount val="1"/>
                <c:pt idx="0">
                  <c:v>20d Ret</c:v>
                </c:pt>
              </c:strCache>
            </c:strRef>
          </c:tx>
          <c:spPr>
            <a:ln w="6350" cap="rnd">
              <a:solidFill>
                <a:schemeClr val="bg1">
                  <a:lumMod val="7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Sheet2!$F$4:$F$640</c:f>
              <c:numCache>
                <c:formatCode>0.00</c:formatCode>
                <c:ptCount val="637"/>
                <c:pt idx="19">
                  <c:v>-8.5450819709886522E-2</c:v>
                </c:pt>
                <c:pt idx="20">
                  <c:v>-9.3095827601962028E-2</c:v>
                </c:pt>
                <c:pt idx="21">
                  <c:v>-6.3556105977344859E-2</c:v>
                </c:pt>
                <c:pt idx="22">
                  <c:v>-9.992104625901245E-2</c:v>
                </c:pt>
                <c:pt idx="23">
                  <c:v>-0.15257288412294609</c:v>
                </c:pt>
                <c:pt idx="24">
                  <c:v>-7.7431163421362387E-2</c:v>
                </c:pt>
                <c:pt idx="25">
                  <c:v>-8.1994441372179344E-2</c:v>
                </c:pt>
                <c:pt idx="26">
                  <c:v>-8.9509408238306484E-2</c:v>
                </c:pt>
                <c:pt idx="27">
                  <c:v>-1.4650746456554512E-2</c:v>
                </c:pt>
                <c:pt idx="28">
                  <c:v>-2.5273010513761074E-3</c:v>
                </c:pt>
                <c:pt idx="29">
                  <c:v>-4.9686780305818951E-4</c:v>
                </c:pt>
                <c:pt idx="30">
                  <c:v>-6.3360743345544437E-3</c:v>
                </c:pt>
                <c:pt idx="31">
                  <c:v>8.609378900464551E-2</c:v>
                </c:pt>
                <c:pt idx="32">
                  <c:v>0.10515962784017968</c:v>
                </c:pt>
                <c:pt idx="33">
                  <c:v>0.10063501433183993</c:v>
                </c:pt>
                <c:pt idx="34">
                  <c:v>-5.6319058915035691E-2</c:v>
                </c:pt>
                <c:pt idx="35">
                  <c:v>-0.11514202492949535</c:v>
                </c:pt>
                <c:pt idx="36">
                  <c:v>-9.4938563931581441E-2</c:v>
                </c:pt>
                <c:pt idx="37">
                  <c:v>-0.1110123934882081</c:v>
                </c:pt>
                <c:pt idx="38">
                  <c:v>-4.2022609574307999E-2</c:v>
                </c:pt>
                <c:pt idx="39">
                  <c:v>-2.1259473074347446E-2</c:v>
                </c:pt>
                <c:pt idx="40">
                  <c:v>7.5430483628169662E-2</c:v>
                </c:pt>
                <c:pt idx="41">
                  <c:v>0.11885538300225873</c:v>
                </c:pt>
                <c:pt idx="42">
                  <c:v>0.13938983343120898</c:v>
                </c:pt>
                <c:pt idx="43">
                  <c:v>0.12308067093096968</c:v>
                </c:pt>
                <c:pt idx="44">
                  <c:v>7.0520988932856243E-2</c:v>
                </c:pt>
                <c:pt idx="45">
                  <c:v>7.8739378620067149E-2</c:v>
                </c:pt>
                <c:pt idx="46">
                  <c:v>1.8895791628305066E-2</c:v>
                </c:pt>
                <c:pt idx="47">
                  <c:v>6.1274854004350822E-2</c:v>
                </c:pt>
                <c:pt idx="48">
                  <c:v>5.7052580325411356E-2</c:v>
                </c:pt>
                <c:pt idx="49">
                  <c:v>0.11221309979099339</c:v>
                </c:pt>
                <c:pt idx="50">
                  <c:v>2.3281579873699405E-2</c:v>
                </c:pt>
                <c:pt idx="51">
                  <c:v>-2.7521136716042685E-2</c:v>
                </c:pt>
                <c:pt idx="52">
                  <c:v>-3.9825168843082501E-2</c:v>
                </c:pt>
                <c:pt idx="53">
                  <c:v>-8.1769094415531762E-2</c:v>
                </c:pt>
                <c:pt idx="54">
                  <c:v>-6.7491303629727536E-2</c:v>
                </c:pt>
                <c:pt idx="55">
                  <c:v>-2.7651403338523499E-2</c:v>
                </c:pt>
                <c:pt idx="56">
                  <c:v>-5.3084454523581508E-2</c:v>
                </c:pt>
                <c:pt idx="57">
                  <c:v>-0.16391152859305386</c:v>
                </c:pt>
                <c:pt idx="58">
                  <c:v>-0.15804449326963727</c:v>
                </c:pt>
                <c:pt idx="59">
                  <c:v>-0.27779665735114406</c:v>
                </c:pt>
                <c:pt idx="60">
                  <c:v>-0.28043914615944282</c:v>
                </c:pt>
                <c:pt idx="61">
                  <c:v>-0.26282286478276495</c:v>
                </c:pt>
                <c:pt idx="62">
                  <c:v>-0.24748788078954051</c:v>
                </c:pt>
                <c:pt idx="63">
                  <c:v>-0.17559759830481836</c:v>
                </c:pt>
                <c:pt idx="64">
                  <c:v>-0.12477695447494355</c:v>
                </c:pt>
                <c:pt idx="65">
                  <c:v>-9.5098615835785355E-2</c:v>
                </c:pt>
                <c:pt idx="66">
                  <c:v>-6.1177607257291218E-2</c:v>
                </c:pt>
                <c:pt idx="67">
                  <c:v>-3.9724072777617983E-2</c:v>
                </c:pt>
                <c:pt idx="68">
                  <c:v>-0.10911018816957398</c:v>
                </c:pt>
                <c:pt idx="69">
                  <c:v>-4.3353516497658881E-3</c:v>
                </c:pt>
                <c:pt idx="70">
                  <c:v>6.5013853063714155E-2</c:v>
                </c:pt>
                <c:pt idx="71">
                  <c:v>1.0423939498694386E-2</c:v>
                </c:pt>
                <c:pt idx="72">
                  <c:v>0.12458117947388969</c:v>
                </c:pt>
                <c:pt idx="73">
                  <c:v>0.23081528606576743</c:v>
                </c:pt>
                <c:pt idx="74">
                  <c:v>0.20284805694559868</c:v>
                </c:pt>
                <c:pt idx="75">
                  <c:v>0.18951380059996345</c:v>
                </c:pt>
                <c:pt idx="76">
                  <c:v>0.30154019026239742</c:v>
                </c:pt>
                <c:pt idx="77">
                  <c:v>0.45629145644612679</c:v>
                </c:pt>
                <c:pt idx="78">
                  <c:v>0.74479905937893964</c:v>
                </c:pt>
                <c:pt idx="79">
                  <c:v>0.66093581334676244</c:v>
                </c:pt>
                <c:pt idx="80">
                  <c:v>0.76984542607013751</c:v>
                </c:pt>
                <c:pt idx="81">
                  <c:v>0.5448714542174018</c:v>
                </c:pt>
                <c:pt idx="82">
                  <c:v>0.5805552447487542</c:v>
                </c:pt>
                <c:pt idx="83">
                  <c:v>0.60819187724202861</c:v>
                </c:pt>
                <c:pt idx="84">
                  <c:v>0.721013234472617</c:v>
                </c:pt>
                <c:pt idx="85">
                  <c:v>0.58089545920720653</c:v>
                </c:pt>
                <c:pt idx="86">
                  <c:v>0.71714532480314541</c:v>
                </c:pt>
                <c:pt idx="87">
                  <c:v>0.63732511371140832</c:v>
                </c:pt>
                <c:pt idx="88">
                  <c:v>0.71811815690480019</c:v>
                </c:pt>
                <c:pt idx="89">
                  <c:v>0.71488462551469234</c:v>
                </c:pt>
                <c:pt idx="90">
                  <c:v>0.62053356634620938</c:v>
                </c:pt>
                <c:pt idx="91">
                  <c:v>0.61176877762741866</c:v>
                </c:pt>
                <c:pt idx="92">
                  <c:v>0.56526273511386316</c:v>
                </c:pt>
                <c:pt idx="93">
                  <c:v>0.50767970607238344</c:v>
                </c:pt>
                <c:pt idx="94">
                  <c:v>0.51675940406337206</c:v>
                </c:pt>
                <c:pt idx="95">
                  <c:v>0.39293178189653927</c:v>
                </c:pt>
                <c:pt idx="96">
                  <c:v>0.26083869128784837</c:v>
                </c:pt>
                <c:pt idx="97">
                  <c:v>0.10357707268246556</c:v>
                </c:pt>
                <c:pt idx="98">
                  <c:v>0.19248311129479934</c:v>
                </c:pt>
                <c:pt idx="99">
                  <c:v>0.19300499618706313</c:v>
                </c:pt>
                <c:pt idx="100">
                  <c:v>0.31527911560930821</c:v>
                </c:pt>
                <c:pt idx="101">
                  <c:v>0.24538275099720108</c:v>
                </c:pt>
                <c:pt idx="102">
                  <c:v>0.16567930551116231</c:v>
                </c:pt>
                <c:pt idx="103">
                  <c:v>-3.538631116570317E-2</c:v>
                </c:pt>
                <c:pt idx="104">
                  <c:v>6.5303884544202662E-2</c:v>
                </c:pt>
                <c:pt idx="105">
                  <c:v>-0.11883515341126434</c:v>
                </c:pt>
                <c:pt idx="106">
                  <c:v>-6.4087625591944211E-2</c:v>
                </c:pt>
                <c:pt idx="107">
                  <c:v>-0.25732840700587617</c:v>
                </c:pt>
                <c:pt idx="108">
                  <c:v>-0.38297201925552321</c:v>
                </c:pt>
                <c:pt idx="109">
                  <c:v>-0.12740976031854426</c:v>
                </c:pt>
                <c:pt idx="110">
                  <c:v>-0.1860964504445578</c:v>
                </c:pt>
                <c:pt idx="111">
                  <c:v>-0.29848363887700641</c:v>
                </c:pt>
                <c:pt idx="112">
                  <c:v>-0.28315996556863948</c:v>
                </c:pt>
                <c:pt idx="113">
                  <c:v>-0.27393240035445776</c:v>
                </c:pt>
                <c:pt idx="114">
                  <c:v>-0.1041289714735294</c:v>
                </c:pt>
                <c:pt idx="115">
                  <c:v>-9.8404521005082235E-2</c:v>
                </c:pt>
                <c:pt idx="116">
                  <c:v>-0.18257717742765295</c:v>
                </c:pt>
                <c:pt idx="117">
                  <c:v>-0.13961871415699248</c:v>
                </c:pt>
                <c:pt idx="118">
                  <c:v>-0.35576427477168965</c:v>
                </c:pt>
                <c:pt idx="119">
                  <c:v>-0.3261626280966472</c:v>
                </c:pt>
                <c:pt idx="120">
                  <c:v>-0.25489310495010209</c:v>
                </c:pt>
                <c:pt idx="121">
                  <c:v>-0.27819366872301882</c:v>
                </c:pt>
                <c:pt idx="122">
                  <c:v>-0.19464314489771986</c:v>
                </c:pt>
                <c:pt idx="123">
                  <c:v>-0.22559757557960955</c:v>
                </c:pt>
                <c:pt idx="124">
                  <c:v>-0.18323260994146495</c:v>
                </c:pt>
                <c:pt idx="125">
                  <c:v>-0.15564804735473564</c:v>
                </c:pt>
                <c:pt idx="126">
                  <c:v>-0.13011579679204763</c:v>
                </c:pt>
                <c:pt idx="127">
                  <c:v>-5.3838568798964204E-2</c:v>
                </c:pt>
                <c:pt idx="128">
                  <c:v>-0.1102136906166387</c:v>
                </c:pt>
                <c:pt idx="129">
                  <c:v>-9.8987110532580171E-3</c:v>
                </c:pt>
                <c:pt idx="130">
                  <c:v>-6.4929535782544984E-2</c:v>
                </c:pt>
                <c:pt idx="131">
                  <c:v>-6.3438830972638457E-2</c:v>
                </c:pt>
                <c:pt idx="132">
                  <c:v>-3.1859448137892293E-2</c:v>
                </c:pt>
                <c:pt idx="133">
                  <c:v>-7.2130965241616898E-2</c:v>
                </c:pt>
                <c:pt idx="134">
                  <c:v>-0.1889572331041639</c:v>
                </c:pt>
                <c:pt idx="135">
                  <c:v>-0.21970119087362766</c:v>
                </c:pt>
                <c:pt idx="136">
                  <c:v>-0.24830876590418313</c:v>
                </c:pt>
                <c:pt idx="137">
                  <c:v>-0.10785687764050494</c:v>
                </c:pt>
                <c:pt idx="138">
                  <c:v>-6.7563879369277838E-2</c:v>
                </c:pt>
                <c:pt idx="139">
                  <c:v>-0.1216852134208324</c:v>
                </c:pt>
                <c:pt idx="140">
                  <c:v>-7.4440385116717439E-2</c:v>
                </c:pt>
                <c:pt idx="141">
                  <c:v>-0.17081229244430171</c:v>
                </c:pt>
                <c:pt idx="142">
                  <c:v>-0.12753301082753241</c:v>
                </c:pt>
                <c:pt idx="143">
                  <c:v>-0.22238994735450746</c:v>
                </c:pt>
                <c:pt idx="144">
                  <c:v>-0.19524022139541203</c:v>
                </c:pt>
                <c:pt idx="145">
                  <c:v>-9.8970281006755409E-2</c:v>
                </c:pt>
                <c:pt idx="146">
                  <c:v>-2.4292758679388359E-2</c:v>
                </c:pt>
                <c:pt idx="147">
                  <c:v>-7.5808353113033106E-2</c:v>
                </c:pt>
                <c:pt idx="148">
                  <c:v>-0.1606389776845363</c:v>
                </c:pt>
                <c:pt idx="149">
                  <c:v>-9.0768680335572491E-2</c:v>
                </c:pt>
                <c:pt idx="150">
                  <c:v>9.1120502125173822E-3</c:v>
                </c:pt>
                <c:pt idx="151">
                  <c:v>-4.7969096740981147E-2</c:v>
                </c:pt>
                <c:pt idx="152">
                  <c:v>-0.1140834333494558</c:v>
                </c:pt>
                <c:pt idx="153">
                  <c:v>-2.5926701139440879E-2</c:v>
                </c:pt>
                <c:pt idx="154">
                  <c:v>-3.3371306383942555E-2</c:v>
                </c:pt>
                <c:pt idx="155">
                  <c:v>-0.10076625200923249</c:v>
                </c:pt>
                <c:pt idx="156">
                  <c:v>-0.12819972061551094</c:v>
                </c:pt>
                <c:pt idx="157">
                  <c:v>-9.7040656098196065E-2</c:v>
                </c:pt>
                <c:pt idx="158">
                  <c:v>-0.13339670708458173</c:v>
                </c:pt>
                <c:pt idx="159">
                  <c:v>-7.1955014876458154E-2</c:v>
                </c:pt>
                <c:pt idx="160">
                  <c:v>0.1133917811531869</c:v>
                </c:pt>
                <c:pt idx="161">
                  <c:v>6.7624587067566827E-2</c:v>
                </c:pt>
                <c:pt idx="162">
                  <c:v>0.22517641522212078</c:v>
                </c:pt>
                <c:pt idx="163">
                  <c:v>0.16850440737667408</c:v>
                </c:pt>
                <c:pt idx="164">
                  <c:v>0.14917608182046638</c:v>
                </c:pt>
                <c:pt idx="165">
                  <c:v>5.7084677929232233E-2</c:v>
                </c:pt>
                <c:pt idx="166">
                  <c:v>3.5283646733658337E-2</c:v>
                </c:pt>
                <c:pt idx="167">
                  <c:v>0.15108684067794376</c:v>
                </c:pt>
                <c:pt idx="168">
                  <c:v>0.26916108742893735</c:v>
                </c:pt>
                <c:pt idx="169">
                  <c:v>0.14389676330837978</c:v>
                </c:pt>
                <c:pt idx="170">
                  <c:v>0.22732126866580024</c:v>
                </c:pt>
                <c:pt idx="171">
                  <c:v>0.18196400943784521</c:v>
                </c:pt>
                <c:pt idx="172">
                  <c:v>0.15818095501973015</c:v>
                </c:pt>
                <c:pt idx="173">
                  <c:v>0.1259722152632356</c:v>
                </c:pt>
                <c:pt idx="174">
                  <c:v>0.23257390394661159</c:v>
                </c:pt>
                <c:pt idx="175">
                  <c:v>0.31202108609331469</c:v>
                </c:pt>
                <c:pt idx="176">
                  <c:v>0.28847958526409284</c:v>
                </c:pt>
                <c:pt idx="177">
                  <c:v>0.27521714144101528</c:v>
                </c:pt>
                <c:pt idx="178">
                  <c:v>0.19918039597993176</c:v>
                </c:pt>
                <c:pt idx="179">
                  <c:v>8.197511404157673E-2</c:v>
                </c:pt>
                <c:pt idx="180">
                  <c:v>0.10435672629401074</c:v>
                </c:pt>
                <c:pt idx="181">
                  <c:v>-7.2070640579016132E-3</c:v>
                </c:pt>
                <c:pt idx="182">
                  <c:v>-1.8434843848542527E-2</c:v>
                </c:pt>
                <c:pt idx="183">
                  <c:v>-0.11349405352388174</c:v>
                </c:pt>
                <c:pt idx="184">
                  <c:v>-4.7769918283674238E-2</c:v>
                </c:pt>
                <c:pt idx="185">
                  <c:v>-3.5671813426287613E-2</c:v>
                </c:pt>
                <c:pt idx="186">
                  <c:v>-0.18236062584158663</c:v>
                </c:pt>
                <c:pt idx="187">
                  <c:v>-0.2933084830802381</c:v>
                </c:pt>
                <c:pt idx="188">
                  <c:v>-0.21622441084381763</c:v>
                </c:pt>
                <c:pt idx="189">
                  <c:v>-0.22699464560845367</c:v>
                </c:pt>
                <c:pt idx="190">
                  <c:v>-0.25227154823244236</c:v>
                </c:pt>
                <c:pt idx="191">
                  <c:v>-0.27786940057923498</c:v>
                </c:pt>
                <c:pt idx="192">
                  <c:v>-0.24007719428997817</c:v>
                </c:pt>
                <c:pt idx="193">
                  <c:v>-0.32988489862004078</c:v>
                </c:pt>
                <c:pt idx="194">
                  <c:v>-0.38753234268837022</c:v>
                </c:pt>
                <c:pt idx="195">
                  <c:v>-0.4021544091864101</c:v>
                </c:pt>
                <c:pt idx="196">
                  <c:v>-0.38535360183055806</c:v>
                </c:pt>
                <c:pt idx="197">
                  <c:v>-0.36290282110036187</c:v>
                </c:pt>
                <c:pt idx="198">
                  <c:v>-0.37809671740219319</c:v>
                </c:pt>
                <c:pt idx="199">
                  <c:v>-0.44666238130900821</c:v>
                </c:pt>
                <c:pt idx="200">
                  <c:v>-0.422285677373616</c:v>
                </c:pt>
                <c:pt idx="201">
                  <c:v>-0.42981154287648654</c:v>
                </c:pt>
                <c:pt idx="202">
                  <c:v>-0.35788799106432884</c:v>
                </c:pt>
                <c:pt idx="203">
                  <c:v>-0.38855540181276343</c:v>
                </c:pt>
                <c:pt idx="204">
                  <c:v>-0.32983276265186712</c:v>
                </c:pt>
                <c:pt idx="205">
                  <c:v>-0.23778256461073954</c:v>
                </c:pt>
                <c:pt idx="206">
                  <c:v>-0.26206659869656418</c:v>
                </c:pt>
                <c:pt idx="207">
                  <c:v>-0.2760688648525077</c:v>
                </c:pt>
                <c:pt idx="208">
                  <c:v>-0.32015094972450203</c:v>
                </c:pt>
                <c:pt idx="209">
                  <c:v>-0.18301973878716707</c:v>
                </c:pt>
                <c:pt idx="210">
                  <c:v>-0.18697822044980969</c:v>
                </c:pt>
                <c:pt idx="211">
                  <c:v>-0.19307499297669187</c:v>
                </c:pt>
                <c:pt idx="212">
                  <c:v>-8.1257550081968832E-2</c:v>
                </c:pt>
                <c:pt idx="213">
                  <c:v>-6.7897732763631563E-2</c:v>
                </c:pt>
                <c:pt idx="214">
                  <c:v>-5.7271680422287669E-2</c:v>
                </c:pt>
                <c:pt idx="215">
                  <c:v>-2.827465694968179E-2</c:v>
                </c:pt>
                <c:pt idx="216">
                  <c:v>-1.9803723550229791E-2</c:v>
                </c:pt>
                <c:pt idx="217">
                  <c:v>2.4492773419200246E-2</c:v>
                </c:pt>
                <c:pt idx="218">
                  <c:v>0.12078880531863617</c:v>
                </c:pt>
                <c:pt idx="219">
                  <c:v>0.1245702300276246</c:v>
                </c:pt>
                <c:pt idx="220">
                  <c:v>5.7766561294641222E-2</c:v>
                </c:pt>
                <c:pt idx="221">
                  <c:v>4.650018211111525E-2</c:v>
                </c:pt>
                <c:pt idx="222">
                  <c:v>7.6420727280986755E-2</c:v>
                </c:pt>
                <c:pt idx="223">
                  <c:v>-1.1708628570868025E-2</c:v>
                </c:pt>
                <c:pt idx="224">
                  <c:v>3.2655005592179383E-2</c:v>
                </c:pt>
                <c:pt idx="225">
                  <c:v>0.24945000146727089</c:v>
                </c:pt>
                <c:pt idx="226">
                  <c:v>0.31332874410744788</c:v>
                </c:pt>
                <c:pt idx="227">
                  <c:v>0.44443840482044705</c:v>
                </c:pt>
                <c:pt idx="228">
                  <c:v>0.31711137917718318</c:v>
                </c:pt>
                <c:pt idx="229">
                  <c:v>0.37096515092784127</c:v>
                </c:pt>
                <c:pt idx="230">
                  <c:v>0.40684269562802389</c:v>
                </c:pt>
                <c:pt idx="231">
                  <c:v>0.27480893873829865</c:v>
                </c:pt>
                <c:pt idx="232">
                  <c:v>0.46844944281690792</c:v>
                </c:pt>
                <c:pt idx="233">
                  <c:v>0.48024154343164055</c:v>
                </c:pt>
                <c:pt idx="234">
                  <c:v>0.42944813810010141</c:v>
                </c:pt>
                <c:pt idx="235">
                  <c:v>0.29022417605637979</c:v>
                </c:pt>
                <c:pt idx="236">
                  <c:v>0.21979072640470787</c:v>
                </c:pt>
                <c:pt idx="237">
                  <c:v>0.12119075232184051</c:v>
                </c:pt>
                <c:pt idx="238">
                  <c:v>0.17857309456252052</c:v>
                </c:pt>
                <c:pt idx="239">
                  <c:v>0.26246931586898037</c:v>
                </c:pt>
                <c:pt idx="240">
                  <c:v>0.34487706207792851</c:v>
                </c:pt>
                <c:pt idx="241">
                  <c:v>0.41378113995343946</c:v>
                </c:pt>
                <c:pt idx="242">
                  <c:v>0.33539344776802937</c:v>
                </c:pt>
                <c:pt idx="243">
                  <c:v>0.26097243241415591</c:v>
                </c:pt>
                <c:pt idx="244">
                  <c:v>0.20729829937587649</c:v>
                </c:pt>
                <c:pt idx="245">
                  <c:v>7.4926753537922233E-2</c:v>
                </c:pt>
                <c:pt idx="246">
                  <c:v>-2.5275276143210696E-3</c:v>
                </c:pt>
                <c:pt idx="247">
                  <c:v>2.2204508602178999E-2</c:v>
                </c:pt>
                <c:pt idx="248">
                  <c:v>2.4275616853644634E-2</c:v>
                </c:pt>
                <c:pt idx="249">
                  <c:v>-6.6972495993093309E-2</c:v>
                </c:pt>
                <c:pt idx="250">
                  <c:v>-1.265983049303172E-2</c:v>
                </c:pt>
                <c:pt idx="251">
                  <c:v>-0.25075666192304513</c:v>
                </c:pt>
                <c:pt idx="252">
                  <c:v>-0.25385747073100756</c:v>
                </c:pt>
                <c:pt idx="253">
                  <c:v>-0.22065879926761042</c:v>
                </c:pt>
                <c:pt idx="254">
                  <c:v>-0.1043719736185961</c:v>
                </c:pt>
                <c:pt idx="255">
                  <c:v>-5.1534338920182061E-2</c:v>
                </c:pt>
                <c:pt idx="256">
                  <c:v>2.4043625240565601E-2</c:v>
                </c:pt>
                <c:pt idx="257">
                  <c:v>-9.280575598836413E-2</c:v>
                </c:pt>
                <c:pt idx="258">
                  <c:v>-2.1323913714130154E-2</c:v>
                </c:pt>
                <c:pt idx="259">
                  <c:v>-0.11317022937578775</c:v>
                </c:pt>
                <c:pt idx="260">
                  <c:v>-0.16693461293330397</c:v>
                </c:pt>
                <c:pt idx="261">
                  <c:v>9.4398836495756741E-3</c:v>
                </c:pt>
                <c:pt idx="262">
                  <c:v>2.0759097017704797E-2</c:v>
                </c:pt>
                <c:pt idx="263">
                  <c:v>-0.11007640319986854</c:v>
                </c:pt>
                <c:pt idx="264">
                  <c:v>1.7754960621351675E-2</c:v>
                </c:pt>
                <c:pt idx="265">
                  <c:v>1.1696233781778996E-2</c:v>
                </c:pt>
                <c:pt idx="266">
                  <c:v>0.14185729642860526</c:v>
                </c:pt>
                <c:pt idx="267">
                  <c:v>8.4710707189611406E-2</c:v>
                </c:pt>
                <c:pt idx="268">
                  <c:v>0.24853517758659985</c:v>
                </c:pt>
                <c:pt idx="269">
                  <c:v>0.16138245036372351</c:v>
                </c:pt>
                <c:pt idx="270">
                  <c:v>0.18438271448629176</c:v>
                </c:pt>
                <c:pt idx="271">
                  <c:v>0.20729794495764789</c:v>
                </c:pt>
                <c:pt idx="272">
                  <c:v>0.19184280888440083</c:v>
                </c:pt>
                <c:pt idx="273">
                  <c:v>0.21793712052981315</c:v>
                </c:pt>
                <c:pt idx="274">
                  <c:v>0.21043573309300465</c:v>
                </c:pt>
                <c:pt idx="275">
                  <c:v>0.19023531855628209</c:v>
                </c:pt>
                <c:pt idx="276">
                  <c:v>0.20556136811237785</c:v>
                </c:pt>
                <c:pt idx="277">
                  <c:v>0.14375365011170321</c:v>
                </c:pt>
                <c:pt idx="278">
                  <c:v>0.10501108968727943</c:v>
                </c:pt>
                <c:pt idx="279">
                  <c:v>4.5206972993999658E-2</c:v>
                </c:pt>
                <c:pt idx="280">
                  <c:v>1.9347932852369323E-2</c:v>
                </c:pt>
                <c:pt idx="281">
                  <c:v>5.0478012898760721E-2</c:v>
                </c:pt>
                <c:pt idx="282">
                  <c:v>1.9128136002163898E-2</c:v>
                </c:pt>
                <c:pt idx="283">
                  <c:v>-0.11294210169538194</c:v>
                </c:pt>
                <c:pt idx="284">
                  <c:v>-8.6448610268886811E-2</c:v>
                </c:pt>
                <c:pt idx="285">
                  <c:v>-0.13822639363488451</c:v>
                </c:pt>
                <c:pt idx="286">
                  <c:v>-0.14038971426908819</c:v>
                </c:pt>
                <c:pt idx="287">
                  <c:v>-0.20689467654041646</c:v>
                </c:pt>
                <c:pt idx="288">
                  <c:v>-0.16320466941555561</c:v>
                </c:pt>
                <c:pt idx="289">
                  <c:v>-0.12242809306092901</c:v>
                </c:pt>
                <c:pt idx="290">
                  <c:v>-0.13575376043233042</c:v>
                </c:pt>
                <c:pt idx="291">
                  <c:v>-4.0590015842159231E-2</c:v>
                </c:pt>
                <c:pt idx="292">
                  <c:v>-4.4352575889435447E-2</c:v>
                </c:pt>
                <c:pt idx="293">
                  <c:v>-0.10913658729919179</c:v>
                </c:pt>
                <c:pt idx="294">
                  <c:v>-7.3829696902993902E-2</c:v>
                </c:pt>
                <c:pt idx="295">
                  <c:v>-5.093295598836111E-2</c:v>
                </c:pt>
                <c:pt idx="296">
                  <c:v>-4.1450552019526084E-2</c:v>
                </c:pt>
                <c:pt idx="297">
                  <c:v>-2.3675941979544715E-2</c:v>
                </c:pt>
                <c:pt idx="298">
                  <c:v>5.245240836957283E-2</c:v>
                </c:pt>
                <c:pt idx="299">
                  <c:v>-7.755871585732739E-2</c:v>
                </c:pt>
                <c:pt idx="300">
                  <c:v>-9.2263402998922273E-2</c:v>
                </c:pt>
                <c:pt idx="301">
                  <c:v>-6.0093743744134016E-2</c:v>
                </c:pt>
                <c:pt idx="302">
                  <c:v>-6.4554362885064307E-3</c:v>
                </c:pt>
                <c:pt idx="303">
                  <c:v>-9.5102467893879994E-2</c:v>
                </c:pt>
                <c:pt idx="304">
                  <c:v>-0.12663978747219817</c:v>
                </c:pt>
                <c:pt idx="305">
                  <c:v>-0.10322635484543589</c:v>
                </c:pt>
                <c:pt idx="306">
                  <c:v>-0.12951967717813503</c:v>
                </c:pt>
                <c:pt idx="307">
                  <c:v>-7.5852507033202926E-2</c:v>
                </c:pt>
                <c:pt idx="308">
                  <c:v>-0.15970821913990127</c:v>
                </c:pt>
                <c:pt idx="309">
                  <c:v>-0.16812034663586364</c:v>
                </c:pt>
                <c:pt idx="310">
                  <c:v>-0.19536500972747109</c:v>
                </c:pt>
                <c:pt idx="311">
                  <c:v>-0.21098327978328998</c:v>
                </c:pt>
                <c:pt idx="312">
                  <c:v>-8.7713056023796532E-2</c:v>
                </c:pt>
                <c:pt idx="313">
                  <c:v>-0.11636948720299271</c:v>
                </c:pt>
                <c:pt idx="314">
                  <c:v>-5.4009919815227687E-2</c:v>
                </c:pt>
                <c:pt idx="315">
                  <c:v>-8.2067130255144075E-2</c:v>
                </c:pt>
                <c:pt idx="316">
                  <c:v>-0.10859799815690034</c:v>
                </c:pt>
                <c:pt idx="317">
                  <c:v>-0.17701322001909664</c:v>
                </c:pt>
                <c:pt idx="318">
                  <c:v>-0.11834052662436745</c:v>
                </c:pt>
                <c:pt idx="319">
                  <c:v>-0.13017332961629585</c:v>
                </c:pt>
                <c:pt idx="320">
                  <c:v>-0.11194402248302708</c:v>
                </c:pt>
                <c:pt idx="321">
                  <c:v>-9.8029208771038295E-2</c:v>
                </c:pt>
                <c:pt idx="322">
                  <c:v>-3.8293737143637097E-2</c:v>
                </c:pt>
                <c:pt idx="323">
                  <c:v>-7.213964543691874E-2</c:v>
                </c:pt>
                <c:pt idx="324">
                  <c:v>-5.1505068207230956E-2</c:v>
                </c:pt>
                <c:pt idx="325">
                  <c:v>-0.12174371077629419</c:v>
                </c:pt>
                <c:pt idx="326">
                  <c:v>-0.15035577457865887</c:v>
                </c:pt>
                <c:pt idx="327">
                  <c:v>-0.10773148576808712</c:v>
                </c:pt>
                <c:pt idx="328">
                  <c:v>-0.10991896496565569</c:v>
                </c:pt>
                <c:pt idx="329">
                  <c:v>-0.15390787010077109</c:v>
                </c:pt>
                <c:pt idx="330">
                  <c:v>-0.13391722027608652</c:v>
                </c:pt>
                <c:pt idx="331">
                  <c:v>-0.22199573489072258</c:v>
                </c:pt>
                <c:pt idx="332">
                  <c:v>-0.20335094407804663</c:v>
                </c:pt>
                <c:pt idx="333">
                  <c:v>-0.2373139744233993</c:v>
                </c:pt>
                <c:pt idx="334">
                  <c:v>-0.25138911256229707</c:v>
                </c:pt>
                <c:pt idx="335">
                  <c:v>-0.20999899223661966</c:v>
                </c:pt>
                <c:pt idx="336">
                  <c:v>-0.16971928008449402</c:v>
                </c:pt>
                <c:pt idx="337">
                  <c:v>-0.1112420810199175</c:v>
                </c:pt>
                <c:pt idx="338">
                  <c:v>-0.12430396530766581</c:v>
                </c:pt>
                <c:pt idx="339">
                  <c:v>-0.12781235701487673</c:v>
                </c:pt>
                <c:pt idx="340">
                  <c:v>-0.1225494390018165</c:v>
                </c:pt>
                <c:pt idx="341">
                  <c:v>-0.13020417133124429</c:v>
                </c:pt>
                <c:pt idx="342">
                  <c:v>-0.11698934920650962</c:v>
                </c:pt>
                <c:pt idx="343">
                  <c:v>-0.16594537226680225</c:v>
                </c:pt>
                <c:pt idx="344">
                  <c:v>-0.10644254490997614</c:v>
                </c:pt>
                <c:pt idx="345">
                  <c:v>-0.11033604174177639</c:v>
                </c:pt>
                <c:pt idx="346">
                  <c:v>-7.6445221811324418E-2</c:v>
                </c:pt>
                <c:pt idx="347">
                  <c:v>-8.9737555073259978E-2</c:v>
                </c:pt>
                <c:pt idx="348">
                  <c:v>-5.2218073441843607E-2</c:v>
                </c:pt>
                <c:pt idx="349">
                  <c:v>-7.6683172201755287E-2</c:v>
                </c:pt>
                <c:pt idx="350">
                  <c:v>-9.8548690372456837E-2</c:v>
                </c:pt>
                <c:pt idx="351">
                  <c:v>-8.1852462867393824E-2</c:v>
                </c:pt>
                <c:pt idx="352">
                  <c:v>-7.8315744530750631E-2</c:v>
                </c:pt>
                <c:pt idx="353">
                  <c:v>-1.3762796024289928E-2</c:v>
                </c:pt>
                <c:pt idx="354">
                  <c:v>3.2733845331445549E-2</c:v>
                </c:pt>
                <c:pt idx="355">
                  <c:v>3.9406770977350909E-2</c:v>
                </c:pt>
                <c:pt idx="356">
                  <c:v>-3.6914864035339718E-3</c:v>
                </c:pt>
                <c:pt idx="357">
                  <c:v>-1.8782914988702274E-2</c:v>
                </c:pt>
                <c:pt idx="358">
                  <c:v>-1.3431997003129302E-2</c:v>
                </c:pt>
                <c:pt idx="359">
                  <c:v>6.0591349012876659E-3</c:v>
                </c:pt>
                <c:pt idx="360">
                  <c:v>-3.8676247702231333E-2</c:v>
                </c:pt>
                <c:pt idx="361">
                  <c:v>1.8225485741519512E-2</c:v>
                </c:pt>
                <c:pt idx="362">
                  <c:v>3.9681715280714278E-2</c:v>
                </c:pt>
                <c:pt idx="363">
                  <c:v>2.7506481531541341E-2</c:v>
                </c:pt>
                <c:pt idx="364">
                  <c:v>2.1217414972480083E-2</c:v>
                </c:pt>
                <c:pt idx="365">
                  <c:v>3.5399541610042745E-2</c:v>
                </c:pt>
                <c:pt idx="366">
                  <c:v>-4.2525627460336182E-3</c:v>
                </c:pt>
                <c:pt idx="367">
                  <c:v>-1.5157082014973598E-2</c:v>
                </c:pt>
                <c:pt idx="368">
                  <c:v>-1.7756553670895283E-4</c:v>
                </c:pt>
                <c:pt idx="369">
                  <c:v>2.9430616282267699E-2</c:v>
                </c:pt>
                <c:pt idx="370">
                  <c:v>3.3728963964834761E-2</c:v>
                </c:pt>
                <c:pt idx="371">
                  <c:v>-3.7273212456912924E-3</c:v>
                </c:pt>
                <c:pt idx="372">
                  <c:v>-2.4117274735829398E-2</c:v>
                </c:pt>
                <c:pt idx="373">
                  <c:v>-0.10048598407741113</c:v>
                </c:pt>
                <c:pt idx="374">
                  <c:v>-0.13071875535526861</c:v>
                </c:pt>
                <c:pt idx="375">
                  <c:v>-0.13728703036786938</c:v>
                </c:pt>
                <c:pt idx="376">
                  <c:v>-9.0060528039138985E-2</c:v>
                </c:pt>
                <c:pt idx="377">
                  <c:v>-0.11305591756729029</c:v>
                </c:pt>
                <c:pt idx="378">
                  <c:v>-7.0576864383881915E-2</c:v>
                </c:pt>
                <c:pt idx="379">
                  <c:v>-3.910614339285718E-2</c:v>
                </c:pt>
                <c:pt idx="380">
                  <c:v>-8.1005899884036031E-2</c:v>
                </c:pt>
                <c:pt idx="381">
                  <c:v>-3.9346869745795321E-2</c:v>
                </c:pt>
                <c:pt idx="382">
                  <c:v>-2.6561450679725571E-2</c:v>
                </c:pt>
                <c:pt idx="383">
                  <c:v>1.523346483988568E-2</c:v>
                </c:pt>
                <c:pt idx="384">
                  <c:v>-3.482202364495271E-2</c:v>
                </c:pt>
                <c:pt idx="385">
                  <c:v>1.6457536466171388E-2</c:v>
                </c:pt>
                <c:pt idx="386">
                  <c:v>-1.704674895714786E-3</c:v>
                </c:pt>
                <c:pt idx="387">
                  <c:v>7.635547025158832E-3</c:v>
                </c:pt>
                <c:pt idx="388">
                  <c:v>2.8477470128533588E-2</c:v>
                </c:pt>
                <c:pt idx="389">
                  <c:v>3.6755156476825437E-2</c:v>
                </c:pt>
                <c:pt idx="390">
                  <c:v>0.10903212428168972</c:v>
                </c:pt>
                <c:pt idx="391">
                  <c:v>0.18252253333463594</c:v>
                </c:pt>
                <c:pt idx="392">
                  <c:v>0.23906819468655302</c:v>
                </c:pt>
                <c:pt idx="393">
                  <c:v>0.20487716787139415</c:v>
                </c:pt>
                <c:pt idx="394">
                  <c:v>0.20821368290748049</c:v>
                </c:pt>
                <c:pt idx="395">
                  <c:v>0.18631931937674939</c:v>
                </c:pt>
                <c:pt idx="396">
                  <c:v>0.22886593632516739</c:v>
                </c:pt>
                <c:pt idx="397">
                  <c:v>0.1618555327446552</c:v>
                </c:pt>
                <c:pt idx="398">
                  <c:v>0.28252463874518108</c:v>
                </c:pt>
                <c:pt idx="399">
                  <c:v>0.2638410988015305</c:v>
                </c:pt>
                <c:pt idx="400">
                  <c:v>0.35601052955247403</c:v>
                </c:pt>
                <c:pt idx="401">
                  <c:v>0.26725835168797496</c:v>
                </c:pt>
                <c:pt idx="402">
                  <c:v>0.240152909432575</c:v>
                </c:pt>
                <c:pt idx="403">
                  <c:v>0.28073388354905338</c:v>
                </c:pt>
                <c:pt idx="404">
                  <c:v>0.35321908752775438</c:v>
                </c:pt>
                <c:pt idx="405">
                  <c:v>0.39550205145681805</c:v>
                </c:pt>
                <c:pt idx="406">
                  <c:v>0.37204747723326242</c:v>
                </c:pt>
                <c:pt idx="407">
                  <c:v>0.40409634374850262</c:v>
                </c:pt>
                <c:pt idx="408">
                  <c:v>0.26309889051492419</c:v>
                </c:pt>
                <c:pt idx="409">
                  <c:v>0.1574343661703107</c:v>
                </c:pt>
                <c:pt idx="410">
                  <c:v>8.934144707307419E-2</c:v>
                </c:pt>
                <c:pt idx="411">
                  <c:v>0.11306223483807429</c:v>
                </c:pt>
                <c:pt idx="412">
                  <c:v>0.13982654796549424</c:v>
                </c:pt>
                <c:pt idx="413">
                  <c:v>0.21893934180120381</c:v>
                </c:pt>
                <c:pt idx="414">
                  <c:v>0.22598827129405949</c:v>
                </c:pt>
                <c:pt idx="415">
                  <c:v>0.21322599549907073</c:v>
                </c:pt>
                <c:pt idx="416">
                  <c:v>0.21469929918114902</c:v>
                </c:pt>
                <c:pt idx="417">
                  <c:v>5.2576683644297115E-2</c:v>
                </c:pt>
                <c:pt idx="418">
                  <c:v>6.1991869730669953E-2</c:v>
                </c:pt>
                <c:pt idx="419">
                  <c:v>-8.0445171270242449E-2</c:v>
                </c:pt>
                <c:pt idx="420">
                  <c:v>-4.3114865805616125E-2</c:v>
                </c:pt>
                <c:pt idx="421">
                  <c:v>-3.5777367654250512E-2</c:v>
                </c:pt>
                <c:pt idx="422">
                  <c:v>-6.0281343764354442E-2</c:v>
                </c:pt>
                <c:pt idx="423">
                  <c:v>-0.13397650106458903</c:v>
                </c:pt>
                <c:pt idx="424">
                  <c:v>-0.12309908338398404</c:v>
                </c:pt>
                <c:pt idx="425">
                  <c:v>-0.14936957755426961</c:v>
                </c:pt>
                <c:pt idx="426">
                  <c:v>-0.17747126460198848</c:v>
                </c:pt>
                <c:pt idx="427">
                  <c:v>-4.4739044702763804E-2</c:v>
                </c:pt>
                <c:pt idx="428">
                  <c:v>-3.0372875569521545E-2</c:v>
                </c:pt>
                <c:pt idx="429">
                  <c:v>-8.0074195521279076E-3</c:v>
                </c:pt>
                <c:pt idx="430">
                  <c:v>-3.6931428011071993E-2</c:v>
                </c:pt>
                <c:pt idx="431">
                  <c:v>1.8712147698377226E-2</c:v>
                </c:pt>
                <c:pt idx="432">
                  <c:v>2.7812789930609885E-2</c:v>
                </c:pt>
                <c:pt idx="433">
                  <c:v>3.2310394242464853E-2</c:v>
                </c:pt>
                <c:pt idx="434">
                  <c:v>7.8803896005680912E-2</c:v>
                </c:pt>
                <c:pt idx="435">
                  <c:v>6.0915582681900518E-2</c:v>
                </c:pt>
                <c:pt idx="436">
                  <c:v>0.20813062465448504</c:v>
                </c:pt>
                <c:pt idx="437">
                  <c:v>0.1482545936501847</c:v>
                </c:pt>
                <c:pt idx="438">
                  <c:v>0.20010328990499934</c:v>
                </c:pt>
                <c:pt idx="439">
                  <c:v>0.24700953257390623</c:v>
                </c:pt>
                <c:pt idx="440">
                  <c:v>0.25634917004777119</c:v>
                </c:pt>
                <c:pt idx="441">
                  <c:v>0.25687109817590614</c:v>
                </c:pt>
                <c:pt idx="442">
                  <c:v>0.26195488829405827</c:v>
                </c:pt>
                <c:pt idx="443">
                  <c:v>0.12494941434996897</c:v>
                </c:pt>
                <c:pt idx="444">
                  <c:v>0.16746259027689928</c:v>
                </c:pt>
                <c:pt idx="445">
                  <c:v>0.16347043917829118</c:v>
                </c:pt>
                <c:pt idx="446">
                  <c:v>0.14006651600616729</c:v>
                </c:pt>
                <c:pt idx="447">
                  <c:v>0.11755570740025405</c:v>
                </c:pt>
                <c:pt idx="448">
                  <c:v>0.15167271872765803</c:v>
                </c:pt>
                <c:pt idx="449">
                  <c:v>0.13075557533202978</c:v>
                </c:pt>
                <c:pt idx="450">
                  <c:v>8.5413887139640807E-2</c:v>
                </c:pt>
                <c:pt idx="451">
                  <c:v>6.5302099565599805E-2</c:v>
                </c:pt>
                <c:pt idx="452">
                  <c:v>0.14760495811505719</c:v>
                </c:pt>
                <c:pt idx="453">
                  <c:v>0.12160437086453335</c:v>
                </c:pt>
                <c:pt idx="454">
                  <c:v>0.10151486557720076</c:v>
                </c:pt>
                <c:pt idx="455">
                  <c:v>3.6871395981324055E-3</c:v>
                </c:pt>
                <c:pt idx="456">
                  <c:v>0.16760279660230598</c:v>
                </c:pt>
                <c:pt idx="457">
                  <c:v>0.18486834689541012</c:v>
                </c:pt>
                <c:pt idx="458">
                  <c:v>0.16031400783194216</c:v>
                </c:pt>
                <c:pt idx="459">
                  <c:v>0.12173569026345936</c:v>
                </c:pt>
                <c:pt idx="460">
                  <c:v>0.16620078012513942</c:v>
                </c:pt>
                <c:pt idx="461">
                  <c:v>0.19834472993403995</c:v>
                </c:pt>
                <c:pt idx="462">
                  <c:v>0.26248433508375429</c:v>
                </c:pt>
                <c:pt idx="463">
                  <c:v>0.24132257586725819</c:v>
                </c:pt>
                <c:pt idx="464">
                  <c:v>0.15600390951515233</c:v>
                </c:pt>
                <c:pt idx="465">
                  <c:v>0.12364831152520632</c:v>
                </c:pt>
                <c:pt idx="466">
                  <c:v>0.17590551196438298</c:v>
                </c:pt>
                <c:pt idx="467">
                  <c:v>0.14396945248083082</c:v>
                </c:pt>
                <c:pt idx="468">
                  <c:v>0.17285882235810862</c:v>
                </c:pt>
                <c:pt idx="469">
                  <c:v>0.17037025055444383</c:v>
                </c:pt>
                <c:pt idx="470">
                  <c:v>0.10767051702854066</c:v>
                </c:pt>
                <c:pt idx="471">
                  <c:v>-6.6812896671719996E-2</c:v>
                </c:pt>
                <c:pt idx="472">
                  <c:v>-8.9454511487689889E-2</c:v>
                </c:pt>
                <c:pt idx="473">
                  <c:v>1.0005614041703425E-2</c:v>
                </c:pt>
                <c:pt idx="474">
                  <c:v>1.8037773473521052E-2</c:v>
                </c:pt>
                <c:pt idx="475">
                  <c:v>-0.11225131207942522</c:v>
                </c:pt>
                <c:pt idx="476">
                  <c:v>-0.17910224115649095</c:v>
                </c:pt>
                <c:pt idx="477">
                  <c:v>-0.1160583126186885</c:v>
                </c:pt>
                <c:pt idx="478">
                  <c:v>-8.9045432429475296E-2</c:v>
                </c:pt>
                <c:pt idx="479">
                  <c:v>-0.12662617826186826</c:v>
                </c:pt>
                <c:pt idx="480">
                  <c:v>-0.15696338828044906</c:v>
                </c:pt>
                <c:pt idx="481">
                  <c:v>-0.11814810426537571</c:v>
                </c:pt>
                <c:pt idx="482">
                  <c:v>-7.1807294252127146E-2</c:v>
                </c:pt>
                <c:pt idx="483">
                  <c:v>-5.3847522497490002E-2</c:v>
                </c:pt>
                <c:pt idx="484">
                  <c:v>-5.2621495161131937E-3</c:v>
                </c:pt>
                <c:pt idx="485">
                  <c:v>3.298049556652586E-2</c:v>
                </c:pt>
                <c:pt idx="486">
                  <c:v>-2.4757499059552452E-2</c:v>
                </c:pt>
                <c:pt idx="487">
                  <c:v>-4.8429982787868114E-2</c:v>
                </c:pt>
                <c:pt idx="488">
                  <c:v>-7.1743147013023451E-2</c:v>
                </c:pt>
                <c:pt idx="489">
                  <c:v>-3.9962418542281899E-2</c:v>
                </c:pt>
                <c:pt idx="490">
                  <c:v>4.6993914445146327E-2</c:v>
                </c:pt>
                <c:pt idx="491">
                  <c:v>1.429273431160815E-2</c:v>
                </c:pt>
                <c:pt idx="492">
                  <c:v>-4.2285028848502673E-4</c:v>
                </c:pt>
                <c:pt idx="493">
                  <c:v>-6.2207641728450388E-3</c:v>
                </c:pt>
                <c:pt idx="494">
                  <c:v>-1.0086660481688426E-2</c:v>
                </c:pt>
                <c:pt idx="495">
                  <c:v>-1.9678190938347329E-2</c:v>
                </c:pt>
                <c:pt idx="496">
                  <c:v>-6.0216697313633591E-2</c:v>
                </c:pt>
                <c:pt idx="497">
                  <c:v>-5.1972603709255875E-2</c:v>
                </c:pt>
                <c:pt idx="498">
                  <c:v>-7.5198214351691411E-2</c:v>
                </c:pt>
                <c:pt idx="499">
                  <c:v>-4.4921555682235756E-2</c:v>
                </c:pt>
                <c:pt idx="500">
                  <c:v>-0.15381529444025635</c:v>
                </c:pt>
                <c:pt idx="501">
                  <c:v>-0.22175688963724177</c:v>
                </c:pt>
                <c:pt idx="502">
                  <c:v>-0.18495606989813851</c:v>
                </c:pt>
                <c:pt idx="503">
                  <c:v>-0.2398975962316143</c:v>
                </c:pt>
                <c:pt idx="504">
                  <c:v>-0.31453416494684056</c:v>
                </c:pt>
                <c:pt idx="505">
                  <c:v>-0.28873344163797893</c:v>
                </c:pt>
                <c:pt idx="506">
                  <c:v>-0.27668426321997658</c:v>
                </c:pt>
                <c:pt idx="507">
                  <c:v>-0.21958051305929949</c:v>
                </c:pt>
                <c:pt idx="508">
                  <c:v>-0.2249124440264208</c:v>
                </c:pt>
                <c:pt idx="509">
                  <c:v>-0.2073810792544557</c:v>
                </c:pt>
                <c:pt idx="510">
                  <c:v>-0.18926325874617236</c:v>
                </c:pt>
                <c:pt idx="511">
                  <c:v>-0.21479947205162392</c:v>
                </c:pt>
                <c:pt idx="512">
                  <c:v>-0.22126720500562994</c:v>
                </c:pt>
                <c:pt idx="513">
                  <c:v>-0.16700739900247874</c:v>
                </c:pt>
                <c:pt idx="514">
                  <c:v>-0.12616531932918215</c:v>
                </c:pt>
                <c:pt idx="515">
                  <c:v>-9.2492913915304009E-2</c:v>
                </c:pt>
                <c:pt idx="516">
                  <c:v>-0.13593820555871472</c:v>
                </c:pt>
                <c:pt idx="517">
                  <c:v>-0.11586515817191567</c:v>
                </c:pt>
                <c:pt idx="518">
                  <c:v>-0.13425110963289766</c:v>
                </c:pt>
                <c:pt idx="519">
                  <c:v>3.4912129051362728E-3</c:v>
                </c:pt>
                <c:pt idx="520">
                  <c:v>1.6284344545726036E-2</c:v>
                </c:pt>
                <c:pt idx="521">
                  <c:v>3.2080661256742936E-2</c:v>
                </c:pt>
                <c:pt idx="522">
                  <c:v>0.10847512863014973</c:v>
                </c:pt>
                <c:pt idx="523">
                  <c:v>0.17230900922065606</c:v>
                </c:pt>
                <c:pt idx="524">
                  <c:v>0.16378552628004339</c:v>
                </c:pt>
                <c:pt idx="525">
                  <c:v>0.15309531278114277</c:v>
                </c:pt>
                <c:pt idx="526">
                  <c:v>0.12471443007224688</c:v>
                </c:pt>
                <c:pt idx="527">
                  <c:v>0.1319086461804041</c:v>
                </c:pt>
                <c:pt idx="528">
                  <c:v>0.12806230435890131</c:v>
                </c:pt>
                <c:pt idx="529">
                  <c:v>0.18183490782822043</c:v>
                </c:pt>
                <c:pt idx="530">
                  <c:v>0.15026881098395206</c:v>
                </c:pt>
                <c:pt idx="531">
                  <c:v>0.16166634532136862</c:v>
                </c:pt>
                <c:pt idx="532">
                  <c:v>0.1859896333950809</c:v>
                </c:pt>
                <c:pt idx="533">
                  <c:v>0.14221210814760135</c:v>
                </c:pt>
                <c:pt idx="534">
                  <c:v>0.10930196226751779</c:v>
                </c:pt>
                <c:pt idx="535">
                  <c:v>0.12880827342253073</c:v>
                </c:pt>
                <c:pt idx="536">
                  <c:v>0.14207012147158121</c:v>
                </c:pt>
                <c:pt idx="537">
                  <c:v>9.2183697305552079E-2</c:v>
                </c:pt>
                <c:pt idx="538">
                  <c:v>7.6479281427973667E-2</c:v>
                </c:pt>
                <c:pt idx="539">
                  <c:v>0.13541837875512289</c:v>
                </c:pt>
                <c:pt idx="540">
                  <c:v>0.16914206489968714</c:v>
                </c:pt>
                <c:pt idx="541">
                  <c:v>0.12615982341760171</c:v>
                </c:pt>
                <c:pt idx="542">
                  <c:v>8.9767363364218741E-2</c:v>
                </c:pt>
                <c:pt idx="543">
                  <c:v>0.10496489917471211</c:v>
                </c:pt>
                <c:pt idx="544">
                  <c:v>6.6981032216847536E-2</c:v>
                </c:pt>
                <c:pt idx="545">
                  <c:v>4.7010688537084733E-2</c:v>
                </c:pt>
                <c:pt idx="546">
                  <c:v>2.5935369794868766E-3</c:v>
                </c:pt>
                <c:pt idx="547">
                  <c:v>-2.0791476714836298E-2</c:v>
                </c:pt>
                <c:pt idx="548">
                  <c:v>-4.3964326644622811E-2</c:v>
                </c:pt>
                <c:pt idx="549">
                  <c:v>-2.3503298954482946E-2</c:v>
                </c:pt>
                <c:pt idx="550">
                  <c:v>-4.0486572397369636E-2</c:v>
                </c:pt>
                <c:pt idx="551">
                  <c:v>-8.1544417393985519E-2</c:v>
                </c:pt>
                <c:pt idx="552">
                  <c:v>-7.8656235199830393E-2</c:v>
                </c:pt>
                <c:pt idx="553">
                  <c:v>-2.2583659368021744E-2</c:v>
                </c:pt>
                <c:pt idx="554">
                  <c:v>-9.4717472583127939E-3</c:v>
                </c:pt>
                <c:pt idx="555">
                  <c:v>-6.1016233088586218E-2</c:v>
                </c:pt>
                <c:pt idx="556">
                  <c:v>-1.9056410377571845E-2</c:v>
                </c:pt>
                <c:pt idx="557">
                  <c:v>-1.8847667619941048E-2</c:v>
                </c:pt>
                <c:pt idx="558">
                  <c:v>-0.13152102836747601</c:v>
                </c:pt>
                <c:pt idx="559">
                  <c:v>-0.14609472655529437</c:v>
                </c:pt>
                <c:pt idx="560">
                  <c:v>-0.1866792639040758</c:v>
                </c:pt>
                <c:pt idx="561">
                  <c:v>-0.21469645336769536</c:v>
                </c:pt>
                <c:pt idx="562">
                  <c:v>-0.21774755765542644</c:v>
                </c:pt>
                <c:pt idx="563">
                  <c:v>-0.18929401133296167</c:v>
                </c:pt>
                <c:pt idx="564">
                  <c:v>-0.12924377493732639</c:v>
                </c:pt>
                <c:pt idx="565">
                  <c:v>-2.9429141229819794E-2</c:v>
                </c:pt>
                <c:pt idx="566">
                  <c:v>-4.1020379969569164E-2</c:v>
                </c:pt>
                <c:pt idx="567">
                  <c:v>-7.2944409111507541E-2</c:v>
                </c:pt>
                <c:pt idx="568">
                  <c:v>-3.4300419857235052E-2</c:v>
                </c:pt>
                <c:pt idx="569">
                  <c:v>-6.0561155561187061E-2</c:v>
                </c:pt>
                <c:pt idx="570">
                  <c:v>-2.7364277032566445E-2</c:v>
                </c:pt>
                <c:pt idx="571">
                  <c:v>1.0192203605791334E-2</c:v>
                </c:pt>
                <c:pt idx="572">
                  <c:v>-3.587471531013197E-2</c:v>
                </c:pt>
                <c:pt idx="573">
                  <c:v>-3.8155908609028878E-2</c:v>
                </c:pt>
                <c:pt idx="574">
                  <c:v>-7.0198375565167059E-2</c:v>
                </c:pt>
                <c:pt idx="575">
                  <c:v>-0.12357223099367634</c:v>
                </c:pt>
                <c:pt idx="576">
                  <c:v>-0.14815167197905538</c:v>
                </c:pt>
                <c:pt idx="577">
                  <c:v>-7.3219181700836106E-2</c:v>
                </c:pt>
                <c:pt idx="578">
                  <c:v>-0.12205174999934898</c:v>
                </c:pt>
                <c:pt idx="579">
                  <c:v>-0.11104052533955394</c:v>
                </c:pt>
                <c:pt idx="580">
                  <c:v>-2.7735270361945461E-3</c:v>
                </c:pt>
                <c:pt idx="581">
                  <c:v>-2.2683377141820633E-2</c:v>
                </c:pt>
                <c:pt idx="582">
                  <c:v>-2.5501142135634983E-2</c:v>
                </c:pt>
                <c:pt idx="583">
                  <c:v>-1.6657296096594616E-2</c:v>
                </c:pt>
                <c:pt idx="584">
                  <c:v>-9.8008457407525201E-2</c:v>
                </c:pt>
                <c:pt idx="585">
                  <c:v>-8.3632883703026933E-2</c:v>
                </c:pt>
                <c:pt idx="586">
                  <c:v>-5.6813886621975965E-2</c:v>
                </c:pt>
                <c:pt idx="587">
                  <c:v>-9.3943526621252479E-2</c:v>
                </c:pt>
                <c:pt idx="588">
                  <c:v>-6.6033383113860047E-2</c:v>
                </c:pt>
                <c:pt idx="589">
                  <c:v>-0.13260538054935264</c:v>
                </c:pt>
                <c:pt idx="590">
                  <c:v>-0.12736600101228976</c:v>
                </c:pt>
                <c:pt idx="591">
                  <c:v>-0.12077824967078309</c:v>
                </c:pt>
                <c:pt idx="592">
                  <c:v>-7.6191160571125002E-2</c:v>
                </c:pt>
                <c:pt idx="593">
                  <c:v>-3.1466428675929276E-2</c:v>
                </c:pt>
                <c:pt idx="594">
                  <c:v>5.7823943685640861E-3</c:v>
                </c:pt>
                <c:pt idx="595">
                  <c:v>1.593032235980054E-2</c:v>
                </c:pt>
                <c:pt idx="596">
                  <c:v>-9.2410951276021228E-3</c:v>
                </c:pt>
                <c:pt idx="597">
                  <c:v>3.4461006935383462E-3</c:v>
                </c:pt>
                <c:pt idx="598">
                  <c:v>3.1323460044730675E-2</c:v>
                </c:pt>
                <c:pt idx="599">
                  <c:v>-9.058716778347424E-2</c:v>
                </c:pt>
                <c:pt idx="600">
                  <c:v>-4.414457880309865E-3</c:v>
                </c:pt>
                <c:pt idx="601">
                  <c:v>2.2472935697797198E-2</c:v>
                </c:pt>
                <c:pt idx="602">
                  <c:v>6.3650302579055934E-2</c:v>
                </c:pt>
                <c:pt idx="603">
                  <c:v>3.307027546767171E-2</c:v>
                </c:pt>
                <c:pt idx="604">
                  <c:v>3.1866861936784903E-2</c:v>
                </c:pt>
                <c:pt idx="605">
                  <c:v>5.117640139723665E-2</c:v>
                </c:pt>
                <c:pt idx="606">
                  <c:v>0.1129161617883032</c:v>
                </c:pt>
                <c:pt idx="607">
                  <c:v>7.8692800615542194E-2</c:v>
                </c:pt>
                <c:pt idx="608">
                  <c:v>0.17018400337286227</c:v>
                </c:pt>
                <c:pt idx="609">
                  <c:v>0.18587169357505964</c:v>
                </c:pt>
                <c:pt idx="610">
                  <c:v>0.29453038613859878</c:v>
                </c:pt>
                <c:pt idx="611">
                  <c:v>0.24175304907572198</c:v>
                </c:pt>
                <c:pt idx="612">
                  <c:v>0.21768738388802975</c:v>
                </c:pt>
                <c:pt idx="613">
                  <c:v>0.18211914873284485</c:v>
                </c:pt>
                <c:pt idx="614">
                  <c:v>0.13493905532891562</c:v>
                </c:pt>
                <c:pt idx="615">
                  <c:v>0.18211331662886127</c:v>
                </c:pt>
                <c:pt idx="616">
                  <c:v>0.17855866955632307</c:v>
                </c:pt>
                <c:pt idx="617">
                  <c:v>0.22753135097056021</c:v>
                </c:pt>
                <c:pt idx="618">
                  <c:v>0.23052529579279329</c:v>
                </c:pt>
                <c:pt idx="619">
                  <c:v>0.16462509988824608</c:v>
                </c:pt>
                <c:pt idx="620">
                  <c:v>0.11627814382554327</c:v>
                </c:pt>
                <c:pt idx="621">
                  <c:v>9.5226880891098306E-2</c:v>
                </c:pt>
                <c:pt idx="622">
                  <c:v>0.11428411973041333</c:v>
                </c:pt>
                <c:pt idx="623">
                  <c:v>0.14195446587450256</c:v>
                </c:pt>
                <c:pt idx="624">
                  <c:v>0.11335217104433258</c:v>
                </c:pt>
                <c:pt idx="625">
                  <c:v>1.8094620970980652E-2</c:v>
                </c:pt>
                <c:pt idx="626">
                  <c:v>4.0004179296875067E-2</c:v>
                </c:pt>
                <c:pt idx="627">
                  <c:v>-1.0330400325875949E-2</c:v>
                </c:pt>
                <c:pt idx="628">
                  <c:v>-2.0393680844932666E-2</c:v>
                </c:pt>
                <c:pt idx="629">
                  <c:v>-0.11140558245635926</c:v>
                </c:pt>
                <c:pt idx="630">
                  <c:v>-8.5627989937135704E-2</c:v>
                </c:pt>
                <c:pt idx="631">
                  <c:v>-3.1513418990136655E-2</c:v>
                </c:pt>
                <c:pt idx="632">
                  <c:v>6.1407314719961408E-2</c:v>
                </c:pt>
                <c:pt idx="633">
                  <c:v>0.1804433407701922</c:v>
                </c:pt>
                <c:pt idx="634">
                  <c:v>0.11566431566380729</c:v>
                </c:pt>
                <c:pt idx="635">
                  <c:v>0.14489853275967063</c:v>
                </c:pt>
                <c:pt idx="636">
                  <c:v>0.10470904073304078</c:v>
                </c:pt>
              </c:numCache>
            </c:numRef>
          </c:val>
          <c:smooth val="0"/>
          <c:extLst>
            <c:ext xmlns:c16="http://schemas.microsoft.com/office/drawing/2014/chart" uri="{C3380CC4-5D6E-409C-BE32-E72D297353CC}">
              <c16:uniqueId val="{00000004-00A2-B746-8C5B-3B2B0B6E0215}"/>
            </c:ext>
          </c:extLst>
        </c:ser>
        <c:ser>
          <c:idx val="5"/>
          <c:order val="5"/>
          <c:tx>
            <c:strRef>
              <c:f>Sheet2!$G$3</c:f>
              <c:strCache>
                <c:ptCount val="1"/>
                <c:pt idx="0">
                  <c:v>40d Ret</c:v>
                </c:pt>
              </c:strCache>
            </c:strRef>
          </c:tx>
          <c:spPr>
            <a:ln w="6350" cap="rnd">
              <a:solidFill>
                <a:schemeClr val="bg1">
                  <a:lumMod val="6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Sheet2!$G$4:$G$640</c:f>
              <c:numCache>
                <c:formatCode>0.00</c:formatCode>
                <c:ptCount val="637"/>
                <c:pt idx="39">
                  <c:v>-0.10339457350474333</c:v>
                </c:pt>
                <c:pt idx="40">
                  <c:v>-7.9538917107113347E-3</c:v>
                </c:pt>
                <c:pt idx="41">
                  <c:v>1.9587111307747457E-2</c:v>
                </c:pt>
                <c:pt idx="42">
                  <c:v>-2.6445965067376634E-2</c:v>
                </c:pt>
                <c:pt idx="43">
                  <c:v>-8.1326843512437436E-3</c:v>
                </c:pt>
                <c:pt idx="44">
                  <c:v>-1.6017752665435807E-2</c:v>
                </c:pt>
                <c:pt idx="45">
                  <c:v>-3.7702297521123862E-2</c:v>
                </c:pt>
                <c:pt idx="46">
                  <c:v>-2.2744486158837443E-3</c:v>
                </c:pt>
                <c:pt idx="47">
                  <c:v>1.3366352680823103E-2</c:v>
                </c:pt>
                <c:pt idx="48">
                  <c:v>7.4872551802181206E-2</c:v>
                </c:pt>
                <c:pt idx="49">
                  <c:v>0.13352655382012121</c:v>
                </c:pt>
                <c:pt idx="50">
                  <c:v>5.3038041112795697E-2</c:v>
                </c:pt>
                <c:pt idx="51">
                  <c:v>5.3806252485520623E-2</c:v>
                </c:pt>
                <c:pt idx="52">
                  <c:v>8.01086807275109E-2</c:v>
                </c:pt>
                <c:pt idx="53">
                  <c:v>-4.5617535468132332E-2</c:v>
                </c:pt>
                <c:pt idx="54">
                  <c:v>-0.1398511882924425</c:v>
                </c:pt>
                <c:pt idx="55">
                  <c:v>-0.16776414472008863</c:v>
                </c:pt>
                <c:pt idx="56">
                  <c:v>-0.15262857432810956</c:v>
                </c:pt>
                <c:pt idx="57">
                  <c:v>-0.21939031266751638</c:v>
                </c:pt>
                <c:pt idx="58">
                  <c:v>-0.17598824706449417</c:v>
                </c:pt>
                <c:pt idx="59">
                  <c:v>-0.19265472145989326</c:v>
                </c:pt>
                <c:pt idx="60">
                  <c:v>-0.19729592887435055</c:v>
                </c:pt>
                <c:pt idx="61">
                  <c:v>-0.18934778359112911</c:v>
                </c:pt>
                <c:pt idx="62">
                  <c:v>-0.10304768101783808</c:v>
                </c:pt>
                <c:pt idx="63">
                  <c:v>-0.11418418754889179</c:v>
                </c:pt>
                <c:pt idx="64">
                  <c:v>-8.0484810623888001E-2</c:v>
                </c:pt>
                <c:pt idx="65">
                  <c:v>-7.8636562133626124E-3</c:v>
                </c:pt>
                <c:pt idx="66">
                  <c:v>-3.316050811991355E-2</c:v>
                </c:pt>
                <c:pt idx="67">
                  <c:v>3.7675780075939247E-2</c:v>
                </c:pt>
                <c:pt idx="68">
                  <c:v>2.4913233453605486E-2</c:v>
                </c:pt>
                <c:pt idx="69">
                  <c:v>5.5038763797584087E-2</c:v>
                </c:pt>
                <c:pt idx="70">
                  <c:v>3.2726316544589316E-2</c:v>
                </c:pt>
                <c:pt idx="71">
                  <c:v>-1.4627007613974194E-2</c:v>
                </c:pt>
                <c:pt idx="72">
                  <c:v>-2.167137032608249E-2</c:v>
                </c:pt>
                <c:pt idx="73">
                  <c:v>0.14728315668836059</c:v>
                </c:pt>
                <c:pt idx="74">
                  <c:v>0.15022593715500535</c:v>
                </c:pt>
                <c:pt idx="75">
                  <c:v>0.13182379020343535</c:v>
                </c:pt>
                <c:pt idx="76">
                  <c:v>0.19316227108308931</c:v>
                </c:pt>
                <c:pt idx="77">
                  <c:v>0.32232581895594065</c:v>
                </c:pt>
                <c:pt idx="78">
                  <c:v>0.57340381099339377</c:v>
                </c:pt>
                <c:pt idx="79">
                  <c:v>0.38820940084424244</c:v>
                </c:pt>
                <c:pt idx="80">
                  <c:v>0.46164225947674969</c:v>
                </c:pt>
                <c:pt idx="81">
                  <c:v>0.30243393976835486</c:v>
                </c:pt>
                <c:pt idx="82">
                  <c:v>0.34329038626889274</c:v>
                </c:pt>
                <c:pt idx="83">
                  <c:v>0.45718607768528441</c:v>
                </c:pt>
                <c:pt idx="84">
                  <c:v>0.6344101996391871</c:v>
                </c:pt>
                <c:pt idx="85">
                  <c:v>0.52883915945898796</c:v>
                </c:pt>
                <c:pt idx="86">
                  <c:v>0.69354625087473387</c:v>
                </c:pt>
                <c:pt idx="87">
                  <c:v>0.60518576683960246</c:v>
                </c:pt>
                <c:pt idx="88">
                  <c:v>0.66094382091139103</c:v>
                </c:pt>
                <c:pt idx="89">
                  <c:v>0.72432936218558219</c:v>
                </c:pt>
                <c:pt idx="90">
                  <c:v>0.63342769544827782</c:v>
                </c:pt>
                <c:pt idx="91">
                  <c:v>0.62992257614441849</c:v>
                </c:pt>
                <c:pt idx="92">
                  <c:v>0.79431498621775565</c:v>
                </c:pt>
                <c:pt idx="93">
                  <c:v>0.72539694685711631</c:v>
                </c:pt>
                <c:pt idx="94">
                  <c:v>0.67623459760533089</c:v>
                </c:pt>
                <c:pt idx="95">
                  <c:v>0.63917850750321015</c:v>
                </c:pt>
                <c:pt idx="96">
                  <c:v>0.74707603883684293</c:v>
                </c:pt>
                <c:pt idx="97">
                  <c:v>0.8350253769454965</c:v>
                </c:pt>
                <c:pt idx="98">
                  <c:v>0.85848916949018561</c:v>
                </c:pt>
                <c:pt idx="99">
                  <c:v>0.93508640182325564</c:v>
                </c:pt>
                <c:pt idx="100">
                  <c:v>0.88053592016042803</c:v>
                </c:pt>
                <c:pt idx="101">
                  <c:v>0.83616101805563425</c:v>
                </c:pt>
                <c:pt idx="102">
                  <c:v>0.79846298150126505</c:v>
                </c:pt>
                <c:pt idx="103">
                  <c:v>0.7238008429484275</c:v>
                </c:pt>
                <c:pt idx="104">
                  <c:v>0.68924165983897601</c:v>
                </c:pt>
                <c:pt idx="105">
                  <c:v>0.63588870472076076</c:v>
                </c:pt>
                <c:pt idx="106">
                  <c:v>0.58082221402527623</c:v>
                </c:pt>
                <c:pt idx="107">
                  <c:v>0.51272560207508877</c:v>
                </c:pt>
                <c:pt idx="108">
                  <c:v>0.34569269457982493</c:v>
                </c:pt>
                <c:pt idx="109">
                  <c:v>0.44100408206601949</c:v>
                </c:pt>
                <c:pt idx="110">
                  <c:v>0.43340218620116622</c:v>
                </c:pt>
                <c:pt idx="111">
                  <c:v>0.3712501678668596</c:v>
                </c:pt>
                <c:pt idx="112">
                  <c:v>0.21142169522270948</c:v>
                </c:pt>
                <c:pt idx="113">
                  <c:v>0.19945414030527439</c:v>
                </c:pt>
                <c:pt idx="114">
                  <c:v>0.34553573542971722</c:v>
                </c:pt>
                <c:pt idx="115">
                  <c:v>0.34713132756936316</c:v>
                </c:pt>
                <c:pt idx="116">
                  <c:v>0.19615674307171688</c:v>
                </c:pt>
                <c:pt idx="117">
                  <c:v>-2.5928604045746314E-2</c:v>
                </c:pt>
                <c:pt idx="118">
                  <c:v>-8.1613686295196497E-2</c:v>
                </c:pt>
                <c:pt idx="119">
                  <c:v>-0.21547213400635673</c:v>
                </c:pt>
                <c:pt idx="120">
                  <c:v>3.6396458888130499E-2</c:v>
                </c:pt>
                <c:pt idx="121">
                  <c:v>-6.0285931970507863E-2</c:v>
                </c:pt>
                <c:pt idx="122">
                  <c:v>-7.9034179191321025E-2</c:v>
                </c:pt>
                <c:pt idx="123">
                  <c:v>-0.25736915021325063</c:v>
                </c:pt>
                <c:pt idx="124">
                  <c:v>-0.12823936442791078</c:v>
                </c:pt>
                <c:pt idx="125">
                  <c:v>-0.29197115813260488</c:v>
                </c:pt>
                <c:pt idx="126">
                  <c:v>-0.25471530842836704</c:v>
                </c:pt>
                <c:pt idx="127">
                  <c:v>-0.42626403112393957</c:v>
                </c:pt>
                <c:pt idx="128">
                  <c:v>-0.38409423406531157</c:v>
                </c:pt>
                <c:pt idx="129">
                  <c:v>-0.19703009119830128</c:v>
                </c:pt>
                <c:pt idx="130">
                  <c:v>-0.30544814554310412</c:v>
                </c:pt>
                <c:pt idx="131">
                  <c:v>-0.41727987086379231</c:v>
                </c:pt>
                <c:pt idx="132">
                  <c:v>-0.34008501390500129</c:v>
                </c:pt>
                <c:pt idx="133">
                  <c:v>-0.24335463387527176</c:v>
                </c:pt>
                <c:pt idx="134">
                  <c:v>-0.2347576874313401</c:v>
                </c:pt>
                <c:pt idx="135">
                  <c:v>-0.28438313908975926</c:v>
                </c:pt>
                <c:pt idx="136">
                  <c:v>-0.37781444263239494</c:v>
                </c:pt>
                <c:pt idx="137">
                  <c:v>-0.38195367523050067</c:v>
                </c:pt>
                <c:pt idx="138">
                  <c:v>-0.47604100956269763</c:v>
                </c:pt>
                <c:pt idx="139">
                  <c:v>-0.40056787014201023</c:v>
                </c:pt>
                <c:pt idx="140">
                  <c:v>-0.38010906808442646</c:v>
                </c:pt>
                <c:pt idx="141">
                  <c:v>-0.41552577714678501</c:v>
                </c:pt>
                <c:pt idx="142">
                  <c:v>-0.34951584987507972</c:v>
                </c:pt>
                <c:pt idx="143">
                  <c:v>-0.41593319632662096</c:v>
                </c:pt>
                <c:pt idx="144">
                  <c:v>-0.36837622611675258</c:v>
                </c:pt>
                <c:pt idx="145">
                  <c:v>-0.28959796384317826</c:v>
                </c:pt>
                <c:pt idx="146">
                  <c:v>-0.19322838279745169</c:v>
                </c:pt>
                <c:pt idx="147">
                  <c:v>-7.6930567922821436E-2</c:v>
                </c:pt>
                <c:pt idx="148">
                  <c:v>-0.23025930856429327</c:v>
                </c:pt>
                <c:pt idx="149">
                  <c:v>-0.21012037543411885</c:v>
                </c:pt>
                <c:pt idx="150">
                  <c:v>-0.10968418177426845</c:v>
                </c:pt>
                <c:pt idx="151">
                  <c:v>-0.10489414507734296</c:v>
                </c:pt>
                <c:pt idx="152">
                  <c:v>-8.350566687026989E-2</c:v>
                </c:pt>
                <c:pt idx="153">
                  <c:v>-0.15655541709725163</c:v>
                </c:pt>
                <c:pt idx="154">
                  <c:v>-0.21934992446861967</c:v>
                </c:pt>
                <c:pt idx="155">
                  <c:v>-0.29600351721397455</c:v>
                </c:pt>
                <c:pt idx="156">
                  <c:v>-0.37053468168901921</c:v>
                </c:pt>
                <c:pt idx="157">
                  <c:v>-0.2173173908892041</c:v>
                </c:pt>
                <c:pt idx="158">
                  <c:v>-0.20780194912994474</c:v>
                </c:pt>
                <c:pt idx="159">
                  <c:v>-0.19717097801078246</c:v>
                </c:pt>
                <c:pt idx="160">
                  <c:v>-2.3940327270579397E-2</c:v>
                </c:pt>
                <c:pt idx="161">
                  <c:v>-8.724811790979313E-2</c:v>
                </c:pt>
                <c:pt idx="162">
                  <c:v>3.4840794475109481E-2</c:v>
                </c:pt>
                <c:pt idx="163">
                  <c:v>-1.6639208798613501E-2</c:v>
                </c:pt>
                <c:pt idx="164">
                  <c:v>1.5226165332023834E-2</c:v>
                </c:pt>
                <c:pt idx="165">
                  <c:v>-6.027908076171885E-3</c:v>
                </c:pt>
                <c:pt idx="166">
                  <c:v>1.2191647609801098E-2</c:v>
                </c:pt>
                <c:pt idx="167">
                  <c:v>3.1041222730289111E-2</c:v>
                </c:pt>
                <c:pt idx="168">
                  <c:v>6.8939423048076612E-2</c:v>
                </c:pt>
                <c:pt idx="169">
                  <c:v>9.9142117316656439E-2</c:v>
                </c:pt>
                <c:pt idx="170">
                  <c:v>0.18586595456109573</c:v>
                </c:pt>
                <c:pt idx="171">
                  <c:v>0.13031779070546756</c:v>
                </c:pt>
                <c:pt idx="172">
                  <c:v>7.3756503164095516E-2</c:v>
                </c:pt>
                <c:pt idx="173">
                  <c:v>9.5579523898779883E-2</c:v>
                </c:pt>
                <c:pt idx="174">
                  <c:v>0.1562715776062647</c:v>
                </c:pt>
                <c:pt idx="175">
                  <c:v>0.18979517030847862</c:v>
                </c:pt>
                <c:pt idx="176">
                  <c:v>0.17901907201539374</c:v>
                </c:pt>
                <c:pt idx="177">
                  <c:v>0.13497907168034839</c:v>
                </c:pt>
                <c:pt idx="178">
                  <c:v>0.12369463138998162</c:v>
                </c:pt>
                <c:pt idx="179">
                  <c:v>0.13247517188771496</c:v>
                </c:pt>
                <c:pt idx="180">
                  <c:v>0.18792090082851928</c:v>
                </c:pt>
                <c:pt idx="181">
                  <c:v>0.15516674124474023</c:v>
                </c:pt>
                <c:pt idx="182">
                  <c:v>0.18731589470735127</c:v>
                </c:pt>
                <c:pt idx="183">
                  <c:v>9.6972333203554251E-2</c:v>
                </c:pt>
                <c:pt idx="184">
                  <c:v>4.5172454646909124E-2</c:v>
                </c:pt>
                <c:pt idx="185">
                  <c:v>8.1259286290188417E-4</c:v>
                </c:pt>
                <c:pt idx="186">
                  <c:v>-7.551104999826444E-2</c:v>
                </c:pt>
                <c:pt idx="187">
                  <c:v>-6.3730082347625172E-2</c:v>
                </c:pt>
                <c:pt idx="188">
                  <c:v>-2.6313613191588831E-2</c:v>
                </c:pt>
                <c:pt idx="189">
                  <c:v>-5.0240741259875356E-2</c:v>
                </c:pt>
                <c:pt idx="190">
                  <c:v>-7.398466078599357E-2</c:v>
                </c:pt>
                <c:pt idx="191">
                  <c:v>-9.0029464065683712E-2</c:v>
                </c:pt>
                <c:pt idx="192">
                  <c:v>-0.11857096925175738</c:v>
                </c:pt>
                <c:pt idx="193">
                  <c:v>-0.14024201462983335</c:v>
                </c:pt>
                <c:pt idx="194">
                  <c:v>-9.6970920370659006E-2</c:v>
                </c:pt>
                <c:pt idx="195">
                  <c:v>-9.4935616555505559E-2</c:v>
                </c:pt>
                <c:pt idx="196">
                  <c:v>-0.15333387405201349</c:v>
                </c:pt>
                <c:pt idx="197">
                  <c:v>-0.10581148262579838</c:v>
                </c:pt>
                <c:pt idx="198">
                  <c:v>-0.17366653063802009</c:v>
                </c:pt>
                <c:pt idx="199">
                  <c:v>-0.37213326163367594</c:v>
                </c:pt>
                <c:pt idx="200">
                  <c:v>-0.33474352319644263</c:v>
                </c:pt>
                <c:pt idx="201">
                  <c:v>-0.46767206339125583</c:v>
                </c:pt>
                <c:pt idx="202">
                  <c:v>-0.42942006523744858</c:v>
                </c:pt>
                <c:pt idx="203">
                  <c:v>-0.4925590289863207</c:v>
                </c:pt>
                <c:pt idx="204">
                  <c:v>-0.38610484771819742</c:v>
                </c:pt>
                <c:pt idx="205">
                  <c:v>-0.34857726134266226</c:v>
                </c:pt>
                <c:pt idx="206">
                  <c:v>-0.47688352172213322</c:v>
                </c:pt>
                <c:pt idx="207">
                  <c:v>-0.57154356547303387</c:v>
                </c:pt>
                <c:pt idx="208">
                  <c:v>-0.51428845429275716</c:v>
                </c:pt>
                <c:pt idx="209">
                  <c:v>-0.48432566823896089</c:v>
                </c:pt>
                <c:pt idx="210">
                  <c:v>-0.45897169395333848</c:v>
                </c:pt>
                <c:pt idx="211">
                  <c:v>-0.46982691724817943</c:v>
                </c:pt>
                <c:pt idx="212">
                  <c:v>-0.34747177997503786</c:v>
                </c:pt>
                <c:pt idx="213">
                  <c:v>-0.3974425570809022</c:v>
                </c:pt>
                <c:pt idx="214">
                  <c:v>-0.46422838307110781</c:v>
                </c:pt>
                <c:pt idx="215">
                  <c:v>-0.47008811626578817</c:v>
                </c:pt>
                <c:pt idx="216">
                  <c:v>-0.40083234761704351</c:v>
                </c:pt>
                <c:pt idx="217">
                  <c:v>-0.34835415319875163</c:v>
                </c:pt>
                <c:pt idx="218">
                  <c:v>-0.33331957035661652</c:v>
                </c:pt>
                <c:pt idx="219">
                  <c:v>-0.31453001946282877</c:v>
                </c:pt>
                <c:pt idx="220">
                  <c:v>-0.40269843803871291</c:v>
                </c:pt>
                <c:pt idx="221">
                  <c:v>-0.3644850392777908</c:v>
                </c:pt>
                <c:pt idx="222">
                  <c:v>-0.30264424818145225</c:v>
                </c:pt>
                <c:pt idx="223">
                  <c:v>-0.35004355800539105</c:v>
                </c:pt>
                <c:pt idx="224">
                  <c:v>-0.28025044232419533</c:v>
                </c:pt>
                <c:pt idx="225">
                  <c:v>-4.5072894413275826E-2</c:v>
                </c:pt>
                <c:pt idx="226">
                  <c:v>3.5093661714652072E-2</c:v>
                </c:pt>
                <c:pt idx="227">
                  <c:v>0.1463743613715075</c:v>
                </c:pt>
                <c:pt idx="228">
                  <c:v>5.9780356546676051E-2</c:v>
                </c:pt>
                <c:pt idx="229">
                  <c:v>0.16426500520694501</c:v>
                </c:pt>
                <c:pt idx="230">
                  <c:v>0.21488517895907949</c:v>
                </c:pt>
                <c:pt idx="231">
                  <c:v>0.16741435305323918</c:v>
                </c:pt>
                <c:pt idx="232">
                  <c:v>0.4008917843560465</c:v>
                </c:pt>
                <c:pt idx="233">
                  <c:v>0.40354550304890302</c:v>
                </c:pt>
                <c:pt idx="234">
                  <c:v>0.36151443102072323</c:v>
                </c:pt>
                <c:pt idx="235">
                  <c:v>0.27474543026989423</c:v>
                </c:pt>
                <c:pt idx="236">
                  <c:v>0.2343393943063182</c:v>
                </c:pt>
                <c:pt idx="237">
                  <c:v>0.16596789936741715</c:v>
                </c:pt>
                <c:pt idx="238">
                  <c:v>0.31070545640870018</c:v>
                </c:pt>
                <c:pt idx="239">
                  <c:v>0.28205655520388362</c:v>
                </c:pt>
                <c:pt idx="240">
                  <c:v>0.41020356567662425</c:v>
                </c:pt>
                <c:pt idx="241">
                  <c:v>0.46902488283631599</c:v>
                </c:pt>
                <c:pt idx="242">
                  <c:v>0.37390529157540159</c:v>
                </c:pt>
                <c:pt idx="243">
                  <c:v>0.3105547527418277</c:v>
                </c:pt>
                <c:pt idx="244">
                  <c:v>0.40000796957334006</c:v>
                </c:pt>
                <c:pt idx="245">
                  <c:v>0.37208701394913868</c:v>
                </c:pt>
                <c:pt idx="246">
                  <c:v>0.41991569860969424</c:v>
                </c:pt>
                <c:pt idx="247">
                  <c:v>0.4021358148733572</c:v>
                </c:pt>
                <c:pt idx="248">
                  <c:v>0.37156036084775673</c:v>
                </c:pt>
                <c:pt idx="249">
                  <c:v>0.33489090341579592</c:v>
                </c:pt>
                <c:pt idx="250">
                  <c:v>0.34782951553689911</c:v>
                </c:pt>
                <c:pt idx="251">
                  <c:v>0.23139267251497003</c:v>
                </c:pt>
                <c:pt idx="252">
                  <c:v>0.21758576508152686</c:v>
                </c:pt>
                <c:pt idx="253">
                  <c:v>0.19812731217540056</c:v>
                </c:pt>
                <c:pt idx="254">
                  <c:v>0.19864811360097998</c:v>
                </c:pt>
                <c:pt idx="255">
                  <c:v>0.20260877893636603</c:v>
                </c:pt>
                <c:pt idx="256">
                  <c:v>0.16551875118878254</c:v>
                </c:pt>
                <c:pt idx="257">
                  <c:v>9.7110895101699957E-2</c:v>
                </c:pt>
                <c:pt idx="258">
                  <c:v>0.13616241146212874</c:v>
                </c:pt>
                <c:pt idx="259">
                  <c:v>0.23926677500619534</c:v>
                </c:pt>
                <c:pt idx="260">
                  <c:v>0.25559008779189674</c:v>
                </c:pt>
                <c:pt idx="261">
                  <c:v>0.3069244479439906</c:v>
                </c:pt>
                <c:pt idx="262">
                  <c:v>0.34302247833040034</c:v>
                </c:pt>
                <c:pt idx="263">
                  <c:v>0.25727656078129213</c:v>
                </c:pt>
                <c:pt idx="264">
                  <c:v>0.14039197310321963</c:v>
                </c:pt>
                <c:pt idx="265">
                  <c:v>0.11828318828402527</c:v>
                </c:pt>
                <c:pt idx="266">
                  <c:v>9.9554706481515404E-2</c:v>
                </c:pt>
                <c:pt idx="267">
                  <c:v>0.13915968886018501</c:v>
                </c:pt>
                <c:pt idx="268">
                  <c:v>0.21246093007455433</c:v>
                </c:pt>
                <c:pt idx="269">
                  <c:v>0.10236927027259879</c:v>
                </c:pt>
                <c:pt idx="270">
                  <c:v>0.14096644826296312</c:v>
                </c:pt>
                <c:pt idx="271">
                  <c:v>-4.3565732777733103E-2</c:v>
                </c:pt>
                <c:pt idx="272">
                  <c:v>-9.0271422371839299E-2</c:v>
                </c:pt>
                <c:pt idx="273">
                  <c:v>-1.286290396930832E-2</c:v>
                </c:pt>
                <c:pt idx="274">
                  <c:v>0.1228203359729908</c:v>
                </c:pt>
                <c:pt idx="275">
                  <c:v>0.13596334334035673</c:v>
                </c:pt>
                <c:pt idx="276">
                  <c:v>0.18148151089223724</c:v>
                </c:pt>
                <c:pt idx="277">
                  <c:v>0.10134296701131131</c:v>
                </c:pt>
                <c:pt idx="278">
                  <c:v>8.1808548824494259E-2</c:v>
                </c:pt>
                <c:pt idx="279">
                  <c:v>-4.4080001292032232E-2</c:v>
                </c:pt>
                <c:pt idx="280">
                  <c:v>-8.7508759157079577E-2</c:v>
                </c:pt>
                <c:pt idx="281">
                  <c:v>5.8107043461131797E-2</c:v>
                </c:pt>
                <c:pt idx="282">
                  <c:v>1.5432264369300076E-2</c:v>
                </c:pt>
                <c:pt idx="283">
                  <c:v>-0.17984842796803882</c:v>
                </c:pt>
                <c:pt idx="284">
                  <c:v>-4.309217552278382E-2</c:v>
                </c:pt>
                <c:pt idx="285">
                  <c:v>-3.6144159539048065E-2</c:v>
                </c:pt>
                <c:pt idx="286">
                  <c:v>-2.3434534011082288E-2</c:v>
                </c:pt>
                <c:pt idx="287">
                  <c:v>-1.8709363319506601E-2</c:v>
                </c:pt>
                <c:pt idx="288">
                  <c:v>6.1370968501365695E-3</c:v>
                </c:pt>
                <c:pt idx="289">
                  <c:v>3.1198185695065911E-2</c:v>
                </c:pt>
                <c:pt idx="290">
                  <c:v>7.1437168712981614E-2</c:v>
                </c:pt>
                <c:pt idx="291">
                  <c:v>0.12299603251700908</c:v>
                </c:pt>
                <c:pt idx="292">
                  <c:v>0.16344331940886678</c:v>
                </c:pt>
                <c:pt idx="293">
                  <c:v>0.1180557222923951</c:v>
                </c:pt>
                <c:pt idx="294">
                  <c:v>0.11366798535754499</c:v>
                </c:pt>
                <c:pt idx="295">
                  <c:v>0.10650492966331052</c:v>
                </c:pt>
                <c:pt idx="296">
                  <c:v>0.15269817098014934</c:v>
                </c:pt>
                <c:pt idx="297">
                  <c:v>7.9456520559079563E-2</c:v>
                </c:pt>
                <c:pt idx="298">
                  <c:v>0.12154263645332848</c:v>
                </c:pt>
                <c:pt idx="299">
                  <c:v>1.8671379188969271E-3</c:v>
                </c:pt>
                <c:pt idx="300">
                  <c:v>-4.3596243187366109E-2</c:v>
                </c:pt>
                <c:pt idx="301">
                  <c:v>-6.5420576392538579E-2</c:v>
                </c:pt>
                <c:pt idx="302">
                  <c:v>-7.6227461056676687E-2</c:v>
                </c:pt>
                <c:pt idx="303">
                  <c:v>-0.15594960403801553</c:v>
                </c:pt>
                <c:pt idx="304">
                  <c:v>-0.17448018079302519</c:v>
                </c:pt>
                <c:pt idx="305">
                  <c:v>-0.26851818528512345</c:v>
                </c:pt>
                <c:pt idx="306">
                  <c:v>-0.23293974768725323</c:v>
                </c:pt>
                <c:pt idx="307">
                  <c:v>-0.31825058776966608</c:v>
                </c:pt>
                <c:pt idx="308">
                  <c:v>-0.28989248380855898</c:v>
                </c:pt>
                <c:pt idx="309">
                  <c:v>-0.28106589240917385</c:v>
                </c:pt>
                <c:pt idx="310">
                  <c:v>-0.27966692216811001</c:v>
                </c:pt>
                <c:pt idx="311">
                  <c:v>-0.23938276925882412</c:v>
                </c:pt>
                <c:pt idx="312">
                  <c:v>-0.18759445426121452</c:v>
                </c:pt>
                <c:pt idx="313">
                  <c:v>-0.21313723493845246</c:v>
                </c:pt>
                <c:pt idx="314">
                  <c:v>-0.13774030870819942</c:v>
                </c:pt>
                <c:pt idx="315">
                  <c:v>-0.13493032738737265</c:v>
                </c:pt>
                <c:pt idx="316">
                  <c:v>-0.17289512770952387</c:v>
                </c:pt>
                <c:pt idx="317">
                  <c:v>-0.16048167325304769</c:v>
                </c:pt>
                <c:pt idx="318">
                  <c:v>-0.16168036169947003</c:v>
                </c:pt>
                <c:pt idx="319">
                  <c:v>-0.19311750565603134</c:v>
                </c:pt>
                <c:pt idx="320">
                  <c:v>-0.22784261177432644</c:v>
                </c:pt>
                <c:pt idx="321">
                  <c:v>-0.19338480582987885</c:v>
                </c:pt>
                <c:pt idx="322">
                  <c:v>-8.1301239486270577E-2</c:v>
                </c:pt>
                <c:pt idx="323">
                  <c:v>-0.16017121596105707</c:v>
                </c:pt>
                <c:pt idx="324">
                  <c:v>-0.18179685985746996</c:v>
                </c:pt>
                <c:pt idx="325">
                  <c:v>-0.21429374419445932</c:v>
                </c:pt>
                <c:pt idx="326">
                  <c:v>-0.26171168580790871</c:v>
                </c:pt>
                <c:pt idx="327">
                  <c:v>-0.23441930016109044</c:v>
                </c:pt>
                <c:pt idx="328">
                  <c:v>-0.2685567643139003</c:v>
                </c:pt>
                <c:pt idx="329">
                  <c:v>-0.29782103183655056</c:v>
                </c:pt>
                <c:pt idx="330">
                  <c:v>-0.33270997369275135</c:v>
                </c:pt>
                <c:pt idx="331">
                  <c:v>-0.36523761326250165</c:v>
                </c:pt>
                <c:pt idx="332">
                  <c:v>-0.30735159171730725</c:v>
                </c:pt>
                <c:pt idx="333">
                  <c:v>-0.30122458622860482</c:v>
                </c:pt>
                <c:pt idx="334">
                  <c:v>-0.33538648396130849</c:v>
                </c:pt>
                <c:pt idx="335">
                  <c:v>-0.3414435679266174</c:v>
                </c:pt>
                <c:pt idx="336">
                  <c:v>-0.30652501135799687</c:v>
                </c:pt>
                <c:pt idx="337">
                  <c:v>-0.32537485108896036</c:v>
                </c:pt>
                <c:pt idx="338">
                  <c:v>-0.23986275510636973</c:v>
                </c:pt>
                <c:pt idx="339">
                  <c:v>-0.26339156579028089</c:v>
                </c:pt>
                <c:pt idx="340">
                  <c:v>-0.2558405010875614</c:v>
                </c:pt>
                <c:pt idx="341">
                  <c:v>-0.20504997452900836</c:v>
                </c:pt>
                <c:pt idx="342">
                  <c:v>-0.1820580972736868</c:v>
                </c:pt>
                <c:pt idx="343">
                  <c:v>-0.22110244465207407</c:v>
                </c:pt>
                <c:pt idx="344">
                  <c:v>-0.21750993425899959</c:v>
                </c:pt>
                <c:pt idx="345">
                  <c:v>-0.24252805037154992</c:v>
                </c:pt>
                <c:pt idx="346">
                  <c:v>-0.23501201493921201</c:v>
                </c:pt>
                <c:pt idx="347">
                  <c:v>-0.19858610024725915</c:v>
                </c:pt>
                <c:pt idx="348">
                  <c:v>-0.18191875864253051</c:v>
                </c:pt>
                <c:pt idx="349">
                  <c:v>-0.21402813616703553</c:v>
                </c:pt>
                <c:pt idx="350">
                  <c:v>-0.25280302385166842</c:v>
                </c:pt>
                <c:pt idx="351">
                  <c:v>-0.30149099856090456</c:v>
                </c:pt>
                <c:pt idx="352">
                  <c:v>-0.26317084355636261</c:v>
                </c:pt>
                <c:pt idx="353">
                  <c:v>-0.29513936017037079</c:v>
                </c:pt>
                <c:pt idx="354">
                  <c:v>-0.22664259234002765</c:v>
                </c:pt>
                <c:pt idx="355">
                  <c:v>-0.15852024222374578</c:v>
                </c:pt>
                <c:pt idx="356">
                  <c:v>-0.1520531174733977</c:v>
                </c:pt>
                <c:pt idx="357">
                  <c:v>-0.14030514347070455</c:v>
                </c:pt>
                <c:pt idx="358">
                  <c:v>-0.14665023317711426</c:v>
                </c:pt>
                <c:pt idx="359">
                  <c:v>-0.13783734370324668</c:v>
                </c:pt>
                <c:pt idx="360">
                  <c:v>-0.14569701346020136</c:v>
                </c:pt>
                <c:pt idx="361">
                  <c:v>-0.12553887438853023</c:v>
                </c:pt>
                <c:pt idx="362">
                  <c:v>-0.1092810839344411</c:v>
                </c:pt>
                <c:pt idx="363">
                  <c:v>-0.13849838452022725</c:v>
                </c:pt>
                <c:pt idx="364">
                  <c:v>-9.9566924622775541E-2</c:v>
                </c:pt>
                <c:pt idx="365">
                  <c:v>-4.9256698750510329E-2</c:v>
                </c:pt>
                <c:pt idx="366">
                  <c:v>-9.5107177225205577E-2</c:v>
                </c:pt>
                <c:pt idx="367">
                  <c:v>-8.7156875691848434E-2</c:v>
                </c:pt>
                <c:pt idx="368">
                  <c:v>-6.029783160297341E-2</c:v>
                </c:pt>
                <c:pt idx="369">
                  <c:v>-8.9455187293314309E-2</c:v>
                </c:pt>
                <c:pt idx="370">
                  <c:v>-4.5766299705347201E-2</c:v>
                </c:pt>
                <c:pt idx="371">
                  <c:v>-6.3547220724007231E-2</c:v>
                </c:pt>
                <c:pt idx="372">
                  <c:v>-8.1942660482800925E-2</c:v>
                </c:pt>
                <c:pt idx="373">
                  <c:v>-7.5739463855141825E-2</c:v>
                </c:pt>
                <c:pt idx="374">
                  <c:v>-7.9240005342394768E-2</c:v>
                </c:pt>
                <c:pt idx="375">
                  <c:v>-0.11962086775677318</c:v>
                </c:pt>
                <c:pt idx="376">
                  <c:v>-0.11912359048992618</c:v>
                </c:pt>
                <c:pt idx="377">
                  <c:v>-0.13540218543673871</c:v>
                </c:pt>
                <c:pt idx="378">
                  <c:v>-8.0601851072251776E-2</c:v>
                </c:pt>
                <c:pt idx="379">
                  <c:v>-6.2253717851242021E-2</c:v>
                </c:pt>
                <c:pt idx="380">
                  <c:v>-7.6340602941322042E-2</c:v>
                </c:pt>
                <c:pt idx="381">
                  <c:v>-3.1638604473726711E-2</c:v>
                </c:pt>
                <c:pt idx="382">
                  <c:v>8.8553706684949159E-4</c:v>
                </c:pt>
                <c:pt idx="383">
                  <c:v>2.2109085127086342E-2</c:v>
                </c:pt>
                <c:pt idx="384">
                  <c:v>2.6257319346313167E-2</c:v>
                </c:pt>
                <c:pt idx="385">
                  <c:v>-2.2044189477097597E-3</c:v>
                </c:pt>
                <c:pt idx="386">
                  <c:v>8.7600448569675094E-4</c:v>
                </c:pt>
                <c:pt idx="387">
                  <c:v>-4.442111359709962E-4</c:v>
                </c:pt>
                <c:pt idx="388">
                  <c:v>1.5705455036974496E-2</c:v>
                </c:pt>
                <c:pt idx="389">
                  <c:v>8.9537547143935206E-2</c:v>
                </c:pt>
                <c:pt idx="390">
                  <c:v>0.12733736642507623</c:v>
                </c:pt>
                <c:pt idx="391">
                  <c:v>0.17889561738258575</c:v>
                </c:pt>
                <c:pt idx="392">
                  <c:v>0.17709152685570106</c:v>
                </c:pt>
                <c:pt idx="393">
                  <c:v>9.2903317197553695E-2</c:v>
                </c:pt>
                <c:pt idx="394">
                  <c:v>4.9186044173356633E-2</c:v>
                </c:pt>
                <c:pt idx="395">
                  <c:v>7.0887215290357242E-2</c:v>
                </c:pt>
                <c:pt idx="396">
                  <c:v>0.11224666587713093</c:v>
                </c:pt>
                <c:pt idx="397">
                  <c:v>9.4685678675532542E-2</c:v>
                </c:pt>
                <c:pt idx="398">
                  <c:v>0.21421178599265134</c:v>
                </c:pt>
                <c:pt idx="399">
                  <c:v>0.22617674356243986</c:v>
                </c:pt>
                <c:pt idx="400">
                  <c:v>0.30614643933722785</c:v>
                </c:pt>
                <c:pt idx="401">
                  <c:v>0.22846217347411021</c:v>
                </c:pt>
                <c:pt idx="402">
                  <c:v>0.23475551302811992</c:v>
                </c:pt>
                <c:pt idx="403">
                  <c:v>0.28577378792288649</c:v>
                </c:pt>
                <c:pt idx="404">
                  <c:v>0.31561512697000182</c:v>
                </c:pt>
                <c:pt idx="405">
                  <c:v>0.40063061868854843</c:v>
                </c:pt>
                <c:pt idx="406">
                  <c:v>0.3867603481122649</c:v>
                </c:pt>
                <c:pt idx="407">
                  <c:v>0.41997936432218608</c:v>
                </c:pt>
                <c:pt idx="408">
                  <c:v>0.32320582137659187</c:v>
                </c:pt>
                <c:pt idx="409">
                  <c:v>0.25104276863055225</c:v>
                </c:pt>
                <c:pt idx="410">
                  <c:v>0.27196438570135106</c:v>
                </c:pt>
                <c:pt idx="411">
                  <c:v>0.3142710364296048</c:v>
                </c:pt>
                <c:pt idx="412">
                  <c:v>0.33321584924045916</c:v>
                </c:pt>
                <c:pt idx="413">
                  <c:v>0.39884414132982898</c:v>
                </c:pt>
                <c:pt idx="414">
                  <c:v>0.43416251695228603</c:v>
                </c:pt>
                <c:pt idx="415">
                  <c:v>0.41553318941534073</c:v>
                </c:pt>
                <c:pt idx="416">
                  <c:v>0.42244089542397201</c:v>
                </c:pt>
                <c:pt idx="417">
                  <c:v>0.33736533402083047</c:v>
                </c:pt>
                <c:pt idx="418">
                  <c:v>0.32727475668596689</c:v>
                </c:pt>
                <c:pt idx="419">
                  <c:v>0.30670716795102138</c:v>
                </c:pt>
                <c:pt idx="420">
                  <c:v>0.22469417741428954</c:v>
                </c:pt>
                <c:pt idx="421">
                  <c:v>0.22553959605359503</c:v>
                </c:pt>
                <c:pt idx="422">
                  <c:v>0.21025897931864626</c:v>
                </c:pt>
                <c:pt idx="423">
                  <c:v>0.21646064955036554</c:v>
                </c:pt>
                <c:pt idx="424">
                  <c:v>0.26107399883839316</c:v>
                </c:pt>
                <c:pt idx="425">
                  <c:v>0.23909544545371006</c:v>
                </c:pt>
                <c:pt idx="426">
                  <c:v>0.23487255269503871</c:v>
                </c:pt>
                <c:pt idx="427">
                  <c:v>0.24998930654529453</c:v>
                </c:pt>
                <c:pt idx="428">
                  <c:v>0.18391473658420526</c:v>
                </c:pt>
                <c:pt idx="429">
                  <c:v>0.15492484186753352</c:v>
                </c:pt>
                <c:pt idx="430">
                  <c:v>9.4817075083896807E-2</c:v>
                </c:pt>
                <c:pt idx="431">
                  <c:v>0.11285980225228352</c:v>
                </c:pt>
                <c:pt idx="432">
                  <c:v>0.22177976338904493</c:v>
                </c:pt>
                <c:pt idx="433">
                  <c:v>0.25825922828727038</c:v>
                </c:pt>
                <c:pt idx="434">
                  <c:v>0.30801776604427222</c:v>
                </c:pt>
                <c:pt idx="435">
                  <c:v>0.25449054178070518</c:v>
                </c:pt>
                <c:pt idx="436">
                  <c:v>0.38364042593066028</c:v>
                </c:pt>
                <c:pt idx="437">
                  <c:v>0.1930047115909706</c:v>
                </c:pt>
                <c:pt idx="438">
                  <c:v>0.24296935905449027</c:v>
                </c:pt>
                <c:pt idx="439">
                  <c:v>0.1156931804357218</c:v>
                </c:pt>
                <c:pt idx="440">
                  <c:v>0.2146304144133914</c:v>
                </c:pt>
                <c:pt idx="441">
                  <c:v>0.22697716806197743</c:v>
                </c:pt>
                <c:pt idx="442">
                  <c:v>0.19768165429537041</c:v>
                </c:pt>
                <c:pt idx="443">
                  <c:v>3.2804325660607585E-2</c:v>
                </c:pt>
                <c:pt idx="444">
                  <c:v>1.1055984273791385E-2</c:v>
                </c:pt>
                <c:pt idx="445">
                  <c:v>2.6295514640067609E-2</c:v>
                </c:pt>
                <c:pt idx="446">
                  <c:v>-1.4040521197040738E-2</c:v>
                </c:pt>
                <c:pt idx="447">
                  <c:v>3.8371553469535018E-2</c:v>
                </c:pt>
                <c:pt idx="448">
                  <c:v>0.14916319442488096</c:v>
                </c:pt>
                <c:pt idx="449">
                  <c:v>0.13623120334285219</c:v>
                </c:pt>
                <c:pt idx="450">
                  <c:v>8.5211454553850013E-2</c:v>
                </c:pt>
                <c:pt idx="451">
                  <c:v>0.14725531498915034</c:v>
                </c:pt>
                <c:pt idx="452">
                  <c:v>0.18692484460112374</c:v>
                </c:pt>
                <c:pt idx="453">
                  <c:v>0.20363386561474614</c:v>
                </c:pt>
                <c:pt idx="454">
                  <c:v>0.14277941185883519</c:v>
                </c:pt>
                <c:pt idx="455">
                  <c:v>0.17262826634764378</c:v>
                </c:pt>
                <c:pt idx="456">
                  <c:v>0.30803082454897934</c:v>
                </c:pt>
                <c:pt idx="457">
                  <c:v>0.36584583621923056</c:v>
                </c:pt>
                <c:pt idx="458">
                  <c:v>0.35645235953790644</c:v>
                </c:pt>
                <c:pt idx="459">
                  <c:v>0.37948097048246682</c:v>
                </c:pt>
                <c:pt idx="460">
                  <c:v>0.42895531584136726</c:v>
                </c:pt>
                <c:pt idx="461">
                  <c:v>0.45630772799376479</c:v>
                </c:pt>
                <c:pt idx="462">
                  <c:v>0.42926516180895102</c:v>
                </c:pt>
                <c:pt idx="463">
                  <c:v>0.37547764352503366</c:v>
                </c:pt>
                <c:pt idx="464">
                  <c:v>0.33166900170948954</c:v>
                </c:pt>
                <c:pt idx="465">
                  <c:v>0.28707905493015395</c:v>
                </c:pt>
                <c:pt idx="466">
                  <c:v>0.25901611013668174</c:v>
                </c:pt>
                <c:pt idx="467">
                  <c:v>0.3235055224752334</c:v>
                </c:pt>
                <c:pt idx="468">
                  <c:v>0.31709744525308869</c:v>
                </c:pt>
                <c:pt idx="469">
                  <c:v>0.29251313311936572</c:v>
                </c:pt>
                <c:pt idx="470">
                  <c:v>0.23621368431931372</c:v>
                </c:pt>
                <c:pt idx="471">
                  <c:v>9.2299157998793888E-2</c:v>
                </c:pt>
                <c:pt idx="472">
                  <c:v>8.1868959884591502E-2</c:v>
                </c:pt>
                <c:pt idx="473">
                  <c:v>7.3981129894857778E-2</c:v>
                </c:pt>
                <c:pt idx="474">
                  <c:v>0.1297504571392642</c:v>
                </c:pt>
                <c:pt idx="475">
                  <c:v>-1.2351112184930865E-2</c:v>
                </c:pt>
                <c:pt idx="476">
                  <c:v>3.8489001412554749E-2</c:v>
                </c:pt>
                <c:pt idx="477">
                  <c:v>4.0290757014218546E-2</c:v>
                </c:pt>
                <c:pt idx="478">
                  <c:v>4.342600547908524E-2</c:v>
                </c:pt>
                <c:pt idx="479">
                  <c:v>4.5979967531727839E-2</c:v>
                </c:pt>
                <c:pt idx="480">
                  <c:v>4.2473241537409653E-2</c:v>
                </c:pt>
                <c:pt idx="481">
                  <c:v>4.9162169249517072E-2</c:v>
                </c:pt>
                <c:pt idx="482">
                  <c:v>0.17872093492293756</c:v>
                </c:pt>
                <c:pt idx="483">
                  <c:v>0.11035888893510012</c:v>
                </c:pt>
                <c:pt idx="484">
                  <c:v>0.11834646623574958</c:v>
                </c:pt>
                <c:pt idx="485">
                  <c:v>0.15193008969704022</c:v>
                </c:pt>
                <c:pt idx="486">
                  <c:v>0.1811923160154269</c:v>
                </c:pt>
                <c:pt idx="487">
                  <c:v>0.11699474373756252</c:v>
                </c:pt>
                <c:pt idx="488">
                  <c:v>9.0014410774312603E-2</c:v>
                </c:pt>
                <c:pt idx="489">
                  <c:v>0.11083737863739111</c:v>
                </c:pt>
                <c:pt idx="490">
                  <c:v>7.3990972878340514E-2</c:v>
                </c:pt>
                <c:pt idx="491">
                  <c:v>-5.1443263918857743E-2</c:v>
                </c:pt>
                <c:pt idx="492">
                  <c:v>-4.8046091258160534E-2</c:v>
                </c:pt>
                <c:pt idx="493">
                  <c:v>2.2014827389218505E-2</c:v>
                </c:pt>
                <c:pt idx="494">
                  <c:v>-2.6124912264751849E-2</c:v>
                </c:pt>
                <c:pt idx="495">
                  <c:v>-0.14879198612809846</c:v>
                </c:pt>
                <c:pt idx="496">
                  <c:v>-0.20479428719482534</c:v>
                </c:pt>
                <c:pt idx="497">
                  <c:v>-0.16886060606211298</c:v>
                </c:pt>
                <c:pt idx="498">
                  <c:v>-0.15095393708342289</c:v>
                </c:pt>
                <c:pt idx="499">
                  <c:v>-0.16864909426996547</c:v>
                </c:pt>
                <c:pt idx="500">
                  <c:v>-0.30299785512477917</c:v>
                </c:pt>
                <c:pt idx="501">
                  <c:v>-0.3055202897980584</c:v>
                </c:pt>
                <c:pt idx="502">
                  <c:v>-0.31591975683029661</c:v>
                </c:pt>
                <c:pt idx="503">
                  <c:v>-0.27755503951101718</c:v>
                </c:pt>
                <c:pt idx="504">
                  <c:v>-0.28625238677500664</c:v>
                </c:pt>
                <c:pt idx="505">
                  <c:v>-0.283446637586935</c:v>
                </c:pt>
                <c:pt idx="506">
                  <c:v>-0.30365897196324504</c:v>
                </c:pt>
                <c:pt idx="507">
                  <c:v>-0.30242492464309551</c:v>
                </c:pt>
                <c:pt idx="508">
                  <c:v>-0.2844453159434735</c:v>
                </c:pt>
                <c:pt idx="509">
                  <c:v>-0.24106062340465598</c:v>
                </c:pt>
                <c:pt idx="510">
                  <c:v>-0.17389362599331018</c:v>
                </c:pt>
                <c:pt idx="511">
                  <c:v>-0.17339105182209461</c:v>
                </c:pt>
                <c:pt idx="512">
                  <c:v>-0.20925799165811487</c:v>
                </c:pt>
                <c:pt idx="513">
                  <c:v>-0.21117008474075166</c:v>
                </c:pt>
                <c:pt idx="514">
                  <c:v>-0.16270599337785538</c:v>
                </c:pt>
                <c:pt idx="515">
                  <c:v>-0.11818495995363831</c:v>
                </c:pt>
                <c:pt idx="516">
                  <c:v>-0.18874049900213916</c:v>
                </c:pt>
                <c:pt idx="517">
                  <c:v>-0.17777366282586335</c:v>
                </c:pt>
                <c:pt idx="518">
                  <c:v>-0.1762740256409949</c:v>
                </c:pt>
                <c:pt idx="519">
                  <c:v>-0.14254325393919376</c:v>
                </c:pt>
                <c:pt idx="520">
                  <c:v>-0.17108784098695676</c:v>
                </c:pt>
                <c:pt idx="521">
                  <c:v>-0.21203180132142643</c:v>
                </c:pt>
                <c:pt idx="522">
                  <c:v>-0.11523238838337752</c:v>
                </c:pt>
                <c:pt idx="523">
                  <c:v>-0.10868122803823752</c:v>
                </c:pt>
                <c:pt idx="524">
                  <c:v>-0.15264160687341741</c:v>
                </c:pt>
                <c:pt idx="525">
                  <c:v>-0.12580616012254986</c:v>
                </c:pt>
                <c:pt idx="526">
                  <c:v>-0.12928051178298061</c:v>
                </c:pt>
                <c:pt idx="527">
                  <c:v>-8.0793522750046018E-2</c:v>
                </c:pt>
                <c:pt idx="528">
                  <c:v>-7.3035900503472598E-2</c:v>
                </c:pt>
                <c:pt idx="529">
                  <c:v>-3.9052632610236171E-2</c:v>
                </c:pt>
                <c:pt idx="530">
                  <c:v>-3.7414975149750687E-2</c:v>
                </c:pt>
                <c:pt idx="531">
                  <c:v>-4.7168796048261206E-2</c:v>
                </c:pt>
                <c:pt idx="532">
                  <c:v>-1.8959687172825698E-2</c:v>
                </c:pt>
                <c:pt idx="533">
                  <c:v>-1.0407224748565619E-2</c:v>
                </c:pt>
                <c:pt idx="534">
                  <c:v>1.0795193252226746E-2</c:v>
                </c:pt>
                <c:pt idx="535">
                  <c:v>2.8447173402518764E-4</c:v>
                </c:pt>
                <c:pt idx="536">
                  <c:v>1.6269062354973652E-2</c:v>
                </c:pt>
                <c:pt idx="537">
                  <c:v>-8.8921139837513964E-3</c:v>
                </c:pt>
                <c:pt idx="538">
                  <c:v>-2.1142416828984358E-2</c:v>
                </c:pt>
                <c:pt idx="539">
                  <c:v>0.11814583220842241</c:v>
                </c:pt>
                <c:pt idx="540">
                  <c:v>0.17886715321550256</c:v>
                </c:pt>
                <c:pt idx="541">
                  <c:v>0.19588350493236273</c:v>
                </c:pt>
                <c:pt idx="542">
                  <c:v>0.22098373155759549</c:v>
                </c:pt>
                <c:pt idx="543">
                  <c:v>0.26685745724813509</c:v>
                </c:pt>
                <c:pt idx="544">
                  <c:v>0.22990831373227666</c:v>
                </c:pt>
                <c:pt idx="545">
                  <c:v>0.19441443997408084</c:v>
                </c:pt>
                <c:pt idx="546">
                  <c:v>0.14138052728874037</c:v>
                </c:pt>
                <c:pt idx="547">
                  <c:v>0.13108506680811183</c:v>
                </c:pt>
                <c:pt idx="548">
                  <c:v>0.1243641199995966</c:v>
                </c:pt>
                <c:pt idx="549">
                  <c:v>0.1283449846419388</c:v>
                </c:pt>
                <c:pt idx="550">
                  <c:v>0.12714410360599304</c:v>
                </c:pt>
                <c:pt idx="551">
                  <c:v>0.12076310043881879</c:v>
                </c:pt>
                <c:pt idx="552">
                  <c:v>7.7943939054082784E-2</c:v>
                </c:pt>
                <c:pt idx="553">
                  <c:v>0.11437685321338731</c:v>
                </c:pt>
                <c:pt idx="554">
                  <c:v>8.3305638391016304E-2</c:v>
                </c:pt>
                <c:pt idx="555">
                  <c:v>9.1191034825102282E-2</c:v>
                </c:pt>
                <c:pt idx="556">
                  <c:v>8.791663381059249E-2</c:v>
                </c:pt>
                <c:pt idx="557">
                  <c:v>9.4261025183972211E-2</c:v>
                </c:pt>
                <c:pt idx="558">
                  <c:v>-1.6866409064190055E-2</c:v>
                </c:pt>
                <c:pt idx="559">
                  <c:v>1.6488082114482033E-2</c:v>
                </c:pt>
                <c:pt idx="560">
                  <c:v>-2.2876420228456061E-2</c:v>
                </c:pt>
                <c:pt idx="561">
                  <c:v>-0.10218785044024963</c:v>
                </c:pt>
                <c:pt idx="562">
                  <c:v>-0.12319910962794718</c:v>
                </c:pt>
                <c:pt idx="563">
                  <c:v>-0.12317122388072835</c:v>
                </c:pt>
                <c:pt idx="564">
                  <c:v>-8.7924647744388268E-2</c:v>
                </c:pt>
                <c:pt idx="565">
                  <c:v>-1.276304401332628E-2</c:v>
                </c:pt>
                <c:pt idx="566">
                  <c:v>-4.1843959341861449E-2</c:v>
                </c:pt>
                <c:pt idx="567">
                  <c:v>-7.6642593470812245E-2</c:v>
                </c:pt>
                <c:pt idx="568">
                  <c:v>-8.7790343043516642E-2</c:v>
                </c:pt>
                <c:pt idx="569">
                  <c:v>-8.3685862939146108E-2</c:v>
                </c:pt>
                <c:pt idx="570">
                  <c:v>-6.8267521915116286E-2</c:v>
                </c:pt>
                <c:pt idx="571">
                  <c:v>-9.7853490735206911E-2</c:v>
                </c:pt>
                <c:pt idx="572">
                  <c:v>-6.3709970244346076E-2</c:v>
                </c:pt>
                <c:pt idx="573">
                  <c:v>-6.4152232485530397E-2</c:v>
                </c:pt>
                <c:pt idx="574">
                  <c:v>-0.10781561416259559</c:v>
                </c:pt>
                <c:pt idx="575">
                  <c:v>-0.17772571865466502</c:v>
                </c:pt>
                <c:pt idx="576">
                  <c:v>-0.14607434410063513</c:v>
                </c:pt>
                <c:pt idx="577">
                  <c:v>-0.1665648721929997</c:v>
                </c:pt>
                <c:pt idx="578">
                  <c:v>-0.24098204663998979</c:v>
                </c:pt>
                <c:pt idx="579">
                  <c:v>-0.30305901046769718</c:v>
                </c:pt>
                <c:pt idx="580">
                  <c:v>-0.23112120089404584</c:v>
                </c:pt>
                <c:pt idx="581">
                  <c:v>-0.23564985013398657</c:v>
                </c:pt>
                <c:pt idx="582">
                  <c:v>-0.25363726519107549</c:v>
                </c:pt>
                <c:pt idx="583">
                  <c:v>-0.17156297605783033</c:v>
                </c:pt>
                <c:pt idx="584">
                  <c:v>-0.15778218995793625</c:v>
                </c:pt>
                <c:pt idx="585">
                  <c:v>-0.12807038002437521</c:v>
                </c:pt>
                <c:pt idx="586">
                  <c:v>-0.11266500337795185</c:v>
                </c:pt>
                <c:pt idx="587">
                  <c:v>-0.13776954302014618</c:v>
                </c:pt>
                <c:pt idx="588">
                  <c:v>-0.12621594709852313</c:v>
                </c:pt>
                <c:pt idx="589">
                  <c:v>-0.16038633006709935</c:v>
                </c:pt>
                <c:pt idx="590">
                  <c:v>-0.14367507435351118</c:v>
                </c:pt>
                <c:pt idx="591">
                  <c:v>-0.10583198471529892</c:v>
                </c:pt>
                <c:pt idx="592">
                  <c:v>-0.11775973368863366</c:v>
                </c:pt>
                <c:pt idx="593">
                  <c:v>-0.12981029558021201</c:v>
                </c:pt>
                <c:pt idx="594">
                  <c:v>-0.11092709119751476</c:v>
                </c:pt>
                <c:pt idx="595">
                  <c:v>-0.11108761136326281</c:v>
                </c:pt>
                <c:pt idx="596">
                  <c:v>-0.15695829970066086</c:v>
                </c:pt>
                <c:pt idx="597">
                  <c:v>-0.10601491757897535</c:v>
                </c:pt>
                <c:pt idx="598">
                  <c:v>-0.12564082386767214</c:v>
                </c:pt>
                <c:pt idx="599">
                  <c:v>-0.13502910477344435</c:v>
                </c:pt>
                <c:pt idx="600">
                  <c:v>-2.5367854646601067E-2</c:v>
                </c:pt>
                <c:pt idx="601">
                  <c:v>-1.3416771837851782E-2</c:v>
                </c:pt>
                <c:pt idx="602">
                  <c:v>8.1381337854187427E-2</c:v>
                </c:pt>
                <c:pt idx="603">
                  <c:v>4.531860447061665E-3</c:v>
                </c:pt>
                <c:pt idx="604">
                  <c:v>-6.6774376857770629E-2</c:v>
                </c:pt>
                <c:pt idx="605">
                  <c:v>-2.0468222011146047E-2</c:v>
                </c:pt>
                <c:pt idx="606">
                  <c:v>4.8091027879664516E-2</c:v>
                </c:pt>
                <c:pt idx="607">
                  <c:v>-1.3222726625745907E-2</c:v>
                </c:pt>
                <c:pt idx="608">
                  <c:v>7.0358828866949968E-2</c:v>
                </c:pt>
                <c:pt idx="609">
                  <c:v>6.9560896254114948E-2</c:v>
                </c:pt>
                <c:pt idx="610">
                  <c:v>0.17850619781750865</c:v>
                </c:pt>
                <c:pt idx="611">
                  <c:v>0.15986803069722014</c:v>
                </c:pt>
                <c:pt idx="612">
                  <c:v>0.12603299691684641</c:v>
                </c:pt>
                <c:pt idx="613">
                  <c:v>0.14139043310049734</c:v>
                </c:pt>
                <c:pt idx="614">
                  <c:v>0.14742367495932929</c:v>
                </c:pt>
                <c:pt idx="615">
                  <c:v>0.17330668890725587</c:v>
                </c:pt>
                <c:pt idx="616">
                  <c:v>0.14576293367818374</c:v>
                </c:pt>
                <c:pt idx="617">
                  <c:v>0.22394227710223708</c:v>
                </c:pt>
                <c:pt idx="618">
                  <c:v>0.20653671635890286</c:v>
                </c:pt>
                <c:pt idx="619">
                  <c:v>0.14203077227783956</c:v>
                </c:pt>
                <c:pt idx="620">
                  <c:v>0.12554474912951219</c:v>
                </c:pt>
                <c:pt idx="621">
                  <c:v>0.20210936088092055</c:v>
                </c:pt>
                <c:pt idx="622">
                  <c:v>0.13547327627406955</c:v>
                </c:pt>
                <c:pt idx="623">
                  <c:v>0.17318854642425716</c:v>
                </c:pt>
                <c:pt idx="624">
                  <c:v>0.17651683273621341</c:v>
                </c:pt>
                <c:pt idx="625">
                  <c:v>0.12299953547262123</c:v>
                </c:pt>
                <c:pt idx="626">
                  <c:v>0.12072497929238167</c:v>
                </c:pt>
                <c:pt idx="627">
                  <c:v>0.12606181165493408</c:v>
                </c:pt>
                <c:pt idx="628">
                  <c:v>0.18177259595853487</c:v>
                </c:pt>
                <c:pt idx="629">
                  <c:v>0.19446661637343912</c:v>
                </c:pt>
                <c:pt idx="630">
                  <c:v>0.19501829043086752</c:v>
                </c:pt>
                <c:pt idx="631">
                  <c:v>0.17071073849783486</c:v>
                </c:pt>
                <c:pt idx="632">
                  <c:v>0.23426417649638789</c:v>
                </c:pt>
                <c:pt idx="633">
                  <c:v>0.3220846213609575</c:v>
                </c:pt>
                <c:pt idx="634">
                  <c:v>0.27304068221126265</c:v>
                </c:pt>
                <c:pt idx="635">
                  <c:v>0.29990256156545658</c:v>
                </c:pt>
                <c:pt idx="636">
                  <c:v>0.32520521714173944</c:v>
                </c:pt>
              </c:numCache>
            </c:numRef>
          </c:val>
          <c:smooth val="0"/>
          <c:extLst>
            <c:ext xmlns:c16="http://schemas.microsoft.com/office/drawing/2014/chart" uri="{C3380CC4-5D6E-409C-BE32-E72D297353CC}">
              <c16:uniqueId val="{00000005-00A2-B746-8C5B-3B2B0B6E0215}"/>
            </c:ext>
          </c:extLst>
        </c:ser>
        <c:ser>
          <c:idx val="6"/>
          <c:order val="6"/>
          <c:tx>
            <c:strRef>
              <c:f>Sheet2!$H$3</c:f>
              <c:strCache>
                <c:ptCount val="1"/>
                <c:pt idx="0">
                  <c:v>60d Ret</c:v>
                </c:pt>
              </c:strCache>
            </c:strRef>
          </c:tx>
          <c:spPr>
            <a:ln w="6350" cap="rnd">
              <a:solidFill>
                <a:schemeClr val="bg1">
                  <a:lumMod val="50%"/>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Sheet2!$H$4:$H$640</c:f>
              <c:numCache>
                <c:formatCode>0.00</c:formatCode>
                <c:ptCount val="637"/>
                <c:pt idx="59">
                  <c:v>-0.27478982189028922</c:v>
                </c:pt>
                <c:pt idx="60">
                  <c:v>-0.28068030421323131</c:v>
                </c:pt>
                <c:pt idx="61">
                  <c:v>-0.28861605528564033</c:v>
                </c:pt>
                <c:pt idx="62">
                  <c:v>-0.26888347951642361</c:v>
                </c:pt>
                <c:pt idx="63">
                  <c:v>-0.24539754283110518</c:v>
                </c:pt>
                <c:pt idx="64">
                  <c:v>-0.16702355222218002</c:v>
                </c:pt>
                <c:pt idx="65">
                  <c:v>-0.12430533235455368</c:v>
                </c:pt>
                <c:pt idx="66">
                  <c:v>-5.4330748364102378E-2</c:v>
                </c:pt>
                <c:pt idx="67">
                  <c:v>-1.0232721247588372E-2</c:v>
                </c:pt>
                <c:pt idx="68">
                  <c:v>4.2733204930375239E-2</c:v>
                </c:pt>
                <c:pt idx="69">
                  <c:v>7.6352217826711907E-2</c:v>
                </c:pt>
                <c:pt idx="70">
                  <c:v>6.2482777783685467E-2</c:v>
                </c:pt>
                <c:pt idx="71">
                  <c:v>6.6700381587589092E-2</c:v>
                </c:pt>
                <c:pt idx="72">
                  <c:v>9.8262479244510814E-2</c:v>
                </c:pt>
                <c:pt idx="73">
                  <c:v>0.18343471563576003</c:v>
                </c:pt>
                <c:pt idx="74">
                  <c:v>7.7866052492290505E-2</c:v>
                </c:pt>
                <c:pt idx="75">
                  <c:v>-8.2889511781299025E-3</c:v>
                </c:pt>
                <c:pt idx="76">
                  <c:v>9.3618151278561101E-2</c:v>
                </c:pt>
                <c:pt idx="77">
                  <c:v>0.26684703488147804</c:v>
                </c:pt>
                <c:pt idx="78">
                  <c:v>0.55546005719853697</c:v>
                </c:pt>
                <c:pt idx="79">
                  <c:v>0.47335133673549318</c:v>
                </c:pt>
                <c:pt idx="80">
                  <c:v>0.54478547676184208</c:v>
                </c:pt>
                <c:pt idx="81">
                  <c:v>0.37590902095999079</c:v>
                </c:pt>
                <c:pt idx="82">
                  <c:v>0.48773058604059516</c:v>
                </c:pt>
                <c:pt idx="83">
                  <c:v>0.51859948844121107</c:v>
                </c:pt>
                <c:pt idx="84">
                  <c:v>0.67870234349024261</c:v>
                </c:pt>
                <c:pt idx="85">
                  <c:v>0.61607411908141063</c:v>
                </c:pt>
                <c:pt idx="86">
                  <c:v>0.72156335001211158</c:v>
                </c:pt>
                <c:pt idx="87">
                  <c:v>0.68258561969315978</c:v>
                </c:pt>
                <c:pt idx="88">
                  <c:v>0.79496724253457041</c:v>
                </c:pt>
                <c:pt idx="89">
                  <c:v>0.78370347763293224</c:v>
                </c:pt>
                <c:pt idx="90">
                  <c:v>0.60114015892915307</c:v>
                </c:pt>
                <c:pt idx="91">
                  <c:v>0.60487162903174985</c:v>
                </c:pt>
                <c:pt idx="92">
                  <c:v>0.64806243641778338</c:v>
                </c:pt>
                <c:pt idx="93">
                  <c:v>0.64186481747970947</c:v>
                </c:pt>
                <c:pt idx="94">
                  <c:v>0.6236124778147375</c:v>
                </c:pt>
                <c:pt idx="95">
                  <c:v>0.58148849710668193</c:v>
                </c:pt>
                <c:pt idx="96">
                  <c:v>0.63869811965753454</c:v>
                </c:pt>
                <c:pt idx="97">
                  <c:v>0.7010597394553103</c:v>
                </c:pt>
                <c:pt idx="98">
                  <c:v>0.68709392110463985</c:v>
                </c:pt>
                <c:pt idx="99">
                  <c:v>0.66235998932073559</c:v>
                </c:pt>
                <c:pt idx="100">
                  <c:v>0.57233275356704028</c:v>
                </c:pt>
                <c:pt idx="101">
                  <c:v>0.59372350360658743</c:v>
                </c:pt>
                <c:pt idx="102">
                  <c:v>0.56119812302140371</c:v>
                </c:pt>
                <c:pt idx="103">
                  <c:v>0.57279504339168319</c:v>
                </c:pt>
                <c:pt idx="104">
                  <c:v>0.6026386250055461</c:v>
                </c:pt>
                <c:pt idx="105">
                  <c:v>0.58383240497254218</c:v>
                </c:pt>
                <c:pt idx="106">
                  <c:v>0.55722314009686469</c:v>
                </c:pt>
                <c:pt idx="107">
                  <c:v>0.48058625520328302</c:v>
                </c:pt>
                <c:pt idx="108">
                  <c:v>0.28851835858641572</c:v>
                </c:pt>
                <c:pt idx="109">
                  <c:v>0.45044881873690934</c:v>
                </c:pt>
                <c:pt idx="110">
                  <c:v>0.44629631530323471</c:v>
                </c:pt>
                <c:pt idx="111">
                  <c:v>0.38940396638385949</c:v>
                </c:pt>
                <c:pt idx="112">
                  <c:v>0.44047394632660186</c:v>
                </c:pt>
                <c:pt idx="113">
                  <c:v>0.41717138109000734</c:v>
                </c:pt>
                <c:pt idx="114">
                  <c:v>0.50501092897167599</c:v>
                </c:pt>
                <c:pt idx="115">
                  <c:v>0.59337805317603387</c:v>
                </c:pt>
                <c:pt idx="116">
                  <c:v>0.68239409062071132</c:v>
                </c:pt>
                <c:pt idx="117">
                  <c:v>0.70551970021728483</c:v>
                </c:pt>
                <c:pt idx="118">
                  <c:v>0.58439237190019</c:v>
                </c:pt>
                <c:pt idx="119">
                  <c:v>0.52660927162983584</c:v>
                </c:pt>
                <c:pt idx="120">
                  <c:v>0.6016532634392503</c:v>
                </c:pt>
                <c:pt idx="121">
                  <c:v>0.53049233508792537</c:v>
                </c:pt>
                <c:pt idx="122">
                  <c:v>0.55374949679878172</c:v>
                </c:pt>
                <c:pt idx="123">
                  <c:v>0.50181800390088005</c:v>
                </c:pt>
                <c:pt idx="124">
                  <c:v>0.49569841086686256</c:v>
                </c:pt>
                <c:pt idx="125">
                  <c:v>0.46275269999942026</c:v>
                </c:pt>
                <c:pt idx="126">
                  <c:v>0.39019453118885333</c:v>
                </c:pt>
                <c:pt idx="127">
                  <c:v>0.34378997795702548</c:v>
                </c:pt>
                <c:pt idx="128">
                  <c:v>0.34457047977003646</c:v>
                </c:pt>
                <c:pt idx="129">
                  <c:v>0.3713837511862626</c:v>
                </c:pt>
                <c:pt idx="130">
                  <c:v>0.31405049110261996</c:v>
                </c:pt>
                <c:pt idx="131">
                  <c:v>0.2524539358800737</c:v>
                </c:pt>
                <c:pt idx="132">
                  <c:v>0.15449664688634779</c:v>
                </c:pt>
                <c:pt idx="133">
                  <c:v>0.23003190678446039</c:v>
                </c:pt>
                <c:pt idx="134">
                  <c:v>0.21490701947190646</c:v>
                </c:pt>
                <c:pt idx="135">
                  <c:v>0.16115270948468607</c:v>
                </c:pt>
                <c:pt idx="136">
                  <c:v>9.1947786697475396E-4</c:v>
                </c:pt>
                <c:pt idx="137">
                  <c:v>-0.26826356511925464</c:v>
                </c:pt>
                <c:pt idx="138">
                  <c:v>-0.2018904210862045</c:v>
                </c:pt>
                <c:pt idx="139">
                  <c:v>-0.2898773760517197</c:v>
                </c:pt>
                <c:pt idx="140">
                  <c:v>-8.881950424619392E-2</c:v>
                </c:pt>
                <c:pt idx="141">
                  <c:v>-0.19761804039427419</c:v>
                </c:pt>
                <c:pt idx="142">
                  <c:v>-0.23390688416868102</c:v>
                </c:pt>
                <c:pt idx="143">
                  <c:v>-0.4477047709602619</c:v>
                </c:pt>
                <c:pt idx="144">
                  <c:v>-0.31338298060319836</c:v>
                </c:pt>
                <c:pt idx="145">
                  <c:v>-0.42592107462104739</c:v>
                </c:pt>
                <c:pt idx="146">
                  <c:v>-0.31782789443377119</c:v>
                </c:pt>
                <c:pt idx="147">
                  <c:v>-0.44935603024779674</c:v>
                </c:pt>
                <c:pt idx="148">
                  <c:v>-0.50413985201296618</c:v>
                </c:pt>
                <c:pt idx="149">
                  <c:v>-0.39725175557916187</c:v>
                </c:pt>
                <c:pt idx="150">
                  <c:v>-0.35020279153482758</c:v>
                </c:pt>
                <c:pt idx="151">
                  <c:v>-0.45873518496849663</c:v>
                </c:pt>
                <c:pt idx="152">
                  <c:v>-0.39173123263737869</c:v>
                </c:pt>
                <c:pt idx="153">
                  <c:v>-0.32777908573090642</c:v>
                </c:pt>
                <c:pt idx="154">
                  <c:v>-0.26515037879579578</c:v>
                </c:pt>
                <c:pt idx="155">
                  <c:v>-0.36068546543010616</c:v>
                </c:pt>
                <c:pt idx="156">
                  <c:v>-0.50004035841723105</c:v>
                </c:pt>
                <c:pt idx="157">
                  <c:v>-0.49141418847919993</c:v>
                </c:pt>
                <c:pt idx="158">
                  <c:v>-0.61627907932336445</c:v>
                </c:pt>
                <c:pt idx="159">
                  <c:v>-0.47605363473196016</c:v>
                </c:pt>
                <c:pt idx="160">
                  <c:v>-0.32960901023828826</c:v>
                </c:pt>
                <c:pt idx="161">
                  <c:v>-0.33196160261227653</c:v>
                </c:pt>
                <c:pt idx="162">
                  <c:v>-0.18714204457243791</c:v>
                </c:pt>
                <c:pt idx="163">
                  <c:v>-0.21018245777072692</c:v>
                </c:pt>
                <c:pt idx="164">
                  <c:v>-0.1579098393893166</c:v>
                </c:pt>
                <c:pt idx="165">
                  <c:v>-0.19665559091259488</c:v>
                </c:pt>
                <c:pt idx="166">
                  <c:v>-0.15674397650826216</c:v>
                </c:pt>
                <c:pt idx="167">
                  <c:v>2.9919007920500763E-2</c:v>
                </c:pt>
                <c:pt idx="168">
                  <c:v>-6.8090783168049673E-4</c:v>
                </c:pt>
                <c:pt idx="169">
                  <c:v>-2.0209577781889851E-2</c:v>
                </c:pt>
                <c:pt idx="170">
                  <c:v>6.706972257430989E-2</c:v>
                </c:pt>
                <c:pt idx="171">
                  <c:v>7.3392742369105743E-2</c:v>
                </c:pt>
                <c:pt idx="172">
                  <c:v>0.10433426964328152</c:v>
                </c:pt>
                <c:pt idx="173">
                  <c:v>-3.5049192059030815E-2</c:v>
                </c:pt>
                <c:pt idx="174">
                  <c:v>-2.9707040478412307E-2</c:v>
                </c:pt>
                <c:pt idx="175">
                  <c:v>-5.4420948962634781E-3</c:v>
                </c:pt>
                <c:pt idx="176">
                  <c:v>-6.3315889058114694E-2</c:v>
                </c:pt>
                <c:pt idx="177">
                  <c:v>1.470233688934054E-2</c:v>
                </c:pt>
                <c:pt idx="178">
                  <c:v>4.9289389344618767E-2</c:v>
                </c:pt>
                <c:pt idx="179">
                  <c:v>7.259208753390466E-3</c:v>
                </c:pt>
                <c:pt idx="180">
                  <c:v>5.0588792404752954E-2</c:v>
                </c:pt>
                <c:pt idx="181">
                  <c:v>2.9403626738030888E-4</c:v>
                </c:pt>
                <c:pt idx="182">
                  <c:v>-3.0197260396599289E-3</c:v>
                </c:pt>
                <c:pt idx="183">
                  <c:v>-8.8171282971733253E-2</c:v>
                </c:pt>
                <c:pt idx="184">
                  <c:v>-8.8777461841533373E-2</c:v>
                </c:pt>
                <c:pt idx="185">
                  <c:v>-6.2299993142502175E-2</c:v>
                </c:pt>
                <c:pt idx="186">
                  <c:v>-9.8603049122121589E-2</c:v>
                </c:pt>
                <c:pt idx="187">
                  <c:v>-0.18377570029527993</c:v>
                </c:pt>
                <c:pt idx="188">
                  <c:v>-0.22653527757244954</c:v>
                </c:pt>
                <c:pt idx="189">
                  <c:v>-9.499538725159884E-2</c:v>
                </c:pt>
                <c:pt idx="190">
                  <c:v>-0.11543997489069799</c:v>
                </c:pt>
                <c:pt idx="191">
                  <c:v>-0.14167568279806125</c:v>
                </c:pt>
                <c:pt idx="192">
                  <c:v>-0.20299542110739205</c:v>
                </c:pt>
                <c:pt idx="193">
                  <c:v>-0.17063470599428909</c:v>
                </c:pt>
                <c:pt idx="194">
                  <c:v>-0.173273246711006</c:v>
                </c:pt>
                <c:pt idx="195">
                  <c:v>-0.21716153234034152</c:v>
                </c:pt>
                <c:pt idx="196">
                  <c:v>-0.2627943873007127</c:v>
                </c:pt>
                <c:pt idx="197">
                  <c:v>-0.24604955238646525</c:v>
                </c:pt>
                <c:pt idx="198">
                  <c:v>-0.24915229522797011</c:v>
                </c:pt>
                <c:pt idx="199">
                  <c:v>-0.32163320378753785</c:v>
                </c:pt>
                <c:pt idx="200">
                  <c:v>-0.25117934866193403</c:v>
                </c:pt>
                <c:pt idx="201">
                  <c:v>-0.30529825808861411</c:v>
                </c:pt>
                <c:pt idx="202">
                  <c:v>-0.22366932668155473</c:v>
                </c:pt>
                <c:pt idx="203">
                  <c:v>-0.28209264225888475</c:v>
                </c:pt>
                <c:pt idx="204">
                  <c:v>-0.29316247478761392</c:v>
                </c:pt>
                <c:pt idx="205">
                  <c:v>-0.31209285505347278</c:v>
                </c:pt>
                <c:pt idx="206">
                  <c:v>-0.370033945878811</c:v>
                </c:pt>
                <c:pt idx="207">
                  <c:v>-0.34196516474042093</c:v>
                </c:pt>
                <c:pt idx="208">
                  <c:v>-0.32437765664052831</c:v>
                </c:pt>
                <c:pt idx="209">
                  <c:v>-0.30757176389038249</c:v>
                </c:pt>
                <c:pt idx="210">
                  <c:v>-0.28068480650688982</c:v>
                </c:pt>
                <c:pt idx="211">
                  <c:v>-0.28198698073462808</c:v>
                </c:pt>
                <c:pt idx="212">
                  <c:v>-0.22596555493681705</c:v>
                </c:pt>
                <c:pt idx="213">
                  <c:v>-0.20779967309069483</c:v>
                </c:pt>
                <c:pt idx="214">
                  <c:v>-0.17366696075339672</c:v>
                </c:pt>
                <c:pt idx="215">
                  <c:v>-0.16286932363488366</c:v>
                </c:pt>
                <c:pt idx="216">
                  <c:v>-0.16881261983849905</c:v>
                </c:pt>
                <c:pt idx="217">
                  <c:v>-9.1262814724188193E-2</c:v>
                </c:pt>
                <c:pt idx="218">
                  <c:v>-0.12888938359244359</c:v>
                </c:pt>
                <c:pt idx="219">
                  <c:v>-0.24000089978749636</c:v>
                </c:pt>
                <c:pt idx="220">
                  <c:v>-0.3151562838615396</c:v>
                </c:pt>
                <c:pt idx="221">
                  <c:v>-0.40234555979256015</c:v>
                </c:pt>
                <c:pt idx="222">
                  <c:v>-0.37417632235457204</c:v>
                </c:pt>
                <c:pt idx="223">
                  <c:v>-0.45404718517894832</c:v>
                </c:pt>
                <c:pt idx="224">
                  <c:v>-0.33652252739052557</c:v>
                </c:pt>
                <c:pt idx="225">
                  <c:v>-0.15586759114519863</c:v>
                </c:pt>
                <c:pt idx="226">
                  <c:v>-0.17972326131091679</c:v>
                </c:pt>
                <c:pt idx="227">
                  <c:v>-0.1491003392490185</c:v>
                </c:pt>
                <c:pt idx="228">
                  <c:v>-0.13435714802157911</c:v>
                </c:pt>
                <c:pt idx="229">
                  <c:v>-0.13704092424484876</c:v>
                </c:pt>
                <c:pt idx="230">
                  <c:v>-5.7108294544449219E-2</c:v>
                </c:pt>
                <c:pt idx="231">
                  <c:v>-0.10933757121824851</c:v>
                </c:pt>
                <c:pt idx="232">
                  <c:v>0.13467755446297755</c:v>
                </c:pt>
                <c:pt idx="233">
                  <c:v>7.4000678731632213E-2</c:v>
                </c:pt>
                <c:pt idx="234">
                  <c:v>-4.5442271628096824E-2</c:v>
                </c:pt>
                <c:pt idx="235">
                  <c:v>-0.16706802904621199</c:v>
                </c:pt>
                <c:pt idx="236">
                  <c:v>-0.14668922976049556</c:v>
                </c:pt>
                <c:pt idx="237">
                  <c:v>-0.20687902725053464</c:v>
                </c:pt>
                <c:pt idx="238">
                  <c:v>-0.14340291926655255</c:v>
                </c:pt>
                <c:pt idx="239">
                  <c:v>-0.15704369428656983</c:v>
                </c:pt>
                <c:pt idx="240">
                  <c:v>-5.0261433656729984E-2</c:v>
                </c:pt>
                <c:pt idx="241">
                  <c:v>5.8039661447410067E-2</c:v>
                </c:pt>
                <c:pt idx="242">
                  <c:v>-5.1596838870372683E-3</c:v>
                </c:pt>
                <c:pt idx="243">
                  <c:v>-2.778017669269538E-2</c:v>
                </c:pt>
                <c:pt idx="244">
                  <c:v>8.7102521656965526E-2</c:v>
                </c:pt>
                <c:pt idx="245">
                  <c:v>7.7564118068591995E-2</c:v>
                </c:pt>
                <c:pt idx="246">
                  <c:v>0.14168061621689851</c:v>
                </c:pt>
                <c:pt idx="247">
                  <c:v>0.10407177142441773</c:v>
                </c:pt>
                <c:pt idx="248">
                  <c:v>0.1142293382172495</c:v>
                </c:pt>
                <c:pt idx="249">
                  <c:v>0.12819075769489974</c:v>
                </c:pt>
                <c:pt idx="250">
                  <c:v>0.15587199886795478</c:v>
                </c:pt>
                <c:pt idx="251">
                  <c:v>0.12399808682991045</c:v>
                </c:pt>
                <c:pt idx="252">
                  <c:v>0.15002810662066551</c:v>
                </c:pt>
                <c:pt idx="253">
                  <c:v>0.12143127179266279</c:v>
                </c:pt>
                <c:pt idx="254">
                  <c:v>0.13071440652160199</c:v>
                </c:pt>
                <c:pt idx="255">
                  <c:v>0.18713003314988041</c:v>
                </c:pt>
                <c:pt idx="256">
                  <c:v>0.18006741909039287</c:v>
                </c:pt>
                <c:pt idx="257">
                  <c:v>0.14188804214727652</c:v>
                </c:pt>
                <c:pt idx="258">
                  <c:v>0.26829477330830825</c:v>
                </c:pt>
                <c:pt idx="259">
                  <c:v>0.25885401434109839</c:v>
                </c:pt>
                <c:pt idx="260">
                  <c:v>0.32091659139059231</c:v>
                </c:pt>
                <c:pt idx="261">
                  <c:v>0.36216819082686719</c:v>
                </c:pt>
                <c:pt idx="262">
                  <c:v>0.38153432213777266</c:v>
                </c:pt>
                <c:pt idx="263">
                  <c:v>0.30685888110896387</c:v>
                </c:pt>
                <c:pt idx="264">
                  <c:v>0.33310164330068326</c:v>
                </c:pt>
                <c:pt idx="265">
                  <c:v>0.41544344869524175</c:v>
                </c:pt>
                <c:pt idx="266">
                  <c:v>0.52199793270553074</c:v>
                </c:pt>
                <c:pt idx="267">
                  <c:v>0.51909099513136303</c:v>
                </c:pt>
                <c:pt idx="268">
                  <c:v>0.55974567406866649</c:v>
                </c:pt>
                <c:pt idx="269">
                  <c:v>0.50423266968148805</c:v>
                </c:pt>
                <c:pt idx="270">
                  <c:v>0.50145579429289411</c:v>
                </c:pt>
                <c:pt idx="271">
                  <c:v>0.43858360166028221</c:v>
                </c:pt>
                <c:pt idx="272">
                  <c:v>0.38117181344069523</c:v>
                </c:pt>
                <c:pt idx="273">
                  <c:v>0.40592320747370264</c:v>
                </c:pt>
                <c:pt idx="274">
                  <c:v>0.42584042319256693</c:v>
                </c:pt>
                <c:pt idx="275">
                  <c:v>0.39010646119690479</c:v>
                </c:pt>
                <c:pt idx="276">
                  <c:v>0.32295663684045417</c:v>
                </c:pt>
                <c:pt idx="277">
                  <c:v>0.29125961810137535</c:v>
                </c:pt>
                <c:pt idx="278">
                  <c:v>0.23929487400075319</c:v>
                </c:pt>
                <c:pt idx="279">
                  <c:v>0.30835700308995084</c:v>
                </c:pt>
                <c:pt idx="280">
                  <c:v>0.33501594156812114</c:v>
                </c:pt>
                <c:pt idx="281">
                  <c:v>0.35559160775554671</c:v>
                </c:pt>
                <c:pt idx="282">
                  <c:v>0.33769564568199578</c:v>
                </c:pt>
                <c:pt idx="283">
                  <c:v>0.18750453601312192</c:v>
                </c:pt>
                <c:pt idx="284">
                  <c:v>7.9544836959083987E-2</c:v>
                </c:pt>
                <c:pt idx="285">
                  <c:v>7.0442794963198219E-2</c:v>
                </c:pt>
                <c:pt idx="286">
                  <c:v>-6.5737123958172147E-2</c:v>
                </c:pt>
                <c:pt idx="287">
                  <c:v>3.5739618351066843E-2</c:v>
                </c:pt>
                <c:pt idx="288">
                  <c:v>-2.9937150661908832E-2</c:v>
                </c:pt>
                <c:pt idx="289">
                  <c:v>-2.7814994396058959E-2</c:v>
                </c:pt>
                <c:pt idx="290">
                  <c:v>2.8020902489652968E-2</c:v>
                </c:pt>
                <c:pt idx="291">
                  <c:v>-0.12786764521837207</c:v>
                </c:pt>
                <c:pt idx="292">
                  <c:v>-0.11867091184737348</c:v>
                </c:pt>
                <c:pt idx="293">
                  <c:v>-0.11274430220672624</c:v>
                </c:pt>
                <c:pt idx="294">
                  <c:v>2.6052588237531048E-2</c:v>
                </c:pt>
                <c:pt idx="295">
                  <c:v>5.2232954447385106E-2</c:v>
                </c:pt>
                <c:pt idx="296">
                  <c:v>0.12861831376000862</c:v>
                </c:pt>
                <c:pt idx="297">
                  <c:v>3.7045837458687669E-2</c:v>
                </c:pt>
                <c:pt idx="298">
                  <c:v>9.8340095590543145E-2</c:v>
                </c:pt>
                <c:pt idx="299">
                  <c:v>-8.7419836367134865E-2</c:v>
                </c:pt>
                <c:pt idx="300">
                  <c:v>-0.15045293519681502</c:v>
                </c:pt>
                <c:pt idx="301">
                  <c:v>-5.7791545830167566E-2</c:v>
                </c:pt>
                <c:pt idx="302">
                  <c:v>-7.9923332689540452E-2</c:v>
                </c:pt>
                <c:pt idx="303">
                  <c:v>-0.22285593031067244</c:v>
                </c:pt>
                <c:pt idx="304">
                  <c:v>-0.13112374604692226</c:v>
                </c:pt>
                <c:pt idx="305">
                  <c:v>-0.16643595118928692</c:v>
                </c:pt>
                <c:pt idx="306">
                  <c:v>-0.11598456742924726</c:v>
                </c:pt>
                <c:pt idx="307">
                  <c:v>-0.13006527454875641</c:v>
                </c:pt>
                <c:pt idx="308">
                  <c:v>-0.12055071754286695</c:v>
                </c:pt>
                <c:pt idx="309">
                  <c:v>-0.12743961365317882</c:v>
                </c:pt>
                <c:pt idx="310">
                  <c:v>-7.2475993022797877E-2</c:v>
                </c:pt>
                <c:pt idx="311">
                  <c:v>-7.5796720899655903E-2</c:v>
                </c:pt>
                <c:pt idx="312">
                  <c:v>2.0201441037087608E-2</c:v>
                </c:pt>
                <c:pt idx="313">
                  <c:v>1.4055074653134549E-2</c:v>
                </c:pt>
                <c:pt idx="314">
                  <c:v>4.9757373552339328E-2</c:v>
                </c:pt>
                <c:pt idx="315">
                  <c:v>2.2507558264298934E-2</c:v>
                </c:pt>
                <c:pt idx="316">
                  <c:v>2.125359529015167E-2</c:v>
                </c:pt>
                <c:pt idx="317">
                  <c:v>-5.734921071442322E-2</c:v>
                </c:pt>
                <c:pt idx="318">
                  <c:v>-9.2590133615714595E-2</c:v>
                </c:pt>
                <c:pt idx="319">
                  <c:v>-0.11369165187980691</c:v>
                </c:pt>
                <c:pt idx="320">
                  <c:v>-0.17917545196277029</c:v>
                </c:pt>
                <c:pt idx="321">
                  <c:v>-0.19871163847828355</c:v>
                </c:pt>
                <c:pt idx="322">
                  <c:v>-0.15107326425444084</c:v>
                </c:pt>
                <c:pt idx="323">
                  <c:v>-0.22101835210519258</c:v>
                </c:pt>
                <c:pt idx="324">
                  <c:v>-0.22963725317829689</c:v>
                </c:pt>
                <c:pt idx="325">
                  <c:v>-0.37958557463414677</c:v>
                </c:pt>
                <c:pt idx="326">
                  <c:v>-0.36513175631702666</c:v>
                </c:pt>
                <c:pt idx="327">
                  <c:v>-0.47681738089755366</c:v>
                </c:pt>
                <c:pt idx="328">
                  <c:v>-0.39874102898255809</c:v>
                </c:pt>
                <c:pt idx="329">
                  <c:v>-0.41076657760986074</c:v>
                </c:pt>
                <c:pt idx="330">
                  <c:v>-0.41701188613339035</c:v>
                </c:pt>
                <c:pt idx="331">
                  <c:v>-0.39363710273803565</c:v>
                </c:pt>
                <c:pt idx="332">
                  <c:v>-0.40723298995472523</c:v>
                </c:pt>
                <c:pt idx="333">
                  <c:v>-0.39799233396406442</c:v>
                </c:pt>
                <c:pt idx="334">
                  <c:v>-0.41911687285428023</c:v>
                </c:pt>
                <c:pt idx="335">
                  <c:v>-0.39430676505884593</c:v>
                </c:pt>
                <c:pt idx="336">
                  <c:v>-0.37082214091062038</c:v>
                </c:pt>
                <c:pt idx="337">
                  <c:v>-0.30884330432291135</c:v>
                </c:pt>
                <c:pt idx="338">
                  <c:v>-0.28320259018147226</c:v>
                </c:pt>
                <c:pt idx="339">
                  <c:v>-0.32633574183001629</c:v>
                </c:pt>
                <c:pt idx="340">
                  <c:v>-0.37173909037886071</c:v>
                </c:pt>
                <c:pt idx="341">
                  <c:v>-0.30040557158784892</c:v>
                </c:pt>
                <c:pt idx="342">
                  <c:v>-0.22506559961632039</c:v>
                </c:pt>
                <c:pt idx="343">
                  <c:v>-0.30913401517621247</c:v>
                </c:pt>
                <c:pt idx="344">
                  <c:v>-0.34780172590923841</c:v>
                </c:pt>
                <c:pt idx="345">
                  <c:v>-0.33507808378971493</c:v>
                </c:pt>
                <c:pt idx="346">
                  <c:v>-0.34636792616846174</c:v>
                </c:pt>
                <c:pt idx="347">
                  <c:v>-0.32527391464026262</c:v>
                </c:pt>
                <c:pt idx="348">
                  <c:v>-0.34055655799077533</c:v>
                </c:pt>
                <c:pt idx="349">
                  <c:v>-0.35794129790281515</c:v>
                </c:pt>
                <c:pt idx="350">
                  <c:v>-0.45159577726833333</c:v>
                </c:pt>
                <c:pt idx="351">
                  <c:v>-0.44473287693268349</c:v>
                </c:pt>
                <c:pt idx="352">
                  <c:v>-0.36717149119562331</c:v>
                </c:pt>
                <c:pt idx="353">
                  <c:v>-0.35904997197557625</c:v>
                </c:pt>
                <c:pt idx="354">
                  <c:v>-0.31063996373903924</c:v>
                </c:pt>
                <c:pt idx="355">
                  <c:v>-0.28996481791374357</c:v>
                </c:pt>
                <c:pt idx="356">
                  <c:v>-0.28885884874690065</c:v>
                </c:pt>
                <c:pt idx="357">
                  <c:v>-0.35443791353974757</c:v>
                </c:pt>
                <c:pt idx="358">
                  <c:v>-0.26220902297581822</c:v>
                </c:pt>
                <c:pt idx="359">
                  <c:v>-0.27341655247865077</c:v>
                </c:pt>
                <c:pt idx="360">
                  <c:v>-0.27898807554594629</c:v>
                </c:pt>
                <c:pt idx="361">
                  <c:v>-0.20038467758629441</c:v>
                </c:pt>
                <c:pt idx="362">
                  <c:v>-0.17434983200161816</c:v>
                </c:pt>
                <c:pt idx="363">
                  <c:v>-0.19365545690549896</c:v>
                </c:pt>
                <c:pt idx="364">
                  <c:v>-0.21063431397179883</c:v>
                </c:pt>
                <c:pt idx="365">
                  <c:v>-0.1814487073802839</c:v>
                </c:pt>
                <c:pt idx="366">
                  <c:v>-0.25367397035309319</c:v>
                </c:pt>
                <c:pt idx="367">
                  <c:v>-0.19600542086584749</c:v>
                </c:pt>
                <c:pt idx="368">
                  <c:v>-0.18999851680366042</c:v>
                </c:pt>
                <c:pt idx="369">
                  <c:v>-0.2268001512585946</c:v>
                </c:pt>
                <c:pt idx="370">
                  <c:v>-0.20002063318455868</c:v>
                </c:pt>
                <c:pt idx="371">
                  <c:v>-0.28318575641751803</c:v>
                </c:pt>
                <c:pt idx="372">
                  <c:v>-0.26679775950841284</c:v>
                </c:pt>
                <c:pt idx="373">
                  <c:v>-0.35711602800122272</c:v>
                </c:pt>
                <c:pt idx="374">
                  <c:v>-0.33861644301386795</c:v>
                </c:pt>
                <c:pt idx="375">
                  <c:v>-0.31754788095786973</c:v>
                </c:pt>
                <c:pt idx="376">
                  <c:v>-0.26748522155978988</c:v>
                </c:pt>
                <c:pt idx="377">
                  <c:v>-0.25692441391874105</c:v>
                </c:pt>
                <c:pt idx="378">
                  <c:v>-0.21382008724623672</c:v>
                </c:pt>
                <c:pt idx="379">
                  <c:v>-0.20615019645577631</c:v>
                </c:pt>
                <c:pt idx="380">
                  <c:v>-0.18336136869929209</c:v>
                </c:pt>
                <c:pt idx="381">
                  <c:v>-0.17540296460377641</c:v>
                </c:pt>
                <c:pt idx="382">
                  <c:v>-0.14807726214830572</c:v>
                </c:pt>
                <c:pt idx="383">
                  <c:v>-0.14389578092468217</c:v>
                </c:pt>
                <c:pt idx="384">
                  <c:v>-9.4527020248942384E-2</c:v>
                </c:pt>
                <c:pt idx="385">
                  <c:v>-8.686065930826288E-2</c:v>
                </c:pt>
                <c:pt idx="386">
                  <c:v>-8.9978609993475206E-2</c:v>
                </c:pt>
                <c:pt idx="387">
                  <c:v>-7.244400481284588E-2</c:v>
                </c:pt>
                <c:pt idx="388">
                  <c:v>-4.4414811029290013E-2</c:v>
                </c:pt>
                <c:pt idx="389">
                  <c:v>-2.9348256431646746E-2</c:v>
                </c:pt>
                <c:pt idx="390">
                  <c:v>4.7842102754894304E-2</c:v>
                </c:pt>
                <c:pt idx="391">
                  <c:v>0.11907571790426959</c:v>
                </c:pt>
                <c:pt idx="392">
                  <c:v>0.11926614110872955</c:v>
                </c:pt>
                <c:pt idx="393">
                  <c:v>0.11764983741982296</c:v>
                </c:pt>
                <c:pt idx="394">
                  <c:v>0.10066479418623038</c:v>
                </c:pt>
                <c:pt idx="395">
                  <c:v>8.8553377901453401E-2</c:v>
                </c:pt>
                <c:pt idx="396">
                  <c:v>8.3183603426343913E-2</c:v>
                </c:pt>
                <c:pt idx="397">
                  <c:v>7.2339410806084165E-2</c:v>
                </c:pt>
                <c:pt idx="398">
                  <c:v>0.20418679930428157</c:v>
                </c:pt>
                <c:pt idx="399">
                  <c:v>0.20302916910405505</c:v>
                </c:pt>
                <c:pt idx="400">
                  <c:v>0.3108117362799418</c:v>
                </c:pt>
                <c:pt idx="401">
                  <c:v>0.23617043874617888</c:v>
                </c:pt>
                <c:pt idx="402">
                  <c:v>0.26220250077469515</c:v>
                </c:pt>
                <c:pt idx="403">
                  <c:v>0.29264940821008711</c:v>
                </c:pt>
                <c:pt idx="404">
                  <c:v>0.37669446996126776</c:v>
                </c:pt>
                <c:pt idx="405">
                  <c:v>0.38196866327466733</c:v>
                </c:pt>
                <c:pt idx="406">
                  <c:v>0.38934102749367661</c:v>
                </c:pt>
                <c:pt idx="407">
                  <c:v>0.41189960616105603</c:v>
                </c:pt>
                <c:pt idx="408">
                  <c:v>0.31043380628503287</c:v>
                </c:pt>
                <c:pt idx="409">
                  <c:v>0.30382515929766185</c:v>
                </c:pt>
                <c:pt idx="410">
                  <c:v>0.29026962784473764</c:v>
                </c:pt>
                <c:pt idx="411">
                  <c:v>0.31064412047755452</c:v>
                </c:pt>
                <c:pt idx="412">
                  <c:v>0.27123918140960712</c:v>
                </c:pt>
                <c:pt idx="413">
                  <c:v>0.28687029065598874</c:v>
                </c:pt>
                <c:pt idx="414">
                  <c:v>0.27513487821816207</c:v>
                </c:pt>
                <c:pt idx="415">
                  <c:v>0.30010108532894852</c:v>
                </c:pt>
                <c:pt idx="416">
                  <c:v>0.30582162497593551</c:v>
                </c:pt>
                <c:pt idx="417">
                  <c:v>0.2701954799517079</c:v>
                </c:pt>
                <c:pt idx="418">
                  <c:v>0.2589619039334371</c:v>
                </c:pt>
                <c:pt idx="419">
                  <c:v>0.26904281271193053</c:v>
                </c:pt>
                <c:pt idx="420">
                  <c:v>0.17483008719904336</c:v>
                </c:pt>
                <c:pt idx="421">
                  <c:v>0.18674341783973031</c:v>
                </c:pt>
                <c:pt idx="422">
                  <c:v>0.20486158291419121</c:v>
                </c:pt>
                <c:pt idx="423">
                  <c:v>0.22150055392419862</c:v>
                </c:pt>
                <c:pt idx="424">
                  <c:v>0.2234700382806406</c:v>
                </c:pt>
                <c:pt idx="425">
                  <c:v>0.24422401268544044</c:v>
                </c:pt>
                <c:pt idx="426">
                  <c:v>0.24958542357404132</c:v>
                </c:pt>
                <c:pt idx="427">
                  <c:v>0.26587232711897785</c:v>
                </c:pt>
                <c:pt idx="428">
                  <c:v>0.24402166744587284</c:v>
                </c:pt>
                <c:pt idx="429">
                  <c:v>0.24853324432777502</c:v>
                </c:pt>
                <c:pt idx="430">
                  <c:v>0.27744001371217375</c:v>
                </c:pt>
                <c:pt idx="431">
                  <c:v>0.31406860384381391</c:v>
                </c:pt>
                <c:pt idx="432">
                  <c:v>0.41516906466400977</c:v>
                </c:pt>
                <c:pt idx="433">
                  <c:v>0.43816402781589553</c:v>
                </c:pt>
                <c:pt idx="434">
                  <c:v>0.51619201170249884</c:v>
                </c:pt>
                <c:pt idx="435">
                  <c:v>0.45679773569697513</c:v>
                </c:pt>
                <c:pt idx="436">
                  <c:v>0.59138202217348323</c:v>
                </c:pt>
                <c:pt idx="437">
                  <c:v>0.47779336196750383</c:v>
                </c:pt>
                <c:pt idx="438">
                  <c:v>0.50825224600978725</c:v>
                </c:pt>
                <c:pt idx="439">
                  <c:v>0.50284551965698565</c:v>
                </c:pt>
                <c:pt idx="440">
                  <c:v>0.48243945763329693</c:v>
                </c:pt>
                <c:pt idx="441">
                  <c:v>0.48829413176982295</c:v>
                </c:pt>
                <c:pt idx="442">
                  <c:v>0.46822197737837118</c:v>
                </c:pt>
                <c:pt idx="443">
                  <c:v>0.38324147627556221</c:v>
                </c:pt>
                <c:pt idx="444">
                  <c:v>0.39522906649616851</c:v>
                </c:pt>
                <c:pt idx="445">
                  <c:v>0.41476053764804732</c:v>
                </c:pt>
                <c:pt idx="446">
                  <c:v>0.39830329609998633</c:v>
                </c:pt>
                <c:pt idx="447">
                  <c:v>0.33309990471759332</c:v>
                </c:pt>
                <c:pt idx="448">
                  <c:v>0.36345080657860768</c:v>
                </c:pt>
                <c:pt idx="449">
                  <c:v>0.29916346476251371</c:v>
                </c:pt>
                <c:pt idx="450">
                  <c:v>0.21695995764881884</c:v>
                </c:pt>
                <c:pt idx="451">
                  <c:v>0.24140296954305643</c:v>
                </c:pt>
                <c:pt idx="452">
                  <c:v>0.3808918180595588</c:v>
                </c:pt>
                <c:pt idx="453">
                  <c:v>0.42958269965955159</c:v>
                </c:pt>
                <c:pt idx="454">
                  <c:v>0.37199328189742664</c:v>
                </c:pt>
                <c:pt idx="455">
                  <c:v>0.36620322544644829</c:v>
                </c:pt>
                <c:pt idx="456">
                  <c:v>0.48354062582515456</c:v>
                </c:pt>
                <c:pt idx="457">
                  <c:v>0.41059595416001637</c:v>
                </c:pt>
                <c:pt idx="458">
                  <c:v>0.39931842868739725</c:v>
                </c:pt>
                <c:pt idx="459">
                  <c:v>0.24816461834428219</c:v>
                </c:pt>
                <c:pt idx="460">
                  <c:v>0.38723656020698732</c:v>
                </c:pt>
                <c:pt idx="461">
                  <c:v>0.42641379787983608</c:v>
                </c:pt>
                <c:pt idx="462">
                  <c:v>0.36499192781026313</c:v>
                </c:pt>
                <c:pt idx="463">
                  <c:v>0.28333255483567243</c:v>
                </c:pt>
                <c:pt idx="464">
                  <c:v>0.17526239570638152</c:v>
                </c:pt>
                <c:pt idx="465">
                  <c:v>0.14990413039193026</c:v>
                </c:pt>
                <c:pt idx="466">
                  <c:v>0.10490907293347353</c:v>
                </c:pt>
                <c:pt idx="467">
                  <c:v>0.24432136854451425</c:v>
                </c:pt>
                <c:pt idx="468">
                  <c:v>0.31458792095031163</c:v>
                </c:pt>
                <c:pt idx="469">
                  <c:v>0.2979887611301883</c:v>
                </c:pt>
                <c:pt idx="470">
                  <c:v>0.236011251733523</c:v>
                </c:pt>
                <c:pt idx="471">
                  <c:v>0.17425237342234454</c:v>
                </c:pt>
                <c:pt idx="472">
                  <c:v>0.12118884637065801</c:v>
                </c:pt>
                <c:pt idx="473">
                  <c:v>0.15601062464507057</c:v>
                </c:pt>
                <c:pt idx="474">
                  <c:v>0.17101500342089865</c:v>
                </c:pt>
                <c:pt idx="475">
                  <c:v>0.15659001456458041</c:v>
                </c:pt>
                <c:pt idx="476">
                  <c:v>0.17891702935922815</c:v>
                </c:pt>
                <c:pt idx="477">
                  <c:v>0.22126824633803882</c:v>
                </c:pt>
                <c:pt idx="478">
                  <c:v>0.23956435718504937</c:v>
                </c:pt>
                <c:pt idx="479">
                  <c:v>0.30372524775073523</c:v>
                </c:pt>
                <c:pt idx="480">
                  <c:v>0.30522777725363753</c:v>
                </c:pt>
                <c:pt idx="481">
                  <c:v>0.30712516730924189</c:v>
                </c:pt>
                <c:pt idx="482">
                  <c:v>0.34550176164813423</c:v>
                </c:pt>
                <c:pt idx="483">
                  <c:v>0.24451395659287545</c:v>
                </c:pt>
                <c:pt idx="484">
                  <c:v>0.29401155843008658</c:v>
                </c:pt>
                <c:pt idx="485">
                  <c:v>0.31536083310198787</c:v>
                </c:pt>
                <c:pt idx="486">
                  <c:v>0.26430291418772567</c:v>
                </c:pt>
                <c:pt idx="487">
                  <c:v>0.29653081373196499</c:v>
                </c:pt>
                <c:pt idx="488">
                  <c:v>0.23425303366929284</c:v>
                </c:pt>
                <c:pt idx="489">
                  <c:v>0.23298026120231299</c:v>
                </c:pt>
                <c:pt idx="490">
                  <c:v>0.20253414016911364</c:v>
                </c:pt>
                <c:pt idx="491">
                  <c:v>0.1076687907516562</c:v>
                </c:pt>
                <c:pt idx="492">
                  <c:v>0.12327738011412072</c:v>
                </c:pt>
                <c:pt idx="493">
                  <c:v>8.5990343242372771E-2</c:v>
                </c:pt>
                <c:pt idx="494">
                  <c:v>8.5587771400991303E-2</c:v>
                </c:pt>
                <c:pt idx="495">
                  <c:v>-4.8891786233604184E-2</c:v>
                </c:pt>
                <c:pt idx="496">
                  <c:v>1.2796955374220443E-2</c:v>
                </c:pt>
                <c:pt idx="497">
                  <c:v>-1.2511536429205888E-2</c:v>
                </c:pt>
                <c:pt idx="498">
                  <c:v>-1.8482499174862537E-2</c:v>
                </c:pt>
                <c:pt idx="499">
                  <c:v>3.9570515236304615E-3</c:v>
                </c:pt>
                <c:pt idx="500">
                  <c:v>-0.1035612253069205</c:v>
                </c:pt>
                <c:pt idx="501">
                  <c:v>-0.13821001628316568</c:v>
                </c:pt>
                <c:pt idx="502">
                  <c:v>-6.5391527655231901E-2</c:v>
                </c:pt>
                <c:pt idx="503">
                  <c:v>-0.11334862807842701</c:v>
                </c:pt>
                <c:pt idx="504">
                  <c:v>-0.1626437710231439</c:v>
                </c:pt>
                <c:pt idx="505">
                  <c:v>-0.16449704345642066</c:v>
                </c:pt>
                <c:pt idx="506">
                  <c:v>-9.7709156888265661E-2</c:v>
                </c:pt>
                <c:pt idx="507">
                  <c:v>-0.13700019811766492</c:v>
                </c:pt>
                <c:pt idx="508">
                  <c:v>-0.12268775815613743</c:v>
                </c:pt>
                <c:pt idx="509">
                  <c:v>-9.0260826224982979E-2</c:v>
                </c:pt>
                <c:pt idx="510">
                  <c:v>-0.14689656756011607</c:v>
                </c:pt>
                <c:pt idx="511">
                  <c:v>-0.23912705005256046</c:v>
                </c:pt>
                <c:pt idx="512">
                  <c:v>-0.25688123262779039</c:v>
                </c:pt>
                <c:pt idx="513">
                  <c:v>-0.18293449317868821</c:v>
                </c:pt>
                <c:pt idx="514">
                  <c:v>-0.1787442451609188</c:v>
                </c:pt>
                <c:pt idx="515">
                  <c:v>-0.24729875514338939</c:v>
                </c:pt>
                <c:pt idx="516">
                  <c:v>-0.33331808888333081</c:v>
                </c:pt>
                <c:pt idx="517">
                  <c:v>-0.29466166517872039</c:v>
                </c:pt>
                <c:pt idx="518">
                  <c:v>-0.25202974837272646</c:v>
                </c:pt>
                <c:pt idx="519">
                  <c:v>-0.26627079252692348</c:v>
                </c:pt>
                <c:pt idx="520">
                  <c:v>-0.32027040167147974</c:v>
                </c:pt>
                <c:pt idx="521">
                  <c:v>-0.2957952014822432</c:v>
                </c:pt>
                <c:pt idx="522">
                  <c:v>-0.24619607531553558</c:v>
                </c:pt>
                <c:pt idx="523">
                  <c:v>-0.14633867131764036</c:v>
                </c:pt>
                <c:pt idx="524">
                  <c:v>-0.12435982870158357</c:v>
                </c:pt>
                <c:pt idx="525">
                  <c:v>-0.12051935607150581</c:v>
                </c:pt>
                <c:pt idx="526">
                  <c:v>-0.15625522052624891</c:v>
                </c:pt>
                <c:pt idx="527">
                  <c:v>-0.16363793433384208</c:v>
                </c:pt>
                <c:pt idx="528">
                  <c:v>-0.13256877242052531</c:v>
                </c:pt>
                <c:pt idx="529">
                  <c:v>-7.2732176760436335E-2</c:v>
                </c:pt>
                <c:pt idx="530">
                  <c:v>-2.2045342396888434E-2</c:v>
                </c:pt>
                <c:pt idx="531">
                  <c:v>-5.7603758187318513E-3</c:v>
                </c:pt>
                <c:pt idx="532">
                  <c:v>-6.9504738253106275E-3</c:v>
                </c:pt>
                <c:pt idx="533">
                  <c:v>-5.4569910486838513E-2</c:v>
                </c:pt>
                <c:pt idx="534">
                  <c:v>-2.5745480796446479E-2</c:v>
                </c:pt>
                <c:pt idx="535">
                  <c:v>-2.5407574304309146E-2</c:v>
                </c:pt>
                <c:pt idx="536">
                  <c:v>-3.6533231088450795E-2</c:v>
                </c:pt>
                <c:pt idx="537">
                  <c:v>-7.0800618637699028E-2</c:v>
                </c:pt>
                <c:pt idx="538">
                  <c:v>-6.3165332837081659E-2</c:v>
                </c:pt>
                <c:pt idx="539">
                  <c:v>-2.7888634635907853E-2</c:v>
                </c:pt>
                <c:pt idx="540">
                  <c:v>-8.5050323171803489E-3</c:v>
                </c:pt>
                <c:pt idx="541">
                  <c:v>-4.8228957645806751E-2</c:v>
                </c:pt>
                <c:pt idx="542">
                  <c:v>-2.7237854559315844E-3</c:v>
                </c:pt>
                <c:pt idx="543">
                  <c:v>-1.4132780010758282E-2</c:v>
                </c:pt>
                <c:pt idx="544">
                  <c:v>-8.6518819421184112E-2</c:v>
                </c:pt>
                <c:pt idx="545">
                  <c:v>-8.4487032929611655E-2</c:v>
                </c:pt>
                <c:pt idx="546">
                  <c:v>-0.11261441456648716</c:v>
                </c:pt>
                <c:pt idx="547">
                  <c:v>-8.1617102122338248E-2</c:v>
                </c:pt>
                <c:pt idx="548">
                  <c:v>-7.6734084862777246E-2</c:v>
                </c:pt>
                <c:pt idx="549">
                  <c:v>-9.2542555796517698E-2</c:v>
                </c:pt>
                <c:pt idx="550">
                  <c:v>-6.0539682527709596E-2</c:v>
                </c:pt>
                <c:pt idx="551">
                  <c:v>-8.8072040930811127E-2</c:v>
                </c:pt>
                <c:pt idx="552">
                  <c:v>-0.12700538151382382</c:v>
                </c:pt>
                <c:pt idx="553">
                  <c:v>-3.8242479682779752E-2</c:v>
                </c:pt>
                <c:pt idx="554">
                  <c:v>-1.5201130624274596E-2</c:v>
                </c:pt>
                <c:pt idx="555">
                  <c:v>-3.7332766863403311E-2</c:v>
                </c:pt>
                <c:pt idx="556">
                  <c:v>-3.7884425306014997E-2</c:v>
                </c:pt>
                <c:pt idx="557">
                  <c:v>-6.814786105331201E-3</c:v>
                </c:pt>
                <c:pt idx="558">
                  <c:v>-0.114488107321148</c:v>
                </c:pt>
                <c:pt idx="559">
                  <c:v>-7.8446443221836973E-4</c:v>
                </c:pt>
                <c:pt idx="560">
                  <c:v>-1.3151331912640707E-2</c:v>
                </c:pt>
                <c:pt idx="561">
                  <c:v>-3.2464168925488576E-2</c:v>
                </c:pt>
                <c:pt idx="562">
                  <c:v>8.0172585654295168E-3</c:v>
                </c:pt>
                <c:pt idx="563">
                  <c:v>3.8721334192694662E-2</c:v>
                </c:pt>
                <c:pt idx="564">
                  <c:v>7.5002633771041022E-2</c:v>
                </c:pt>
                <c:pt idx="565">
                  <c:v>0.13464070742366982</c:v>
                </c:pt>
                <c:pt idx="566">
                  <c:v>9.6943030967392166E-2</c:v>
                </c:pt>
                <c:pt idx="567">
                  <c:v>7.5233950052135845E-2</c:v>
                </c:pt>
                <c:pt idx="568">
                  <c:v>8.0538103600702987E-2</c:v>
                </c:pt>
                <c:pt idx="569">
                  <c:v>6.8162420657275749E-2</c:v>
                </c:pt>
                <c:pt idx="570">
                  <c:v>9.9363154088246322E-2</c:v>
                </c:pt>
                <c:pt idx="571">
                  <c:v>0.10445402709759745</c:v>
                </c:pt>
                <c:pt idx="572">
                  <c:v>9.2890204009567018E-2</c:v>
                </c:pt>
                <c:pt idx="573">
                  <c:v>7.2808280095878725E-2</c:v>
                </c:pt>
                <c:pt idx="574">
                  <c:v>-1.5038228513266472E-2</c:v>
                </c:pt>
                <c:pt idx="575">
                  <c:v>-2.5518450740976445E-2</c:v>
                </c:pt>
                <c:pt idx="576">
                  <c:v>-3.9101299912470883E-2</c:v>
                </c:pt>
                <c:pt idx="577">
                  <c:v>-5.345617938908645E-2</c:v>
                </c:pt>
                <c:pt idx="578">
                  <c:v>-0.12632742733670377</c:v>
                </c:pt>
                <c:pt idx="579">
                  <c:v>-0.1404762017979207</c:v>
                </c:pt>
                <c:pt idx="580">
                  <c:v>-6.7318357218426217E-2</c:v>
                </c:pt>
                <c:pt idx="581">
                  <c:v>-0.1231412472065407</c:v>
                </c:pt>
                <c:pt idx="582">
                  <c:v>-0.15908881716359624</c:v>
                </c:pt>
                <c:pt idx="583">
                  <c:v>-0.10544018860559708</c:v>
                </c:pt>
                <c:pt idx="584">
                  <c:v>-0.11646306276499818</c:v>
                </c:pt>
                <c:pt idx="585">
                  <c:v>-0.11140428280788177</c:v>
                </c:pt>
                <c:pt idx="586">
                  <c:v>-0.11348858275024414</c:v>
                </c:pt>
                <c:pt idx="587">
                  <c:v>-0.1414677273794509</c:v>
                </c:pt>
                <c:pt idx="588">
                  <c:v>-0.17970587028480473</c:v>
                </c:pt>
                <c:pt idx="589">
                  <c:v>-0.18351103744505837</c:v>
                </c:pt>
                <c:pt idx="590">
                  <c:v>-0.18457831923606108</c:v>
                </c:pt>
                <c:pt idx="591">
                  <c:v>-0.21387767905629701</c:v>
                </c:pt>
                <c:pt idx="592">
                  <c:v>-0.14559498862284773</c:v>
                </c:pt>
                <c:pt idx="593">
                  <c:v>-0.15580661945671356</c:v>
                </c:pt>
                <c:pt idx="594">
                  <c:v>-0.1485443297949432</c:v>
                </c:pt>
                <c:pt idx="595">
                  <c:v>-0.16524109902425138</c:v>
                </c:pt>
                <c:pt idx="596">
                  <c:v>-0.15488097182224064</c:v>
                </c:pt>
                <c:pt idx="597">
                  <c:v>-0.19936060807113895</c:v>
                </c:pt>
                <c:pt idx="598">
                  <c:v>-0.24457112050831289</c:v>
                </c:pt>
                <c:pt idx="599">
                  <c:v>-0.32704758990158761</c:v>
                </c:pt>
                <c:pt idx="600">
                  <c:v>-0.25371552850445234</c:v>
                </c:pt>
                <c:pt idx="601">
                  <c:v>-0.22638324483001776</c:v>
                </c:pt>
                <c:pt idx="602">
                  <c:v>-0.14675478520125304</c:v>
                </c:pt>
                <c:pt idx="603">
                  <c:v>-0.15037381951417406</c:v>
                </c:pt>
                <c:pt idx="604">
                  <c:v>-0.1265481094081817</c:v>
                </c:pt>
                <c:pt idx="605">
                  <c:v>-6.4905718332494228E-2</c:v>
                </c:pt>
                <c:pt idx="606">
                  <c:v>-7.7600888763114557E-3</c:v>
                </c:pt>
                <c:pt idx="607">
                  <c:v>-5.7048743024639657E-2</c:v>
                </c:pt>
                <c:pt idx="608">
                  <c:v>1.0176264882286901E-2</c:v>
                </c:pt>
                <c:pt idx="609">
                  <c:v>4.1779946736368354E-2</c:v>
                </c:pt>
                <c:pt idx="610">
                  <c:v>0.16219712447628729</c:v>
                </c:pt>
                <c:pt idx="611">
                  <c:v>0.17481429565270457</c:v>
                </c:pt>
                <c:pt idx="612">
                  <c:v>8.4464423799337801E-2</c:v>
                </c:pt>
                <c:pt idx="613">
                  <c:v>4.3046566196214449E-2</c:v>
                </c:pt>
                <c:pt idx="614">
                  <c:v>3.0714189393250518E-2</c:v>
                </c:pt>
                <c:pt idx="615">
                  <c:v>4.6288755184192398E-2</c:v>
                </c:pt>
                <c:pt idx="616">
                  <c:v>-1.9542708948748623E-3</c:v>
                </c:pt>
                <c:pt idx="617">
                  <c:v>0.11448125882972325</c:v>
                </c:pt>
                <c:pt idx="618">
                  <c:v>4.9572432446500135E-2</c:v>
                </c:pt>
                <c:pt idx="619">
                  <c:v>9.7588835287869602E-2</c:v>
                </c:pt>
                <c:pt idx="620">
                  <c:v>0.10459135236322094</c:v>
                </c:pt>
                <c:pt idx="621">
                  <c:v>0.16621965334527167</c:v>
                </c:pt>
                <c:pt idx="622">
                  <c:v>0.15320431154920092</c:v>
                </c:pt>
                <c:pt idx="623">
                  <c:v>0.14465013140364721</c:v>
                </c:pt>
                <c:pt idx="624">
                  <c:v>7.7875593941657967E-2</c:v>
                </c:pt>
                <c:pt idx="625">
                  <c:v>5.135491206423852E-2</c:v>
                </c:pt>
                <c:pt idx="626">
                  <c:v>5.5899845383742951E-2</c:v>
                </c:pt>
                <c:pt idx="627">
                  <c:v>3.4146284413645971E-2</c:v>
                </c:pt>
                <c:pt idx="628">
                  <c:v>8.1947421452622723E-2</c:v>
                </c:pt>
                <c:pt idx="629">
                  <c:v>7.8155819052494371E-2</c:v>
                </c:pt>
                <c:pt idx="630">
                  <c:v>7.8994102109777461E-2</c:v>
                </c:pt>
                <c:pt idx="631">
                  <c:v>8.8825720119333235E-2</c:v>
                </c:pt>
                <c:pt idx="632">
                  <c:v>0.14260978952520478</c:v>
                </c:pt>
                <c:pt idx="633">
                  <c:v>0.28135590572860986</c:v>
                </c:pt>
                <c:pt idx="634">
                  <c:v>0.28552530184167624</c:v>
                </c:pt>
                <c:pt idx="635">
                  <c:v>0.29109593384385096</c:v>
                </c:pt>
                <c:pt idx="636">
                  <c:v>0.29240948126360017</c:v>
                </c:pt>
              </c:numCache>
            </c:numRef>
          </c:val>
          <c:smooth val="0"/>
          <c:extLst>
            <c:ext xmlns:c16="http://schemas.microsoft.com/office/drawing/2014/chart" uri="{C3380CC4-5D6E-409C-BE32-E72D297353CC}">
              <c16:uniqueId val="{00000006-00A2-B746-8C5B-3B2B0B6E0215}"/>
            </c:ext>
          </c:extLst>
        </c:ser>
        <c:dLbls>
          <c:showLegendKey val="0"/>
          <c:showVal val="0"/>
          <c:showCatName val="0"/>
          <c:showSerName val="0"/>
          <c:showPercent val="0"/>
          <c:showBubbleSize val="0"/>
        </c:dLbls>
        <c:marker val="1"/>
        <c:smooth val="0"/>
        <c:axId val="1995090799"/>
        <c:axId val="1952664815"/>
      </c:lineChart>
      <c:dateAx>
        <c:axId val="25596320"/>
        <c:scaling>
          <c:orientation val="minMax"/>
        </c:scaling>
        <c:delete val="0"/>
        <c:axPos val="b"/>
        <c:numFmt formatCode="m/d/yy"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256800"/>
        <c:crosses val="autoZero"/>
        <c:auto val="1"/>
        <c:lblOffset val="100"/>
        <c:baseTimeUnit val="days"/>
      </c:dateAx>
      <c:valAx>
        <c:axId val="25256800"/>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596320"/>
        <c:crosses val="autoZero"/>
        <c:crossBetween val="between"/>
      </c:valAx>
      <c:valAx>
        <c:axId val="19526648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95090799"/>
        <c:crosses val="max"/>
        <c:crossBetween val="between"/>
      </c:valAx>
      <c:dateAx>
        <c:axId val="1995090799"/>
        <c:scaling>
          <c:orientation val="minMax"/>
        </c:scaling>
        <c:delete val="1"/>
        <c:axPos val="b"/>
        <c:numFmt formatCode="m/d/yy" sourceLinked="1"/>
        <c:majorTickMark val="out"/>
        <c:minorTickMark val="none"/>
        <c:tickLblPos val="nextTo"/>
        <c:crossAx val="1952664815"/>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Less negative correlation than previous</a:t>
            </a:r>
            <a:r>
              <a:rPr lang="en-US" baseline="0%"/>
              <a:t> example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lineChart>
        <c:grouping val="standard"/>
        <c:varyColors val="0"/>
        <c:ser>
          <c:idx val="0"/>
          <c:order val="0"/>
          <c:tx>
            <c:strRef>
              <c:f>Sheet2!$M$3</c:f>
              <c:strCache>
                <c:ptCount val="1"/>
                <c:pt idx="0">
                  <c:v>Close XLB</c:v>
                </c:pt>
              </c:strCache>
            </c:strRef>
          </c:tx>
          <c:spPr>
            <a:ln w="12700" cap="rnd">
              <a:solidFill>
                <a:srgbClr val="FF0000"/>
              </a:solidFill>
              <a:round/>
            </a:ln>
            <a:effectLst/>
          </c:spPr>
          <c:marker>
            <c:symbol val="none"/>
          </c:marker>
          <c:cat>
            <c:numRef>
              <c:f>Sheet2!$L$4:$L$640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Sheet2!$M$4:$M$640</c:f>
              <c:numCache>
                <c:formatCode>General</c:formatCode>
                <c:ptCount val="637"/>
                <c:pt idx="0">
                  <c:v>38.880001</c:v>
                </c:pt>
                <c:pt idx="1">
                  <c:v>39.080002</c:v>
                </c:pt>
                <c:pt idx="2">
                  <c:v>39.340000000000003</c:v>
                </c:pt>
                <c:pt idx="3">
                  <c:v>39.400002000000001</c:v>
                </c:pt>
                <c:pt idx="4">
                  <c:v>39.810001</c:v>
                </c:pt>
                <c:pt idx="5">
                  <c:v>40.279998999999997</c:v>
                </c:pt>
                <c:pt idx="6">
                  <c:v>40.32</c:v>
                </c:pt>
                <c:pt idx="7">
                  <c:v>41.470001000000003</c:v>
                </c:pt>
                <c:pt idx="8">
                  <c:v>40.400002000000001</c:v>
                </c:pt>
                <c:pt idx="9">
                  <c:v>41.099997999999999</c:v>
                </c:pt>
                <c:pt idx="10">
                  <c:v>40.889999000000003</c:v>
                </c:pt>
                <c:pt idx="11">
                  <c:v>40.5</c:v>
                </c:pt>
                <c:pt idx="12">
                  <c:v>41.599997999999999</c:v>
                </c:pt>
                <c:pt idx="13">
                  <c:v>42.900002000000001</c:v>
                </c:pt>
                <c:pt idx="14">
                  <c:v>42.799999</c:v>
                </c:pt>
                <c:pt idx="15">
                  <c:v>38.919998</c:v>
                </c:pt>
                <c:pt idx="16">
                  <c:v>38.419998</c:v>
                </c:pt>
                <c:pt idx="17">
                  <c:v>38.68</c:v>
                </c:pt>
                <c:pt idx="18">
                  <c:v>36.900002000000001</c:v>
                </c:pt>
                <c:pt idx="19">
                  <c:v>39.400002000000001</c:v>
                </c:pt>
                <c:pt idx="20">
                  <c:v>39.150002000000001</c:v>
                </c:pt>
                <c:pt idx="21">
                  <c:v>38.619999</c:v>
                </c:pt>
                <c:pt idx="22">
                  <c:v>39.5</c:v>
                </c:pt>
                <c:pt idx="23">
                  <c:v>41.57</c:v>
                </c:pt>
                <c:pt idx="24">
                  <c:v>42.110000999999997</c:v>
                </c:pt>
                <c:pt idx="25">
                  <c:v>42.950001</c:v>
                </c:pt>
                <c:pt idx="26">
                  <c:v>43.349997999999999</c:v>
                </c:pt>
                <c:pt idx="27">
                  <c:v>41.720001000000003</c:v>
                </c:pt>
                <c:pt idx="28">
                  <c:v>43.279998999999997</c:v>
                </c:pt>
                <c:pt idx="29">
                  <c:v>42.720001000000003</c:v>
                </c:pt>
                <c:pt idx="30">
                  <c:v>41.529998999999997</c:v>
                </c:pt>
                <c:pt idx="31">
                  <c:v>40.169998</c:v>
                </c:pt>
                <c:pt idx="32">
                  <c:v>39.520000000000003</c:v>
                </c:pt>
                <c:pt idx="33">
                  <c:v>41.650002000000001</c:v>
                </c:pt>
                <c:pt idx="34">
                  <c:v>43.02</c:v>
                </c:pt>
                <c:pt idx="35">
                  <c:v>41.959999000000003</c:v>
                </c:pt>
                <c:pt idx="36">
                  <c:v>42.110000999999997</c:v>
                </c:pt>
                <c:pt idx="37">
                  <c:v>41.950001</c:v>
                </c:pt>
                <c:pt idx="38">
                  <c:v>40.779998999999997</c:v>
                </c:pt>
                <c:pt idx="39">
                  <c:v>39.979999999999997</c:v>
                </c:pt>
                <c:pt idx="40">
                  <c:v>37.349997999999999</c:v>
                </c:pt>
                <c:pt idx="41">
                  <c:v>38.439999</c:v>
                </c:pt>
                <c:pt idx="42">
                  <c:v>40.919998</c:v>
                </c:pt>
                <c:pt idx="43">
                  <c:v>39.830002</c:v>
                </c:pt>
                <c:pt idx="44">
                  <c:v>40.25</c:v>
                </c:pt>
                <c:pt idx="45">
                  <c:v>41.32</c:v>
                </c:pt>
                <c:pt idx="46">
                  <c:v>40.869999</c:v>
                </c:pt>
                <c:pt idx="47">
                  <c:v>39.590000000000003</c:v>
                </c:pt>
                <c:pt idx="48">
                  <c:v>40.770000000000003</c:v>
                </c:pt>
                <c:pt idx="49">
                  <c:v>38.299999</c:v>
                </c:pt>
                <c:pt idx="50">
                  <c:v>40.220001000000003</c:v>
                </c:pt>
                <c:pt idx="51">
                  <c:v>42.91</c:v>
                </c:pt>
                <c:pt idx="52">
                  <c:v>42.18</c:v>
                </c:pt>
                <c:pt idx="53">
                  <c:v>44.240001999999997</c:v>
                </c:pt>
                <c:pt idx="54">
                  <c:v>43.900002000000001</c:v>
                </c:pt>
                <c:pt idx="55">
                  <c:v>42.439999</c:v>
                </c:pt>
                <c:pt idx="56">
                  <c:v>43.450001</c:v>
                </c:pt>
                <c:pt idx="57">
                  <c:v>45.91</c:v>
                </c:pt>
                <c:pt idx="58">
                  <c:v>43.869999</c:v>
                </c:pt>
                <c:pt idx="59">
                  <c:v>44.509998000000003</c:v>
                </c:pt>
                <c:pt idx="60">
                  <c:v>44.169998</c:v>
                </c:pt>
                <c:pt idx="61">
                  <c:v>44.540000999999997</c:v>
                </c:pt>
                <c:pt idx="62">
                  <c:v>43.419998</c:v>
                </c:pt>
                <c:pt idx="63">
                  <c:v>41.900002000000001</c:v>
                </c:pt>
                <c:pt idx="64">
                  <c:v>39.450001</c:v>
                </c:pt>
                <c:pt idx="65">
                  <c:v>39.419998</c:v>
                </c:pt>
                <c:pt idx="66">
                  <c:v>39.599997999999999</c:v>
                </c:pt>
                <c:pt idx="67">
                  <c:v>39.020000000000003</c:v>
                </c:pt>
                <c:pt idx="68">
                  <c:v>39.650002000000001</c:v>
                </c:pt>
                <c:pt idx="69">
                  <c:v>38.470001000000003</c:v>
                </c:pt>
                <c:pt idx="70">
                  <c:v>39.349997999999999</c:v>
                </c:pt>
                <c:pt idx="71">
                  <c:v>39.75</c:v>
                </c:pt>
                <c:pt idx="72">
                  <c:v>39.75</c:v>
                </c:pt>
                <c:pt idx="73">
                  <c:v>37.220001000000003</c:v>
                </c:pt>
                <c:pt idx="74">
                  <c:v>38.080002</c:v>
                </c:pt>
                <c:pt idx="75">
                  <c:v>38.279998999999997</c:v>
                </c:pt>
                <c:pt idx="76">
                  <c:v>35.240001999999997</c:v>
                </c:pt>
                <c:pt idx="77">
                  <c:v>30.190000999999999</c:v>
                </c:pt>
                <c:pt idx="78">
                  <c:v>25.68</c:v>
                </c:pt>
                <c:pt idx="79">
                  <c:v>25.75</c:v>
                </c:pt>
                <c:pt idx="80">
                  <c:v>22.9</c:v>
                </c:pt>
                <c:pt idx="81">
                  <c:v>25.92</c:v>
                </c:pt>
                <c:pt idx="82">
                  <c:v>24.870000999999998</c:v>
                </c:pt>
                <c:pt idx="83">
                  <c:v>22.719999000000001</c:v>
                </c:pt>
                <c:pt idx="84">
                  <c:v>20.100000000000001</c:v>
                </c:pt>
                <c:pt idx="85">
                  <c:v>23.15</c:v>
                </c:pt>
                <c:pt idx="86">
                  <c:v>21.93</c:v>
                </c:pt>
                <c:pt idx="87">
                  <c:v>23.1</c:v>
                </c:pt>
                <c:pt idx="88">
                  <c:v>22.780000999999999</c:v>
                </c:pt>
                <c:pt idx="89">
                  <c:v>22.16</c:v>
                </c:pt>
                <c:pt idx="90">
                  <c:v>23.57</c:v>
                </c:pt>
                <c:pt idx="91">
                  <c:v>23.34</c:v>
                </c:pt>
                <c:pt idx="92">
                  <c:v>22.540001</c:v>
                </c:pt>
                <c:pt idx="93">
                  <c:v>22.01</c:v>
                </c:pt>
                <c:pt idx="94">
                  <c:v>21.059999000000001</c:v>
                </c:pt>
                <c:pt idx="95">
                  <c:v>22.65</c:v>
                </c:pt>
                <c:pt idx="96">
                  <c:v>21.59</c:v>
                </c:pt>
                <c:pt idx="97">
                  <c:v>20.48</c:v>
                </c:pt>
                <c:pt idx="98">
                  <c:v>19.370000999999998</c:v>
                </c:pt>
                <c:pt idx="99">
                  <c:v>18.399999999999999</c:v>
                </c:pt>
                <c:pt idx="100">
                  <c:v>20.350000000000001</c:v>
                </c:pt>
                <c:pt idx="101">
                  <c:v>21.15</c:v>
                </c:pt>
                <c:pt idx="102">
                  <c:v>22.9</c:v>
                </c:pt>
                <c:pt idx="103">
                  <c:v>23.809999000000001</c:v>
                </c:pt>
                <c:pt idx="104">
                  <c:v>23.84</c:v>
                </c:pt>
                <c:pt idx="105">
                  <c:v>24.450001</c:v>
                </c:pt>
                <c:pt idx="106">
                  <c:v>25.1</c:v>
                </c:pt>
                <c:pt idx="107">
                  <c:v>25.73</c:v>
                </c:pt>
                <c:pt idx="108">
                  <c:v>26.799999</c:v>
                </c:pt>
                <c:pt idx="109">
                  <c:v>25.83</c:v>
                </c:pt>
                <c:pt idx="110">
                  <c:v>26.299999</c:v>
                </c:pt>
                <c:pt idx="111">
                  <c:v>27.17</c:v>
                </c:pt>
                <c:pt idx="112">
                  <c:v>27.540001</c:v>
                </c:pt>
                <c:pt idx="113">
                  <c:v>28.02</c:v>
                </c:pt>
                <c:pt idx="114">
                  <c:v>26.07</c:v>
                </c:pt>
                <c:pt idx="115">
                  <c:v>25.82</c:v>
                </c:pt>
                <c:pt idx="116">
                  <c:v>25.15</c:v>
                </c:pt>
                <c:pt idx="117">
                  <c:v>24.309999000000001</c:v>
                </c:pt>
                <c:pt idx="118">
                  <c:v>26.610001</c:v>
                </c:pt>
                <c:pt idx="119">
                  <c:v>28.75</c:v>
                </c:pt>
                <c:pt idx="120">
                  <c:v>29.120000999999998</c:v>
                </c:pt>
                <c:pt idx="121">
                  <c:v>30.209999</c:v>
                </c:pt>
                <c:pt idx="122">
                  <c:v>29.790001</c:v>
                </c:pt>
                <c:pt idx="123">
                  <c:v>30.309999000000001</c:v>
                </c:pt>
                <c:pt idx="124">
                  <c:v>30.209999</c:v>
                </c:pt>
                <c:pt idx="125">
                  <c:v>30.030000999999999</c:v>
                </c:pt>
                <c:pt idx="126">
                  <c:v>30.790001</c:v>
                </c:pt>
                <c:pt idx="127">
                  <c:v>32.009998000000003</c:v>
                </c:pt>
                <c:pt idx="128">
                  <c:v>30.540001</c:v>
                </c:pt>
                <c:pt idx="129">
                  <c:v>29.610001</c:v>
                </c:pt>
                <c:pt idx="130">
                  <c:v>31.5</c:v>
                </c:pt>
                <c:pt idx="131">
                  <c:v>32.040000999999997</c:v>
                </c:pt>
                <c:pt idx="132">
                  <c:v>31.549999</c:v>
                </c:pt>
                <c:pt idx="133">
                  <c:v>29.34</c:v>
                </c:pt>
                <c:pt idx="134">
                  <c:v>30.690000999999999</c:v>
                </c:pt>
                <c:pt idx="135">
                  <c:v>32.009998000000003</c:v>
                </c:pt>
                <c:pt idx="136">
                  <c:v>32.439999</c:v>
                </c:pt>
                <c:pt idx="137">
                  <c:v>32.349997999999999</c:v>
                </c:pt>
                <c:pt idx="138">
                  <c:v>32.549999</c:v>
                </c:pt>
                <c:pt idx="139">
                  <c:v>32.439999</c:v>
                </c:pt>
                <c:pt idx="140">
                  <c:v>31.99</c:v>
                </c:pt>
                <c:pt idx="141">
                  <c:v>33.409999999999997</c:v>
                </c:pt>
                <c:pt idx="142">
                  <c:v>32.990001999999997</c:v>
                </c:pt>
                <c:pt idx="143">
                  <c:v>34.919998</c:v>
                </c:pt>
                <c:pt idx="144">
                  <c:v>33.799999</c:v>
                </c:pt>
                <c:pt idx="145">
                  <c:v>31.629999000000002</c:v>
                </c:pt>
                <c:pt idx="146">
                  <c:v>30.139999</c:v>
                </c:pt>
                <c:pt idx="147">
                  <c:v>30.48</c:v>
                </c:pt>
                <c:pt idx="148">
                  <c:v>30.969999000000001</c:v>
                </c:pt>
                <c:pt idx="149">
                  <c:v>32.290000999999997</c:v>
                </c:pt>
                <c:pt idx="150">
                  <c:v>31.5</c:v>
                </c:pt>
                <c:pt idx="151">
                  <c:v>33.169998</c:v>
                </c:pt>
                <c:pt idx="152">
                  <c:v>33.290000999999997</c:v>
                </c:pt>
                <c:pt idx="153">
                  <c:v>33.279998999999997</c:v>
                </c:pt>
                <c:pt idx="154">
                  <c:v>33.68</c:v>
                </c:pt>
                <c:pt idx="155">
                  <c:v>34.509998000000003</c:v>
                </c:pt>
                <c:pt idx="156">
                  <c:v>34.909999999999997</c:v>
                </c:pt>
                <c:pt idx="157">
                  <c:v>34.330002</c:v>
                </c:pt>
                <c:pt idx="158">
                  <c:v>35.009998000000003</c:v>
                </c:pt>
                <c:pt idx="159">
                  <c:v>33.990001999999997</c:v>
                </c:pt>
                <c:pt idx="160">
                  <c:v>31.129999000000002</c:v>
                </c:pt>
                <c:pt idx="161">
                  <c:v>31.59</c:v>
                </c:pt>
                <c:pt idx="162">
                  <c:v>30.370000999999998</c:v>
                </c:pt>
                <c:pt idx="163">
                  <c:v>30.75</c:v>
                </c:pt>
                <c:pt idx="164">
                  <c:v>29.110001</c:v>
                </c:pt>
                <c:pt idx="165">
                  <c:v>30.67</c:v>
                </c:pt>
                <c:pt idx="166">
                  <c:v>30.950001</c:v>
                </c:pt>
                <c:pt idx="167">
                  <c:v>30.1</c:v>
                </c:pt>
                <c:pt idx="168">
                  <c:v>28.049999</c:v>
                </c:pt>
                <c:pt idx="169">
                  <c:v>30.389999</c:v>
                </c:pt>
                <c:pt idx="170">
                  <c:v>29.83</c:v>
                </c:pt>
                <c:pt idx="171">
                  <c:v>32.009998000000003</c:v>
                </c:pt>
                <c:pt idx="172">
                  <c:v>32.009998000000003</c:v>
                </c:pt>
                <c:pt idx="173">
                  <c:v>32.490001999999997</c:v>
                </c:pt>
                <c:pt idx="174">
                  <c:v>31.299999</c:v>
                </c:pt>
                <c:pt idx="175">
                  <c:v>31.49</c:v>
                </c:pt>
                <c:pt idx="176">
                  <c:v>31.379999000000002</c:v>
                </c:pt>
                <c:pt idx="177">
                  <c:v>32.729999999999997</c:v>
                </c:pt>
                <c:pt idx="178">
                  <c:v>32.82</c:v>
                </c:pt>
                <c:pt idx="179">
                  <c:v>32.729999999999997</c:v>
                </c:pt>
                <c:pt idx="180">
                  <c:v>33.360000999999997</c:v>
                </c:pt>
                <c:pt idx="181">
                  <c:v>33.209999000000003</c:v>
                </c:pt>
                <c:pt idx="182">
                  <c:v>34.240001999999997</c:v>
                </c:pt>
                <c:pt idx="183">
                  <c:v>34.590000000000003</c:v>
                </c:pt>
                <c:pt idx="184">
                  <c:v>34.290000999999997</c:v>
                </c:pt>
                <c:pt idx="185">
                  <c:v>34.799999</c:v>
                </c:pt>
                <c:pt idx="186">
                  <c:v>36.32</c:v>
                </c:pt>
                <c:pt idx="187">
                  <c:v>35.509998000000003</c:v>
                </c:pt>
                <c:pt idx="188">
                  <c:v>35.389999000000003</c:v>
                </c:pt>
                <c:pt idx="189">
                  <c:v>34.869999</c:v>
                </c:pt>
                <c:pt idx="190">
                  <c:v>37.009998000000003</c:v>
                </c:pt>
                <c:pt idx="191">
                  <c:v>37.25</c:v>
                </c:pt>
                <c:pt idx="192">
                  <c:v>37.560001</c:v>
                </c:pt>
                <c:pt idx="193">
                  <c:v>38.139999000000003</c:v>
                </c:pt>
                <c:pt idx="194">
                  <c:v>38.409999999999997</c:v>
                </c:pt>
                <c:pt idx="195">
                  <c:v>38.310001</c:v>
                </c:pt>
                <c:pt idx="196">
                  <c:v>38.799999</c:v>
                </c:pt>
                <c:pt idx="197">
                  <c:v>37.479999999999997</c:v>
                </c:pt>
                <c:pt idx="198">
                  <c:v>37.810001</c:v>
                </c:pt>
                <c:pt idx="199">
                  <c:v>39.580002</c:v>
                </c:pt>
                <c:pt idx="200">
                  <c:v>39.849997999999999</c:v>
                </c:pt>
                <c:pt idx="201">
                  <c:v>40.25</c:v>
                </c:pt>
                <c:pt idx="202">
                  <c:v>39.040000999999997</c:v>
                </c:pt>
                <c:pt idx="203">
                  <c:v>39.049999</c:v>
                </c:pt>
                <c:pt idx="204">
                  <c:v>37.909999999999997</c:v>
                </c:pt>
                <c:pt idx="205">
                  <c:v>37.729999999999997</c:v>
                </c:pt>
                <c:pt idx="206">
                  <c:v>39.229999999999997</c:v>
                </c:pt>
                <c:pt idx="207">
                  <c:v>40.169998</c:v>
                </c:pt>
                <c:pt idx="208">
                  <c:v>40.200001</c:v>
                </c:pt>
                <c:pt idx="209">
                  <c:v>39.360000999999997</c:v>
                </c:pt>
                <c:pt idx="210">
                  <c:v>40.450001</c:v>
                </c:pt>
                <c:pt idx="211">
                  <c:v>40.869999</c:v>
                </c:pt>
                <c:pt idx="212">
                  <c:v>39.349997999999999</c:v>
                </c:pt>
                <c:pt idx="213">
                  <c:v>38.650002000000001</c:v>
                </c:pt>
                <c:pt idx="214">
                  <c:v>38.509998000000003</c:v>
                </c:pt>
                <c:pt idx="215">
                  <c:v>39.349997999999999</c:v>
                </c:pt>
                <c:pt idx="216">
                  <c:v>38.080002</c:v>
                </c:pt>
                <c:pt idx="217">
                  <c:v>37.590000000000003</c:v>
                </c:pt>
                <c:pt idx="218">
                  <c:v>36.639999000000003</c:v>
                </c:pt>
                <c:pt idx="219">
                  <c:v>37.470001000000003</c:v>
                </c:pt>
                <c:pt idx="220">
                  <c:v>39.729999999999997</c:v>
                </c:pt>
                <c:pt idx="221">
                  <c:v>40.229999999999997</c:v>
                </c:pt>
                <c:pt idx="222">
                  <c:v>39.57</c:v>
                </c:pt>
                <c:pt idx="223">
                  <c:v>39.950001</c:v>
                </c:pt>
                <c:pt idx="224">
                  <c:v>38.009998000000003</c:v>
                </c:pt>
                <c:pt idx="225">
                  <c:v>34.32</c:v>
                </c:pt>
                <c:pt idx="226">
                  <c:v>34.439999</c:v>
                </c:pt>
                <c:pt idx="227">
                  <c:v>32</c:v>
                </c:pt>
                <c:pt idx="228">
                  <c:v>33.93</c:v>
                </c:pt>
                <c:pt idx="229">
                  <c:v>33.970001000000003</c:v>
                </c:pt>
                <c:pt idx="230">
                  <c:v>33.169998</c:v>
                </c:pt>
                <c:pt idx="231">
                  <c:v>34.520000000000003</c:v>
                </c:pt>
                <c:pt idx="232">
                  <c:v>30.24</c:v>
                </c:pt>
                <c:pt idx="233">
                  <c:v>29.360001</c:v>
                </c:pt>
                <c:pt idx="234">
                  <c:v>31.120000999999998</c:v>
                </c:pt>
                <c:pt idx="235">
                  <c:v>33.479999999999997</c:v>
                </c:pt>
                <c:pt idx="236">
                  <c:v>33.369999</c:v>
                </c:pt>
                <c:pt idx="237">
                  <c:v>35.990001999999997</c:v>
                </c:pt>
                <c:pt idx="238">
                  <c:v>34.979999999999997</c:v>
                </c:pt>
                <c:pt idx="239">
                  <c:v>35.169998</c:v>
                </c:pt>
                <c:pt idx="240">
                  <c:v>33.259998000000003</c:v>
                </c:pt>
                <c:pt idx="241">
                  <c:v>31.41</c:v>
                </c:pt>
                <c:pt idx="242">
                  <c:v>34</c:v>
                </c:pt>
                <c:pt idx="243">
                  <c:v>34.099997999999999</c:v>
                </c:pt>
                <c:pt idx="244">
                  <c:v>32.529998999999997</c:v>
                </c:pt>
                <c:pt idx="245">
                  <c:v>33.909999999999997</c:v>
                </c:pt>
                <c:pt idx="246">
                  <c:v>33.5</c:v>
                </c:pt>
                <c:pt idx="247">
                  <c:v>34.770000000000003</c:v>
                </c:pt>
                <c:pt idx="248">
                  <c:v>36.099997999999999</c:v>
                </c:pt>
                <c:pt idx="249">
                  <c:v>36.580002</c:v>
                </c:pt>
                <c:pt idx="250">
                  <c:v>37.18</c:v>
                </c:pt>
                <c:pt idx="251">
                  <c:v>37.880001</c:v>
                </c:pt>
                <c:pt idx="252">
                  <c:v>37.049999</c:v>
                </c:pt>
                <c:pt idx="253">
                  <c:v>37.369999</c:v>
                </c:pt>
                <c:pt idx="254">
                  <c:v>37.549999</c:v>
                </c:pt>
                <c:pt idx="255">
                  <c:v>37.290000999999997</c:v>
                </c:pt>
                <c:pt idx="256">
                  <c:v>36.639999000000003</c:v>
                </c:pt>
                <c:pt idx="257">
                  <c:v>37.099997999999999</c:v>
                </c:pt>
                <c:pt idx="258">
                  <c:v>36.909999999999997</c:v>
                </c:pt>
                <c:pt idx="259">
                  <c:v>36.970001000000003</c:v>
                </c:pt>
                <c:pt idx="260">
                  <c:v>36.479999999999997</c:v>
                </c:pt>
                <c:pt idx="261">
                  <c:v>36.130001</c:v>
                </c:pt>
                <c:pt idx="262">
                  <c:v>36.479999999999997</c:v>
                </c:pt>
                <c:pt idx="263">
                  <c:v>36.93</c:v>
                </c:pt>
                <c:pt idx="264">
                  <c:v>35.68</c:v>
                </c:pt>
                <c:pt idx="265">
                  <c:v>35.009998000000003</c:v>
                </c:pt>
                <c:pt idx="266">
                  <c:v>32.770000000000003</c:v>
                </c:pt>
                <c:pt idx="267">
                  <c:v>33.990001999999997</c:v>
                </c:pt>
                <c:pt idx="268">
                  <c:v>33.099997999999999</c:v>
                </c:pt>
                <c:pt idx="269">
                  <c:v>34.580002</c:v>
                </c:pt>
                <c:pt idx="270">
                  <c:v>34.529998999999997</c:v>
                </c:pt>
                <c:pt idx="271">
                  <c:v>34.200001</c:v>
                </c:pt>
                <c:pt idx="272">
                  <c:v>35.290000999999997</c:v>
                </c:pt>
                <c:pt idx="273">
                  <c:v>35.150002000000001</c:v>
                </c:pt>
                <c:pt idx="274">
                  <c:v>34.740001999999997</c:v>
                </c:pt>
                <c:pt idx="275">
                  <c:v>35.419998</c:v>
                </c:pt>
                <c:pt idx="276">
                  <c:v>35.110000999999997</c:v>
                </c:pt>
                <c:pt idx="277">
                  <c:v>35.119999</c:v>
                </c:pt>
                <c:pt idx="278">
                  <c:v>36.060001</c:v>
                </c:pt>
                <c:pt idx="279">
                  <c:v>36.240001999999997</c:v>
                </c:pt>
                <c:pt idx="280">
                  <c:v>35.840000000000003</c:v>
                </c:pt>
                <c:pt idx="281">
                  <c:v>35.650002000000001</c:v>
                </c:pt>
                <c:pt idx="282">
                  <c:v>36.950001</c:v>
                </c:pt>
                <c:pt idx="283">
                  <c:v>38.349997999999999</c:v>
                </c:pt>
                <c:pt idx="284">
                  <c:v>37.450001</c:v>
                </c:pt>
                <c:pt idx="285">
                  <c:v>36.799999</c:v>
                </c:pt>
                <c:pt idx="286">
                  <c:v>37.200001</c:v>
                </c:pt>
                <c:pt idx="287">
                  <c:v>36.369999</c:v>
                </c:pt>
                <c:pt idx="288">
                  <c:v>37.090000000000003</c:v>
                </c:pt>
                <c:pt idx="289">
                  <c:v>36.110000999999997</c:v>
                </c:pt>
                <c:pt idx="290">
                  <c:v>36.07</c:v>
                </c:pt>
                <c:pt idx="291">
                  <c:v>35.560001</c:v>
                </c:pt>
                <c:pt idx="292">
                  <c:v>34.860000999999997</c:v>
                </c:pt>
                <c:pt idx="293">
                  <c:v>36.400002000000001</c:v>
                </c:pt>
                <c:pt idx="294">
                  <c:v>36.700001</c:v>
                </c:pt>
                <c:pt idx="295">
                  <c:v>36.049999</c:v>
                </c:pt>
                <c:pt idx="296">
                  <c:v>36.650002000000001</c:v>
                </c:pt>
                <c:pt idx="297">
                  <c:v>37</c:v>
                </c:pt>
                <c:pt idx="298">
                  <c:v>36.82</c:v>
                </c:pt>
                <c:pt idx="299">
                  <c:v>38.669998</c:v>
                </c:pt>
                <c:pt idx="300">
                  <c:v>39.009998000000003</c:v>
                </c:pt>
                <c:pt idx="301">
                  <c:v>39.340000000000003</c:v>
                </c:pt>
                <c:pt idx="302">
                  <c:v>39.759998000000003</c:v>
                </c:pt>
                <c:pt idx="303">
                  <c:v>39.5</c:v>
                </c:pt>
                <c:pt idx="304">
                  <c:v>39.380001</c:v>
                </c:pt>
                <c:pt idx="305">
                  <c:v>39.349997999999999</c:v>
                </c:pt>
                <c:pt idx="306">
                  <c:v>38.229999999999997</c:v>
                </c:pt>
                <c:pt idx="307">
                  <c:v>38.509998000000003</c:v>
                </c:pt>
                <c:pt idx="308">
                  <c:v>39.590000000000003</c:v>
                </c:pt>
                <c:pt idx="309">
                  <c:v>39.849997999999999</c:v>
                </c:pt>
                <c:pt idx="310">
                  <c:v>39.07</c:v>
                </c:pt>
                <c:pt idx="311">
                  <c:v>39.18</c:v>
                </c:pt>
                <c:pt idx="312">
                  <c:v>38.310001</c:v>
                </c:pt>
                <c:pt idx="313">
                  <c:v>38.740001999999997</c:v>
                </c:pt>
                <c:pt idx="314">
                  <c:v>37.759998000000003</c:v>
                </c:pt>
                <c:pt idx="315">
                  <c:v>38.900002000000001</c:v>
                </c:pt>
                <c:pt idx="316">
                  <c:v>39.82</c:v>
                </c:pt>
                <c:pt idx="317">
                  <c:v>40.57</c:v>
                </c:pt>
                <c:pt idx="318">
                  <c:v>41.259998000000003</c:v>
                </c:pt>
                <c:pt idx="319">
                  <c:v>40.57</c:v>
                </c:pt>
                <c:pt idx="320">
                  <c:v>40.299999</c:v>
                </c:pt>
                <c:pt idx="321">
                  <c:v>40.18</c:v>
                </c:pt>
                <c:pt idx="322">
                  <c:v>40.049999</c:v>
                </c:pt>
                <c:pt idx="323">
                  <c:v>38.790000999999997</c:v>
                </c:pt>
                <c:pt idx="324">
                  <c:v>38.349997999999999</c:v>
                </c:pt>
                <c:pt idx="325">
                  <c:v>38.720001000000003</c:v>
                </c:pt>
                <c:pt idx="326">
                  <c:v>40.029998999999997</c:v>
                </c:pt>
                <c:pt idx="327">
                  <c:v>40.479999999999997</c:v>
                </c:pt>
                <c:pt idx="328">
                  <c:v>40.490001999999997</c:v>
                </c:pt>
                <c:pt idx="329">
                  <c:v>41.009998000000003</c:v>
                </c:pt>
                <c:pt idx="330">
                  <c:v>41.380001</c:v>
                </c:pt>
                <c:pt idx="331">
                  <c:v>40.759998000000003</c:v>
                </c:pt>
                <c:pt idx="332">
                  <c:v>41.169998</c:v>
                </c:pt>
                <c:pt idx="333">
                  <c:v>40.43</c:v>
                </c:pt>
                <c:pt idx="334">
                  <c:v>41.07</c:v>
                </c:pt>
                <c:pt idx="335">
                  <c:v>42.16</c:v>
                </c:pt>
                <c:pt idx="336">
                  <c:v>42.619999</c:v>
                </c:pt>
                <c:pt idx="337">
                  <c:v>42.16</c:v>
                </c:pt>
                <c:pt idx="338">
                  <c:v>42.549999</c:v>
                </c:pt>
                <c:pt idx="339">
                  <c:v>42.549999</c:v>
                </c:pt>
                <c:pt idx="340">
                  <c:v>43.560001</c:v>
                </c:pt>
                <c:pt idx="341">
                  <c:v>44.240001999999997</c:v>
                </c:pt>
                <c:pt idx="342">
                  <c:v>43.669998</c:v>
                </c:pt>
                <c:pt idx="343">
                  <c:v>44.189999</c:v>
                </c:pt>
                <c:pt idx="344">
                  <c:v>44.93</c:v>
                </c:pt>
                <c:pt idx="345">
                  <c:v>44.740001999999997</c:v>
                </c:pt>
                <c:pt idx="346">
                  <c:v>44.34</c:v>
                </c:pt>
                <c:pt idx="347">
                  <c:v>44.27</c:v>
                </c:pt>
                <c:pt idx="348">
                  <c:v>43.990001999999997</c:v>
                </c:pt>
                <c:pt idx="349">
                  <c:v>44.93</c:v>
                </c:pt>
                <c:pt idx="350">
                  <c:v>46.029998999999997</c:v>
                </c:pt>
                <c:pt idx="351">
                  <c:v>45.740001999999997</c:v>
                </c:pt>
                <c:pt idx="352">
                  <c:v>45.639999000000003</c:v>
                </c:pt>
                <c:pt idx="353">
                  <c:v>45.93</c:v>
                </c:pt>
                <c:pt idx="354">
                  <c:v>43.869999</c:v>
                </c:pt>
                <c:pt idx="355">
                  <c:v>44.040000999999997</c:v>
                </c:pt>
                <c:pt idx="356">
                  <c:v>44.700001</c:v>
                </c:pt>
                <c:pt idx="357">
                  <c:v>46.119999</c:v>
                </c:pt>
                <c:pt idx="358">
                  <c:v>46.189999</c:v>
                </c:pt>
                <c:pt idx="359">
                  <c:v>47.080002</c:v>
                </c:pt>
                <c:pt idx="360">
                  <c:v>47.790000999999997</c:v>
                </c:pt>
                <c:pt idx="361">
                  <c:v>46.900002000000001</c:v>
                </c:pt>
                <c:pt idx="362">
                  <c:v>47.369999</c:v>
                </c:pt>
                <c:pt idx="363">
                  <c:v>46.77</c:v>
                </c:pt>
                <c:pt idx="364">
                  <c:v>47.34</c:v>
                </c:pt>
                <c:pt idx="365">
                  <c:v>46.029998999999997</c:v>
                </c:pt>
                <c:pt idx="366">
                  <c:v>47.52</c:v>
                </c:pt>
                <c:pt idx="367">
                  <c:v>47.16</c:v>
                </c:pt>
                <c:pt idx="368">
                  <c:v>47.549999</c:v>
                </c:pt>
                <c:pt idx="369">
                  <c:v>47.75</c:v>
                </c:pt>
                <c:pt idx="370">
                  <c:v>47.900002000000001</c:v>
                </c:pt>
                <c:pt idx="371">
                  <c:v>48.580002</c:v>
                </c:pt>
                <c:pt idx="372">
                  <c:v>49.080002</c:v>
                </c:pt>
                <c:pt idx="373">
                  <c:v>49.720001000000003</c:v>
                </c:pt>
                <c:pt idx="374">
                  <c:v>49.150002000000001</c:v>
                </c:pt>
                <c:pt idx="375">
                  <c:v>49.639999000000003</c:v>
                </c:pt>
                <c:pt idx="376">
                  <c:v>49.470001000000003</c:v>
                </c:pt>
                <c:pt idx="377">
                  <c:v>50.139999000000003</c:v>
                </c:pt>
                <c:pt idx="378">
                  <c:v>49.630001</c:v>
                </c:pt>
                <c:pt idx="379">
                  <c:v>49.939999</c:v>
                </c:pt>
                <c:pt idx="380">
                  <c:v>50.110000999999997</c:v>
                </c:pt>
                <c:pt idx="381">
                  <c:v>48.689999</c:v>
                </c:pt>
                <c:pt idx="382">
                  <c:v>49.200001</c:v>
                </c:pt>
                <c:pt idx="383">
                  <c:v>49.73</c:v>
                </c:pt>
                <c:pt idx="384">
                  <c:v>50.169998</c:v>
                </c:pt>
                <c:pt idx="385">
                  <c:v>50.529998999999997</c:v>
                </c:pt>
                <c:pt idx="386">
                  <c:v>50.66</c:v>
                </c:pt>
                <c:pt idx="387">
                  <c:v>49.75</c:v>
                </c:pt>
                <c:pt idx="388">
                  <c:v>50.439999</c:v>
                </c:pt>
                <c:pt idx="389">
                  <c:v>50.400002000000001</c:v>
                </c:pt>
                <c:pt idx="390">
                  <c:v>48.439999</c:v>
                </c:pt>
                <c:pt idx="391">
                  <c:v>46.299999</c:v>
                </c:pt>
                <c:pt idx="392">
                  <c:v>46.619999</c:v>
                </c:pt>
                <c:pt idx="393">
                  <c:v>48.279998999999997</c:v>
                </c:pt>
                <c:pt idx="394">
                  <c:v>48.400002000000001</c:v>
                </c:pt>
                <c:pt idx="395">
                  <c:v>48.639999000000003</c:v>
                </c:pt>
                <c:pt idx="396">
                  <c:v>49.290000999999997</c:v>
                </c:pt>
                <c:pt idx="397">
                  <c:v>50.669998</c:v>
                </c:pt>
                <c:pt idx="398">
                  <c:v>49.16</c:v>
                </c:pt>
                <c:pt idx="399">
                  <c:v>49.77</c:v>
                </c:pt>
                <c:pt idx="400">
                  <c:v>46.799999</c:v>
                </c:pt>
                <c:pt idx="401">
                  <c:v>48.82</c:v>
                </c:pt>
                <c:pt idx="402">
                  <c:v>49.23</c:v>
                </c:pt>
                <c:pt idx="403">
                  <c:v>48.650002000000001</c:v>
                </c:pt>
                <c:pt idx="404">
                  <c:v>48.400002000000001</c:v>
                </c:pt>
                <c:pt idx="405">
                  <c:v>47.849997999999999</c:v>
                </c:pt>
                <c:pt idx="406">
                  <c:v>48.25</c:v>
                </c:pt>
                <c:pt idx="407">
                  <c:v>47.689999</c:v>
                </c:pt>
                <c:pt idx="408">
                  <c:v>49.919998</c:v>
                </c:pt>
                <c:pt idx="409">
                  <c:v>51.439999</c:v>
                </c:pt>
                <c:pt idx="410">
                  <c:v>51.93</c:v>
                </c:pt>
                <c:pt idx="411">
                  <c:v>51.490001999999997</c:v>
                </c:pt>
                <c:pt idx="412">
                  <c:v>50.459999000000003</c:v>
                </c:pt>
                <c:pt idx="413">
                  <c:v>49.84</c:v>
                </c:pt>
                <c:pt idx="414">
                  <c:v>49.23</c:v>
                </c:pt>
                <c:pt idx="415">
                  <c:v>48.610000999999997</c:v>
                </c:pt>
                <c:pt idx="416">
                  <c:v>48.970001000000003</c:v>
                </c:pt>
                <c:pt idx="417">
                  <c:v>49.700001</c:v>
                </c:pt>
                <c:pt idx="418">
                  <c:v>49.619999</c:v>
                </c:pt>
                <c:pt idx="419">
                  <c:v>50.259998000000003</c:v>
                </c:pt>
                <c:pt idx="420">
                  <c:v>51.25</c:v>
                </c:pt>
                <c:pt idx="421">
                  <c:v>51.57</c:v>
                </c:pt>
                <c:pt idx="422">
                  <c:v>51.509998000000003</c:v>
                </c:pt>
                <c:pt idx="423">
                  <c:v>51.119999</c:v>
                </c:pt>
                <c:pt idx="424">
                  <c:v>50.610000999999997</c:v>
                </c:pt>
                <c:pt idx="425">
                  <c:v>50.009998000000003</c:v>
                </c:pt>
                <c:pt idx="426">
                  <c:v>50.200001</c:v>
                </c:pt>
                <c:pt idx="427">
                  <c:v>50.240001999999997</c:v>
                </c:pt>
                <c:pt idx="428">
                  <c:v>49.389999000000003</c:v>
                </c:pt>
                <c:pt idx="429">
                  <c:v>48.509998000000003</c:v>
                </c:pt>
                <c:pt idx="430">
                  <c:v>47.700001</c:v>
                </c:pt>
                <c:pt idx="431">
                  <c:v>47.66</c:v>
                </c:pt>
                <c:pt idx="432">
                  <c:v>45.080002</c:v>
                </c:pt>
                <c:pt idx="433">
                  <c:v>45.950001</c:v>
                </c:pt>
                <c:pt idx="434">
                  <c:v>45.220001000000003</c:v>
                </c:pt>
                <c:pt idx="435">
                  <c:v>45.720001000000003</c:v>
                </c:pt>
                <c:pt idx="436">
                  <c:v>43.209999000000003</c:v>
                </c:pt>
                <c:pt idx="437">
                  <c:v>43.599997999999999</c:v>
                </c:pt>
                <c:pt idx="438">
                  <c:v>42.049999</c:v>
                </c:pt>
                <c:pt idx="439">
                  <c:v>42.810001</c:v>
                </c:pt>
                <c:pt idx="440">
                  <c:v>41.880001</c:v>
                </c:pt>
                <c:pt idx="441">
                  <c:v>40.200001</c:v>
                </c:pt>
                <c:pt idx="442">
                  <c:v>41.360000999999997</c:v>
                </c:pt>
                <c:pt idx="443">
                  <c:v>44.150002000000001</c:v>
                </c:pt>
                <c:pt idx="444">
                  <c:v>44.09</c:v>
                </c:pt>
                <c:pt idx="445">
                  <c:v>45.02</c:v>
                </c:pt>
                <c:pt idx="446">
                  <c:v>45.279998999999997</c:v>
                </c:pt>
                <c:pt idx="447">
                  <c:v>45.330002</c:v>
                </c:pt>
                <c:pt idx="448">
                  <c:v>44.400002000000001</c:v>
                </c:pt>
                <c:pt idx="449">
                  <c:v>45.529998999999997</c:v>
                </c:pt>
                <c:pt idx="450">
                  <c:v>45.619999</c:v>
                </c:pt>
                <c:pt idx="451">
                  <c:v>45.82</c:v>
                </c:pt>
                <c:pt idx="452">
                  <c:v>43.939999</c:v>
                </c:pt>
                <c:pt idx="453">
                  <c:v>42.27</c:v>
                </c:pt>
                <c:pt idx="454">
                  <c:v>44.110000999999997</c:v>
                </c:pt>
                <c:pt idx="455">
                  <c:v>43.419998</c:v>
                </c:pt>
                <c:pt idx="456">
                  <c:v>40.060001</c:v>
                </c:pt>
                <c:pt idx="457">
                  <c:v>38.25</c:v>
                </c:pt>
                <c:pt idx="458">
                  <c:v>38.509998000000003</c:v>
                </c:pt>
                <c:pt idx="459">
                  <c:v>38.770000000000003</c:v>
                </c:pt>
                <c:pt idx="460">
                  <c:v>40.610000999999997</c:v>
                </c:pt>
                <c:pt idx="461">
                  <c:v>39.939999</c:v>
                </c:pt>
                <c:pt idx="462">
                  <c:v>40.75</c:v>
                </c:pt>
                <c:pt idx="463">
                  <c:v>42.060001</c:v>
                </c:pt>
                <c:pt idx="464">
                  <c:v>43.459999000000003</c:v>
                </c:pt>
                <c:pt idx="465">
                  <c:v>44.400002000000001</c:v>
                </c:pt>
                <c:pt idx="466">
                  <c:v>45.419998</c:v>
                </c:pt>
                <c:pt idx="467">
                  <c:v>44.549999</c:v>
                </c:pt>
                <c:pt idx="468">
                  <c:v>45.240001999999997</c:v>
                </c:pt>
                <c:pt idx="469">
                  <c:v>44.52</c:v>
                </c:pt>
                <c:pt idx="470">
                  <c:v>46.029998999999997</c:v>
                </c:pt>
                <c:pt idx="471">
                  <c:v>47.209999000000003</c:v>
                </c:pt>
                <c:pt idx="472">
                  <c:v>47.099997999999999</c:v>
                </c:pt>
                <c:pt idx="473">
                  <c:v>46.16</c:v>
                </c:pt>
                <c:pt idx="474">
                  <c:v>45.950001</c:v>
                </c:pt>
                <c:pt idx="475">
                  <c:v>46.279998999999997</c:v>
                </c:pt>
                <c:pt idx="476">
                  <c:v>47.18</c:v>
                </c:pt>
                <c:pt idx="477">
                  <c:v>47.66</c:v>
                </c:pt>
                <c:pt idx="478">
                  <c:v>47.740001999999997</c:v>
                </c:pt>
                <c:pt idx="479">
                  <c:v>47.200001</c:v>
                </c:pt>
                <c:pt idx="480">
                  <c:v>46.02</c:v>
                </c:pt>
                <c:pt idx="481">
                  <c:v>46.360000999999997</c:v>
                </c:pt>
                <c:pt idx="482">
                  <c:v>46.959999000000003</c:v>
                </c:pt>
                <c:pt idx="483">
                  <c:v>48.779998999999997</c:v>
                </c:pt>
                <c:pt idx="484">
                  <c:v>48.66</c:v>
                </c:pt>
                <c:pt idx="485">
                  <c:v>48.689999</c:v>
                </c:pt>
                <c:pt idx="486">
                  <c:v>48.77</c:v>
                </c:pt>
                <c:pt idx="487">
                  <c:v>48.419998</c:v>
                </c:pt>
                <c:pt idx="488">
                  <c:v>48.990001999999997</c:v>
                </c:pt>
                <c:pt idx="489">
                  <c:v>48.73</c:v>
                </c:pt>
                <c:pt idx="490">
                  <c:v>49.25</c:v>
                </c:pt>
                <c:pt idx="491">
                  <c:v>47.439999</c:v>
                </c:pt>
                <c:pt idx="492">
                  <c:v>46.759998000000003</c:v>
                </c:pt>
                <c:pt idx="493">
                  <c:v>47.310001</c:v>
                </c:pt>
                <c:pt idx="494">
                  <c:v>47.75</c:v>
                </c:pt>
                <c:pt idx="495">
                  <c:v>46.860000999999997</c:v>
                </c:pt>
                <c:pt idx="496">
                  <c:v>46.32</c:v>
                </c:pt>
                <c:pt idx="497">
                  <c:v>47.060001</c:v>
                </c:pt>
                <c:pt idx="498">
                  <c:v>46.73</c:v>
                </c:pt>
                <c:pt idx="499">
                  <c:v>46.400002000000001</c:v>
                </c:pt>
                <c:pt idx="500">
                  <c:v>48.150002000000001</c:v>
                </c:pt>
                <c:pt idx="501">
                  <c:v>48.32</c:v>
                </c:pt>
                <c:pt idx="502">
                  <c:v>49.560001</c:v>
                </c:pt>
                <c:pt idx="503">
                  <c:v>49.98</c:v>
                </c:pt>
                <c:pt idx="504">
                  <c:v>51.5</c:v>
                </c:pt>
                <c:pt idx="505">
                  <c:v>50.419998</c:v>
                </c:pt>
                <c:pt idx="506">
                  <c:v>50.27</c:v>
                </c:pt>
                <c:pt idx="507">
                  <c:v>49.700001</c:v>
                </c:pt>
                <c:pt idx="508">
                  <c:v>50.619999</c:v>
                </c:pt>
                <c:pt idx="509">
                  <c:v>50.869999</c:v>
                </c:pt>
                <c:pt idx="510">
                  <c:v>51.09</c:v>
                </c:pt>
                <c:pt idx="511">
                  <c:v>52.810001</c:v>
                </c:pt>
                <c:pt idx="512">
                  <c:v>52.080002</c:v>
                </c:pt>
                <c:pt idx="513">
                  <c:v>52.099997999999999</c:v>
                </c:pt>
                <c:pt idx="514">
                  <c:v>52.299999</c:v>
                </c:pt>
                <c:pt idx="515">
                  <c:v>52.43</c:v>
                </c:pt>
                <c:pt idx="516">
                  <c:v>52.66</c:v>
                </c:pt>
                <c:pt idx="517">
                  <c:v>52.110000999999997</c:v>
                </c:pt>
                <c:pt idx="518">
                  <c:v>52.34</c:v>
                </c:pt>
                <c:pt idx="519">
                  <c:v>51.66</c:v>
                </c:pt>
                <c:pt idx="520">
                  <c:v>52.41</c:v>
                </c:pt>
                <c:pt idx="521">
                  <c:v>52.59</c:v>
                </c:pt>
                <c:pt idx="522">
                  <c:v>51.310001</c:v>
                </c:pt>
                <c:pt idx="523">
                  <c:v>52.200001</c:v>
                </c:pt>
                <c:pt idx="524">
                  <c:v>53.07</c:v>
                </c:pt>
                <c:pt idx="525">
                  <c:v>53.48</c:v>
                </c:pt>
                <c:pt idx="526">
                  <c:v>52.610000999999997</c:v>
                </c:pt>
                <c:pt idx="527">
                  <c:v>52.439999</c:v>
                </c:pt>
                <c:pt idx="528">
                  <c:v>52.93</c:v>
                </c:pt>
                <c:pt idx="529">
                  <c:v>53.849997999999999</c:v>
                </c:pt>
                <c:pt idx="530">
                  <c:v>54.630001</c:v>
                </c:pt>
                <c:pt idx="531">
                  <c:v>54.02</c:v>
                </c:pt>
                <c:pt idx="532">
                  <c:v>53.849997999999999</c:v>
                </c:pt>
                <c:pt idx="533">
                  <c:v>53.810001</c:v>
                </c:pt>
                <c:pt idx="534">
                  <c:v>54.139999000000003</c:v>
                </c:pt>
                <c:pt idx="535">
                  <c:v>55.25</c:v>
                </c:pt>
                <c:pt idx="536">
                  <c:v>55.259998000000003</c:v>
                </c:pt>
                <c:pt idx="537">
                  <c:v>55.060001</c:v>
                </c:pt>
                <c:pt idx="538">
                  <c:v>54.580002</c:v>
                </c:pt>
                <c:pt idx="539">
                  <c:v>53.48</c:v>
                </c:pt>
                <c:pt idx="540">
                  <c:v>53.709999000000003</c:v>
                </c:pt>
                <c:pt idx="541">
                  <c:v>54.43</c:v>
                </c:pt>
                <c:pt idx="542">
                  <c:v>55.43</c:v>
                </c:pt>
                <c:pt idx="543">
                  <c:v>55.009998000000003</c:v>
                </c:pt>
                <c:pt idx="544">
                  <c:v>56.07</c:v>
                </c:pt>
                <c:pt idx="545">
                  <c:v>56.549999</c:v>
                </c:pt>
                <c:pt idx="546">
                  <c:v>56.799999</c:v>
                </c:pt>
                <c:pt idx="547">
                  <c:v>57.900002000000001</c:v>
                </c:pt>
                <c:pt idx="548">
                  <c:v>58.349997999999999</c:v>
                </c:pt>
                <c:pt idx="549">
                  <c:v>58.740001999999997</c:v>
                </c:pt>
                <c:pt idx="550">
                  <c:v>59.119999</c:v>
                </c:pt>
                <c:pt idx="551">
                  <c:v>58.830002</c:v>
                </c:pt>
                <c:pt idx="552">
                  <c:v>58.110000999999997</c:v>
                </c:pt>
                <c:pt idx="553">
                  <c:v>58.310001</c:v>
                </c:pt>
                <c:pt idx="554">
                  <c:v>58.84</c:v>
                </c:pt>
                <c:pt idx="555">
                  <c:v>59.07</c:v>
                </c:pt>
                <c:pt idx="556">
                  <c:v>59.43</c:v>
                </c:pt>
                <c:pt idx="557">
                  <c:v>59.080002</c:v>
                </c:pt>
                <c:pt idx="558">
                  <c:v>60.34</c:v>
                </c:pt>
                <c:pt idx="559">
                  <c:v>60.529998999999997</c:v>
                </c:pt>
                <c:pt idx="560">
                  <c:v>62.860000999999997</c:v>
                </c:pt>
                <c:pt idx="561">
                  <c:v>63.389999000000003</c:v>
                </c:pt>
                <c:pt idx="562">
                  <c:v>63.279998999999997</c:v>
                </c:pt>
                <c:pt idx="563">
                  <c:v>64.089995999999999</c:v>
                </c:pt>
                <c:pt idx="564">
                  <c:v>60.459999000000003</c:v>
                </c:pt>
                <c:pt idx="565">
                  <c:v>58.419998</c:v>
                </c:pt>
                <c:pt idx="566">
                  <c:v>60.48</c:v>
                </c:pt>
                <c:pt idx="567">
                  <c:v>61.290000999999997</c:v>
                </c:pt>
                <c:pt idx="568">
                  <c:v>58.959999000000003</c:v>
                </c:pt>
                <c:pt idx="569">
                  <c:v>61.32</c:v>
                </c:pt>
                <c:pt idx="570">
                  <c:v>59.150002000000001</c:v>
                </c:pt>
                <c:pt idx="571">
                  <c:v>56.02</c:v>
                </c:pt>
                <c:pt idx="572">
                  <c:v>56.939999</c:v>
                </c:pt>
                <c:pt idx="573">
                  <c:v>56.509998000000003</c:v>
                </c:pt>
                <c:pt idx="574">
                  <c:v>58.110000999999997</c:v>
                </c:pt>
                <c:pt idx="575">
                  <c:v>59</c:v>
                </c:pt>
                <c:pt idx="576">
                  <c:v>57.759998000000003</c:v>
                </c:pt>
                <c:pt idx="577">
                  <c:v>57.799999</c:v>
                </c:pt>
                <c:pt idx="578">
                  <c:v>58.889999000000003</c:v>
                </c:pt>
                <c:pt idx="579">
                  <c:v>59.860000999999997</c:v>
                </c:pt>
                <c:pt idx="580">
                  <c:v>59.009998000000003</c:v>
                </c:pt>
                <c:pt idx="581">
                  <c:v>59.07</c:v>
                </c:pt>
                <c:pt idx="582">
                  <c:v>60.830002</c:v>
                </c:pt>
                <c:pt idx="583">
                  <c:v>59.73</c:v>
                </c:pt>
                <c:pt idx="584">
                  <c:v>58.52</c:v>
                </c:pt>
                <c:pt idx="585">
                  <c:v>58.07</c:v>
                </c:pt>
                <c:pt idx="586">
                  <c:v>58.450001</c:v>
                </c:pt>
                <c:pt idx="587">
                  <c:v>58.580002</c:v>
                </c:pt>
                <c:pt idx="588">
                  <c:v>58.290000999999997</c:v>
                </c:pt>
                <c:pt idx="589">
                  <c:v>59.299999</c:v>
                </c:pt>
                <c:pt idx="590">
                  <c:v>59.290000999999997</c:v>
                </c:pt>
                <c:pt idx="591">
                  <c:v>58.68</c:v>
                </c:pt>
                <c:pt idx="592">
                  <c:v>58.43</c:v>
                </c:pt>
                <c:pt idx="593">
                  <c:v>59.130001</c:v>
                </c:pt>
                <c:pt idx="594">
                  <c:v>59.27</c:v>
                </c:pt>
                <c:pt idx="595">
                  <c:v>58.98</c:v>
                </c:pt>
                <c:pt idx="596">
                  <c:v>59.41</c:v>
                </c:pt>
                <c:pt idx="597">
                  <c:v>60.560001</c:v>
                </c:pt>
                <c:pt idx="598">
                  <c:v>57.93</c:v>
                </c:pt>
                <c:pt idx="599">
                  <c:v>57.639999000000003</c:v>
                </c:pt>
                <c:pt idx="600">
                  <c:v>53.759998000000003</c:v>
                </c:pt>
                <c:pt idx="601">
                  <c:v>53.099997999999999</c:v>
                </c:pt>
                <c:pt idx="602">
                  <c:v>50.860000999999997</c:v>
                </c:pt>
                <c:pt idx="603">
                  <c:v>53.959999000000003</c:v>
                </c:pt>
                <c:pt idx="604">
                  <c:v>54.98</c:v>
                </c:pt>
                <c:pt idx="605">
                  <c:v>55.240001999999997</c:v>
                </c:pt>
                <c:pt idx="606">
                  <c:v>53.310001</c:v>
                </c:pt>
                <c:pt idx="607">
                  <c:v>54.610000999999997</c:v>
                </c:pt>
                <c:pt idx="608">
                  <c:v>51.91</c:v>
                </c:pt>
                <c:pt idx="609">
                  <c:v>51.32</c:v>
                </c:pt>
                <c:pt idx="610">
                  <c:v>48.599997999999999</c:v>
                </c:pt>
                <c:pt idx="611">
                  <c:v>50.099997999999999</c:v>
                </c:pt>
                <c:pt idx="612">
                  <c:v>51.279998999999997</c:v>
                </c:pt>
                <c:pt idx="613">
                  <c:v>52.27</c:v>
                </c:pt>
                <c:pt idx="614">
                  <c:v>53.509998000000003</c:v>
                </c:pt>
                <c:pt idx="615">
                  <c:v>53.119999</c:v>
                </c:pt>
                <c:pt idx="616">
                  <c:v>53.509998000000003</c:v>
                </c:pt>
                <c:pt idx="617">
                  <c:v>52.700001</c:v>
                </c:pt>
                <c:pt idx="618">
                  <c:v>54.48</c:v>
                </c:pt>
                <c:pt idx="619">
                  <c:v>55.779998999999997</c:v>
                </c:pt>
                <c:pt idx="620">
                  <c:v>54.98</c:v>
                </c:pt>
                <c:pt idx="621">
                  <c:v>54.73</c:v>
                </c:pt>
                <c:pt idx="622">
                  <c:v>55.400002000000001</c:v>
                </c:pt>
                <c:pt idx="623">
                  <c:v>54.330002</c:v>
                </c:pt>
                <c:pt idx="624">
                  <c:v>55.5</c:v>
                </c:pt>
                <c:pt idx="625">
                  <c:v>57.82</c:v>
                </c:pt>
                <c:pt idx="626">
                  <c:v>58.119999</c:v>
                </c:pt>
                <c:pt idx="627">
                  <c:v>57.82</c:v>
                </c:pt>
                <c:pt idx="628">
                  <c:v>57.07</c:v>
                </c:pt>
                <c:pt idx="629">
                  <c:v>56.669998</c:v>
                </c:pt>
                <c:pt idx="630">
                  <c:v>55.139999000000003</c:v>
                </c:pt>
                <c:pt idx="631">
                  <c:v>54.650002000000001</c:v>
                </c:pt>
                <c:pt idx="632">
                  <c:v>53.790000999999997</c:v>
                </c:pt>
                <c:pt idx="633">
                  <c:v>52.75</c:v>
                </c:pt>
                <c:pt idx="634">
                  <c:v>57.529998999999997</c:v>
                </c:pt>
                <c:pt idx="635">
                  <c:v>57.869999</c:v>
                </c:pt>
                <c:pt idx="636">
                  <c:v>57.869999</c:v>
                </c:pt>
              </c:numCache>
            </c:numRef>
          </c:val>
          <c:smooth val="0"/>
          <c:extLst>
            <c:ext xmlns:c16="http://schemas.microsoft.com/office/drawing/2014/chart" uri="{C3380CC4-5D6E-409C-BE32-E72D297353CC}">
              <c16:uniqueId val="{00000000-AD87-C042-9E24-C70A60505412}"/>
            </c:ext>
          </c:extLst>
        </c:ser>
        <c:ser>
          <c:idx val="1"/>
          <c:order val="1"/>
          <c:tx>
            <c:strRef>
              <c:f>Sheet2!$N$3</c:f>
              <c:strCache>
                <c:ptCount val="1"/>
                <c:pt idx="0">
                  <c:v>Close TLT</c:v>
                </c:pt>
              </c:strCache>
            </c:strRef>
          </c:tx>
          <c:spPr>
            <a:ln w="12700" cap="rnd">
              <a:solidFill>
                <a:srgbClr val="00B050"/>
              </a:solidFill>
              <a:round/>
            </a:ln>
            <a:effectLst/>
          </c:spPr>
          <c:marker>
            <c:symbol val="none"/>
          </c:marker>
          <c:cat>
            <c:numRef>
              <c:f>Sheet2!$L$4:$L$640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Sheet2!$N$4:$N$640</c:f>
              <c:numCache>
                <c:formatCode>General</c:formatCode>
                <c:ptCount val="637"/>
                <c:pt idx="0">
                  <c:v>87.120002999999997</c:v>
                </c:pt>
                <c:pt idx="1">
                  <c:v>88.150002000000001</c:v>
                </c:pt>
                <c:pt idx="2">
                  <c:v>87.830001999999993</c:v>
                </c:pt>
                <c:pt idx="3">
                  <c:v>88.599997999999999</c:v>
                </c:pt>
                <c:pt idx="4">
                  <c:v>88.190002000000007</c:v>
                </c:pt>
                <c:pt idx="5">
                  <c:v>86.93</c:v>
                </c:pt>
                <c:pt idx="6">
                  <c:v>86.370002999999997</c:v>
                </c:pt>
                <c:pt idx="7">
                  <c:v>85.589995999999999</c:v>
                </c:pt>
                <c:pt idx="8">
                  <c:v>83.800003000000004</c:v>
                </c:pt>
                <c:pt idx="9">
                  <c:v>83.690002000000007</c:v>
                </c:pt>
                <c:pt idx="10">
                  <c:v>83.760002</c:v>
                </c:pt>
                <c:pt idx="11">
                  <c:v>85.169998000000007</c:v>
                </c:pt>
                <c:pt idx="12">
                  <c:v>83.480002999999996</c:v>
                </c:pt>
                <c:pt idx="13">
                  <c:v>84.260002</c:v>
                </c:pt>
                <c:pt idx="14">
                  <c:v>85.959998999999996</c:v>
                </c:pt>
                <c:pt idx="15">
                  <c:v>87.279999000000004</c:v>
                </c:pt>
                <c:pt idx="16">
                  <c:v>87.93</c:v>
                </c:pt>
                <c:pt idx="17">
                  <c:v>86.080001999999993</c:v>
                </c:pt>
                <c:pt idx="18">
                  <c:v>86.790001000000004</c:v>
                </c:pt>
                <c:pt idx="19">
                  <c:v>87.849997999999999</c:v>
                </c:pt>
                <c:pt idx="20">
                  <c:v>88.879997000000003</c:v>
                </c:pt>
                <c:pt idx="21">
                  <c:v>90.300003000000004</c:v>
                </c:pt>
                <c:pt idx="22">
                  <c:v>89.910004000000001</c:v>
                </c:pt>
                <c:pt idx="23">
                  <c:v>87.889999000000003</c:v>
                </c:pt>
                <c:pt idx="24">
                  <c:v>88.720000999999996</c:v>
                </c:pt>
                <c:pt idx="25">
                  <c:v>88.279999000000004</c:v>
                </c:pt>
                <c:pt idx="26">
                  <c:v>87.629997000000003</c:v>
                </c:pt>
                <c:pt idx="27">
                  <c:v>90.459998999999996</c:v>
                </c:pt>
                <c:pt idx="28">
                  <c:v>90.5</c:v>
                </c:pt>
                <c:pt idx="29">
                  <c:v>91.040001000000004</c:v>
                </c:pt>
                <c:pt idx="30">
                  <c:v>91.330001999999993</c:v>
                </c:pt>
                <c:pt idx="31">
                  <c:v>92.410004000000001</c:v>
                </c:pt>
                <c:pt idx="32">
                  <c:v>93.730002999999996</c:v>
                </c:pt>
                <c:pt idx="33">
                  <c:v>94.379997000000003</c:v>
                </c:pt>
                <c:pt idx="34">
                  <c:v>91.75</c:v>
                </c:pt>
                <c:pt idx="35">
                  <c:v>90.610000999999997</c:v>
                </c:pt>
                <c:pt idx="36">
                  <c:v>91.669998000000007</c:v>
                </c:pt>
                <c:pt idx="37">
                  <c:v>92.480002999999996</c:v>
                </c:pt>
                <c:pt idx="38">
                  <c:v>94.269997000000004</c:v>
                </c:pt>
                <c:pt idx="39">
                  <c:v>94.199996999999996</c:v>
                </c:pt>
                <c:pt idx="40">
                  <c:v>95.489998</c:v>
                </c:pt>
                <c:pt idx="41">
                  <c:v>95.949996999999996</c:v>
                </c:pt>
                <c:pt idx="42">
                  <c:v>95.230002999999996</c:v>
                </c:pt>
                <c:pt idx="43">
                  <c:v>93.699996999999996</c:v>
                </c:pt>
                <c:pt idx="44">
                  <c:v>91.879997000000003</c:v>
                </c:pt>
                <c:pt idx="45">
                  <c:v>92.019997000000004</c:v>
                </c:pt>
                <c:pt idx="46">
                  <c:v>94.230002999999996</c:v>
                </c:pt>
                <c:pt idx="47">
                  <c:v>92.230002999999996</c:v>
                </c:pt>
                <c:pt idx="48">
                  <c:v>95</c:v>
                </c:pt>
                <c:pt idx="49">
                  <c:v>97.18</c:v>
                </c:pt>
                <c:pt idx="50">
                  <c:v>95.550003000000004</c:v>
                </c:pt>
                <c:pt idx="51">
                  <c:v>95.199996999999996</c:v>
                </c:pt>
                <c:pt idx="52">
                  <c:v>95.669998000000007</c:v>
                </c:pt>
                <c:pt idx="53">
                  <c:v>92.769997000000004</c:v>
                </c:pt>
                <c:pt idx="54">
                  <c:v>91.82</c:v>
                </c:pt>
                <c:pt idx="55">
                  <c:v>91.610000999999997</c:v>
                </c:pt>
                <c:pt idx="56">
                  <c:v>92.5</c:v>
                </c:pt>
                <c:pt idx="57">
                  <c:v>91.839995999999999</c:v>
                </c:pt>
                <c:pt idx="58">
                  <c:v>91.769997000000004</c:v>
                </c:pt>
                <c:pt idx="59">
                  <c:v>90.279999000000004</c:v>
                </c:pt>
                <c:pt idx="60">
                  <c:v>90.760002</c:v>
                </c:pt>
                <c:pt idx="61">
                  <c:v>88.870002999999997</c:v>
                </c:pt>
                <c:pt idx="62">
                  <c:v>89.809997999999993</c:v>
                </c:pt>
                <c:pt idx="63">
                  <c:v>92.32</c:v>
                </c:pt>
                <c:pt idx="64">
                  <c:v>92.07</c:v>
                </c:pt>
                <c:pt idx="65">
                  <c:v>92.160004000000001</c:v>
                </c:pt>
                <c:pt idx="66">
                  <c:v>90.449996999999996</c:v>
                </c:pt>
                <c:pt idx="67">
                  <c:v>90.139999000000003</c:v>
                </c:pt>
                <c:pt idx="68">
                  <c:v>91.540001000000004</c:v>
                </c:pt>
                <c:pt idx="69">
                  <c:v>92</c:v>
                </c:pt>
                <c:pt idx="70">
                  <c:v>93.040001000000004</c:v>
                </c:pt>
                <c:pt idx="71">
                  <c:v>93.080001999999993</c:v>
                </c:pt>
                <c:pt idx="72">
                  <c:v>93.839995999999999</c:v>
                </c:pt>
                <c:pt idx="73">
                  <c:v>95.480002999999996</c:v>
                </c:pt>
                <c:pt idx="74">
                  <c:v>94.940002000000007</c:v>
                </c:pt>
                <c:pt idx="75">
                  <c:v>93.970000999999996</c:v>
                </c:pt>
                <c:pt idx="76">
                  <c:v>94.5</c:v>
                </c:pt>
                <c:pt idx="77">
                  <c:v>97.400002000000001</c:v>
                </c:pt>
                <c:pt idx="78">
                  <c:v>95.949996999999996</c:v>
                </c:pt>
                <c:pt idx="79">
                  <c:v>93.870002999999997</c:v>
                </c:pt>
                <c:pt idx="80">
                  <c:v>96.730002999999996</c:v>
                </c:pt>
                <c:pt idx="81">
                  <c:v>92.830001999999993</c:v>
                </c:pt>
                <c:pt idx="82">
                  <c:v>94.260002</c:v>
                </c:pt>
                <c:pt idx="83">
                  <c:v>95.169998000000007</c:v>
                </c:pt>
                <c:pt idx="84">
                  <c:v>102.91999800000001</c:v>
                </c:pt>
                <c:pt idx="85">
                  <c:v>105.720001</c:v>
                </c:pt>
                <c:pt idx="86">
                  <c:v>110.480003</c:v>
                </c:pt>
                <c:pt idx="87">
                  <c:v>112.370003</c:v>
                </c:pt>
                <c:pt idx="88">
                  <c:v>122.260002</c:v>
                </c:pt>
                <c:pt idx="89">
                  <c:v>121.300003</c:v>
                </c:pt>
                <c:pt idx="90">
                  <c:v>116.349998</c:v>
                </c:pt>
                <c:pt idx="91">
                  <c:v>112.730003</c:v>
                </c:pt>
                <c:pt idx="92">
                  <c:v>114.300003</c:v>
                </c:pt>
                <c:pt idx="93">
                  <c:v>107.69000200000001</c:v>
                </c:pt>
                <c:pt idx="94">
                  <c:v>103.75</c:v>
                </c:pt>
                <c:pt idx="95">
                  <c:v>102.290001</c:v>
                </c:pt>
                <c:pt idx="96">
                  <c:v>102.410004</c:v>
                </c:pt>
                <c:pt idx="97">
                  <c:v>103.91999800000001</c:v>
                </c:pt>
                <c:pt idx="98">
                  <c:v>101.879997</c:v>
                </c:pt>
                <c:pt idx="99">
                  <c:v>104.260002</c:v>
                </c:pt>
                <c:pt idx="100">
                  <c:v>102.730003</c:v>
                </c:pt>
                <c:pt idx="101">
                  <c:v>103.91999800000001</c:v>
                </c:pt>
                <c:pt idx="102">
                  <c:v>104.55999799999999</c:v>
                </c:pt>
                <c:pt idx="103">
                  <c:v>102.91999800000001</c:v>
                </c:pt>
                <c:pt idx="104">
                  <c:v>102.349998</c:v>
                </c:pt>
                <c:pt idx="105">
                  <c:v>101.699997</c:v>
                </c:pt>
                <c:pt idx="106">
                  <c:v>100.57</c:v>
                </c:pt>
                <c:pt idx="107">
                  <c:v>97.110000999999997</c:v>
                </c:pt>
                <c:pt idx="108">
                  <c:v>94.940002000000007</c:v>
                </c:pt>
                <c:pt idx="109">
                  <c:v>98.040001000000004</c:v>
                </c:pt>
                <c:pt idx="110">
                  <c:v>93.529999000000004</c:v>
                </c:pt>
                <c:pt idx="111">
                  <c:v>94.169998000000007</c:v>
                </c:pt>
                <c:pt idx="112">
                  <c:v>89.839995999999999</c:v>
                </c:pt>
                <c:pt idx="113">
                  <c:v>89.970000999999996</c:v>
                </c:pt>
                <c:pt idx="114">
                  <c:v>91.690002000000007</c:v>
                </c:pt>
                <c:pt idx="115">
                  <c:v>94.589995999999999</c:v>
                </c:pt>
                <c:pt idx="116">
                  <c:v>94.300003000000004</c:v>
                </c:pt>
                <c:pt idx="117">
                  <c:v>96.230002999999996</c:v>
                </c:pt>
                <c:pt idx="118">
                  <c:v>91.239998</c:v>
                </c:pt>
                <c:pt idx="119">
                  <c:v>91.449996999999996</c:v>
                </c:pt>
                <c:pt idx="120">
                  <c:v>94.809997999999993</c:v>
                </c:pt>
                <c:pt idx="121">
                  <c:v>90.489998</c:v>
                </c:pt>
                <c:pt idx="122">
                  <c:v>93.349997999999999</c:v>
                </c:pt>
                <c:pt idx="123">
                  <c:v>93.769997000000004</c:v>
                </c:pt>
                <c:pt idx="124">
                  <c:v>96.510002</c:v>
                </c:pt>
                <c:pt idx="125">
                  <c:v>95.209998999999996</c:v>
                </c:pt>
                <c:pt idx="126">
                  <c:v>96.699996999999996</c:v>
                </c:pt>
                <c:pt idx="127">
                  <c:v>95.760002</c:v>
                </c:pt>
                <c:pt idx="128">
                  <c:v>97.980002999999996</c:v>
                </c:pt>
                <c:pt idx="129">
                  <c:v>99.010002</c:v>
                </c:pt>
                <c:pt idx="130">
                  <c:v>95.900002000000001</c:v>
                </c:pt>
                <c:pt idx="131">
                  <c:v>95.449996999999996</c:v>
                </c:pt>
                <c:pt idx="132">
                  <c:v>94.949996999999996</c:v>
                </c:pt>
                <c:pt idx="133">
                  <c:v>95.779999000000004</c:v>
                </c:pt>
                <c:pt idx="134">
                  <c:v>93.330001999999993</c:v>
                </c:pt>
                <c:pt idx="135">
                  <c:v>93.919998000000007</c:v>
                </c:pt>
                <c:pt idx="136">
                  <c:v>95.120002999999997</c:v>
                </c:pt>
                <c:pt idx="137">
                  <c:v>96.400002000000001</c:v>
                </c:pt>
                <c:pt idx="138">
                  <c:v>93.339995999999999</c:v>
                </c:pt>
                <c:pt idx="139">
                  <c:v>92.089995999999999</c:v>
                </c:pt>
                <c:pt idx="140">
                  <c:v>92.790001000000004</c:v>
                </c:pt>
                <c:pt idx="141">
                  <c:v>89.709998999999996</c:v>
                </c:pt>
                <c:pt idx="142">
                  <c:v>89.889999000000003</c:v>
                </c:pt>
                <c:pt idx="143">
                  <c:v>89.290001000000004</c:v>
                </c:pt>
                <c:pt idx="144">
                  <c:v>91.080001999999993</c:v>
                </c:pt>
                <c:pt idx="145">
                  <c:v>92</c:v>
                </c:pt>
                <c:pt idx="146">
                  <c:v>92.309997999999993</c:v>
                </c:pt>
                <c:pt idx="147">
                  <c:v>91.980002999999996</c:v>
                </c:pt>
                <c:pt idx="148">
                  <c:v>90.190002000000007</c:v>
                </c:pt>
                <c:pt idx="149">
                  <c:v>89.449996999999996</c:v>
                </c:pt>
                <c:pt idx="150">
                  <c:v>91.669998000000007</c:v>
                </c:pt>
                <c:pt idx="151">
                  <c:v>90.269997000000004</c:v>
                </c:pt>
                <c:pt idx="152">
                  <c:v>90.480002999999996</c:v>
                </c:pt>
                <c:pt idx="153">
                  <c:v>91.260002</c:v>
                </c:pt>
                <c:pt idx="154">
                  <c:v>88.949996999999996</c:v>
                </c:pt>
                <c:pt idx="155">
                  <c:v>88.949996999999996</c:v>
                </c:pt>
                <c:pt idx="156">
                  <c:v>88.980002999999996</c:v>
                </c:pt>
                <c:pt idx="157">
                  <c:v>89.860000999999997</c:v>
                </c:pt>
                <c:pt idx="158">
                  <c:v>90.110000999999997</c:v>
                </c:pt>
                <c:pt idx="159">
                  <c:v>92.129997000000003</c:v>
                </c:pt>
                <c:pt idx="160">
                  <c:v>95.580001999999993</c:v>
                </c:pt>
                <c:pt idx="161">
                  <c:v>94.879997000000003</c:v>
                </c:pt>
                <c:pt idx="162">
                  <c:v>98.43</c:v>
                </c:pt>
                <c:pt idx="163">
                  <c:v>96.5</c:v>
                </c:pt>
                <c:pt idx="164">
                  <c:v>97.790001000000004</c:v>
                </c:pt>
                <c:pt idx="165">
                  <c:v>97.410004000000001</c:v>
                </c:pt>
                <c:pt idx="166">
                  <c:v>97.690002000000007</c:v>
                </c:pt>
                <c:pt idx="167">
                  <c:v>99.050003000000004</c:v>
                </c:pt>
                <c:pt idx="168">
                  <c:v>100.790001</c:v>
                </c:pt>
                <c:pt idx="169">
                  <c:v>99.220000999999996</c:v>
                </c:pt>
                <c:pt idx="170">
                  <c:v>100.800003</c:v>
                </c:pt>
                <c:pt idx="171">
                  <c:v>99.779999000000004</c:v>
                </c:pt>
                <c:pt idx="172">
                  <c:v>100.480003</c:v>
                </c:pt>
                <c:pt idx="173">
                  <c:v>100.099998</c:v>
                </c:pt>
                <c:pt idx="174">
                  <c:v>102.290001</c:v>
                </c:pt>
                <c:pt idx="175">
                  <c:v>106.040001</c:v>
                </c:pt>
                <c:pt idx="176">
                  <c:v>105.349998</c:v>
                </c:pt>
                <c:pt idx="177">
                  <c:v>103.58000199999999</c:v>
                </c:pt>
                <c:pt idx="178">
                  <c:v>102.32</c:v>
                </c:pt>
                <c:pt idx="179">
                  <c:v>101.66999800000001</c:v>
                </c:pt>
                <c:pt idx="180">
                  <c:v>103.5</c:v>
                </c:pt>
                <c:pt idx="181">
                  <c:v>104.610001</c:v>
                </c:pt>
                <c:pt idx="182">
                  <c:v>104.220001</c:v>
                </c:pt>
                <c:pt idx="183">
                  <c:v>100.269997</c:v>
                </c:pt>
                <c:pt idx="184">
                  <c:v>101.379997</c:v>
                </c:pt>
                <c:pt idx="185">
                  <c:v>100.41999800000001</c:v>
                </c:pt>
                <c:pt idx="186">
                  <c:v>97.980002999999996</c:v>
                </c:pt>
                <c:pt idx="187">
                  <c:v>95.809997999999993</c:v>
                </c:pt>
                <c:pt idx="188">
                  <c:v>96.589995999999999</c:v>
                </c:pt>
                <c:pt idx="189">
                  <c:v>97.07</c:v>
                </c:pt>
                <c:pt idx="190">
                  <c:v>94.889999000000003</c:v>
                </c:pt>
                <c:pt idx="191">
                  <c:v>93.150002000000001</c:v>
                </c:pt>
                <c:pt idx="192">
                  <c:v>93.239998</c:v>
                </c:pt>
                <c:pt idx="193">
                  <c:v>92.93</c:v>
                </c:pt>
                <c:pt idx="194">
                  <c:v>94.120002999999997</c:v>
                </c:pt>
                <c:pt idx="195">
                  <c:v>92.349997999999999</c:v>
                </c:pt>
                <c:pt idx="196">
                  <c:v>91.839995999999999</c:v>
                </c:pt>
                <c:pt idx="197">
                  <c:v>91.519997000000004</c:v>
                </c:pt>
                <c:pt idx="198">
                  <c:v>91.919998000000007</c:v>
                </c:pt>
                <c:pt idx="199">
                  <c:v>88.809997999999993</c:v>
                </c:pt>
                <c:pt idx="200">
                  <c:v>89.459998999999996</c:v>
                </c:pt>
                <c:pt idx="201">
                  <c:v>89.489998</c:v>
                </c:pt>
                <c:pt idx="202">
                  <c:v>92.279999000000004</c:v>
                </c:pt>
                <c:pt idx="203">
                  <c:v>90.809997999999993</c:v>
                </c:pt>
                <c:pt idx="204">
                  <c:v>91.550003000000004</c:v>
                </c:pt>
                <c:pt idx="205">
                  <c:v>93.459998999999996</c:v>
                </c:pt>
                <c:pt idx="206">
                  <c:v>92.169998000000007</c:v>
                </c:pt>
                <c:pt idx="207">
                  <c:v>92.190002000000007</c:v>
                </c:pt>
                <c:pt idx="208">
                  <c:v>89.879997000000003</c:v>
                </c:pt>
                <c:pt idx="209">
                  <c:v>92.669998000000007</c:v>
                </c:pt>
                <c:pt idx="210">
                  <c:v>92.599997999999999</c:v>
                </c:pt>
                <c:pt idx="211">
                  <c:v>93.889999000000003</c:v>
                </c:pt>
                <c:pt idx="212">
                  <c:v>95.07</c:v>
                </c:pt>
                <c:pt idx="213">
                  <c:v>95.080001999999993</c:v>
                </c:pt>
                <c:pt idx="214">
                  <c:v>95.32</c:v>
                </c:pt>
                <c:pt idx="215">
                  <c:v>96.470000999999996</c:v>
                </c:pt>
                <c:pt idx="216">
                  <c:v>96.330001999999993</c:v>
                </c:pt>
                <c:pt idx="217">
                  <c:v>97.139999000000003</c:v>
                </c:pt>
                <c:pt idx="218">
                  <c:v>96.900002000000001</c:v>
                </c:pt>
                <c:pt idx="219">
                  <c:v>96.980002999999996</c:v>
                </c:pt>
                <c:pt idx="220">
                  <c:v>93.629997000000003</c:v>
                </c:pt>
                <c:pt idx="221">
                  <c:v>95.370002999999997</c:v>
                </c:pt>
                <c:pt idx="222">
                  <c:v>96.169998000000007</c:v>
                </c:pt>
                <c:pt idx="223">
                  <c:v>96.050003000000004</c:v>
                </c:pt>
                <c:pt idx="224">
                  <c:v>97.919998000000007</c:v>
                </c:pt>
                <c:pt idx="225">
                  <c:v>102.32</c:v>
                </c:pt>
                <c:pt idx="226">
                  <c:v>105.57</c:v>
                </c:pt>
                <c:pt idx="227">
                  <c:v>111.199997</c:v>
                </c:pt>
                <c:pt idx="228">
                  <c:v>108.489998</c:v>
                </c:pt>
                <c:pt idx="229">
                  <c:v>112.510002</c:v>
                </c:pt>
                <c:pt idx="230">
                  <c:v>113.709999</c:v>
                </c:pt>
                <c:pt idx="231">
                  <c:v>112.239998</c:v>
                </c:pt>
                <c:pt idx="232">
                  <c:v>120.83000199999999</c:v>
                </c:pt>
                <c:pt idx="233">
                  <c:v>120.800003</c:v>
                </c:pt>
                <c:pt idx="234">
                  <c:v>118.239998</c:v>
                </c:pt>
                <c:pt idx="235">
                  <c:v>113.949997</c:v>
                </c:pt>
                <c:pt idx="236">
                  <c:v>113.129997</c:v>
                </c:pt>
                <c:pt idx="237">
                  <c:v>111.459999</c:v>
                </c:pt>
                <c:pt idx="238">
                  <c:v>116.480003</c:v>
                </c:pt>
                <c:pt idx="239">
                  <c:v>115.650002</c:v>
                </c:pt>
                <c:pt idx="240">
                  <c:v>119.339996</c:v>
                </c:pt>
                <c:pt idx="241">
                  <c:v>120.800003</c:v>
                </c:pt>
                <c:pt idx="242">
                  <c:v>118.639999</c:v>
                </c:pt>
                <c:pt idx="243">
                  <c:v>116.709999</c:v>
                </c:pt>
                <c:pt idx="244">
                  <c:v>122.32</c:v>
                </c:pt>
                <c:pt idx="245">
                  <c:v>118.269997</c:v>
                </c:pt>
                <c:pt idx="246">
                  <c:v>121.25</c:v>
                </c:pt>
                <c:pt idx="247">
                  <c:v>118.730003</c:v>
                </c:pt>
                <c:pt idx="248">
                  <c:v>120.879997</c:v>
                </c:pt>
                <c:pt idx="249">
                  <c:v>116.980003</c:v>
                </c:pt>
                <c:pt idx="250">
                  <c:v>118.08000199999999</c:v>
                </c:pt>
                <c:pt idx="251">
                  <c:v>116.57</c:v>
                </c:pt>
                <c:pt idx="252">
                  <c:v>116.989998</c:v>
                </c:pt>
                <c:pt idx="253">
                  <c:v>116.58000199999999</c:v>
                </c:pt>
                <c:pt idx="254">
                  <c:v>117.5</c:v>
                </c:pt>
                <c:pt idx="255">
                  <c:v>117.150002</c:v>
                </c:pt>
                <c:pt idx="256">
                  <c:v>115.970001</c:v>
                </c:pt>
                <c:pt idx="257">
                  <c:v>111.43</c:v>
                </c:pt>
                <c:pt idx="258">
                  <c:v>113.209999</c:v>
                </c:pt>
                <c:pt idx="259">
                  <c:v>112.199997</c:v>
                </c:pt>
                <c:pt idx="260">
                  <c:v>112.910004</c:v>
                </c:pt>
                <c:pt idx="261">
                  <c:v>116.839996</c:v>
                </c:pt>
                <c:pt idx="262">
                  <c:v>117.07</c:v>
                </c:pt>
                <c:pt idx="263">
                  <c:v>117.290001</c:v>
                </c:pt>
                <c:pt idx="264">
                  <c:v>118.139999</c:v>
                </c:pt>
                <c:pt idx="265">
                  <c:v>119.5</c:v>
                </c:pt>
                <c:pt idx="266">
                  <c:v>124.199997</c:v>
                </c:pt>
                <c:pt idx="267">
                  <c:v>123.400002</c:v>
                </c:pt>
                <c:pt idx="268">
                  <c:v>130.36000100000001</c:v>
                </c:pt>
                <c:pt idx="269">
                  <c:v>125.209999</c:v>
                </c:pt>
                <c:pt idx="270">
                  <c:v>126.400002</c:v>
                </c:pt>
                <c:pt idx="271">
                  <c:v>125.019997</c:v>
                </c:pt>
                <c:pt idx="272">
                  <c:v>125.199997</c:v>
                </c:pt>
                <c:pt idx="273">
                  <c:v>127.05999799999999</c:v>
                </c:pt>
                <c:pt idx="274">
                  <c:v>129.16999799999999</c:v>
                </c:pt>
                <c:pt idx="275">
                  <c:v>130.05999800000001</c:v>
                </c:pt>
                <c:pt idx="276">
                  <c:v>128.479996</c:v>
                </c:pt>
                <c:pt idx="277">
                  <c:v>127.41999800000001</c:v>
                </c:pt>
                <c:pt idx="278">
                  <c:v>125.699997</c:v>
                </c:pt>
                <c:pt idx="279">
                  <c:v>121.599998</c:v>
                </c:pt>
                <c:pt idx="280">
                  <c:v>124.80999799999999</c:v>
                </c:pt>
                <c:pt idx="281">
                  <c:v>127.720001</c:v>
                </c:pt>
                <c:pt idx="282">
                  <c:v>124.029999</c:v>
                </c:pt>
                <c:pt idx="283">
                  <c:v>118.300003</c:v>
                </c:pt>
                <c:pt idx="284">
                  <c:v>121.550003</c:v>
                </c:pt>
                <c:pt idx="285">
                  <c:v>124.220001</c:v>
                </c:pt>
                <c:pt idx="286">
                  <c:v>121.150002</c:v>
                </c:pt>
                <c:pt idx="287">
                  <c:v>123.970001</c:v>
                </c:pt>
                <c:pt idx="288">
                  <c:v>121.739998</c:v>
                </c:pt>
                <c:pt idx="289">
                  <c:v>122.639999</c:v>
                </c:pt>
                <c:pt idx="290">
                  <c:v>122.260002</c:v>
                </c:pt>
                <c:pt idx="291">
                  <c:v>125.980003</c:v>
                </c:pt>
                <c:pt idx="292">
                  <c:v>126.370003</c:v>
                </c:pt>
                <c:pt idx="293">
                  <c:v>124.209999</c:v>
                </c:pt>
                <c:pt idx="294">
                  <c:v>124.790001</c:v>
                </c:pt>
                <c:pt idx="295">
                  <c:v>124.43</c:v>
                </c:pt>
                <c:pt idx="296">
                  <c:v>123.599998</c:v>
                </c:pt>
                <c:pt idx="297">
                  <c:v>122.25</c:v>
                </c:pt>
                <c:pt idx="298">
                  <c:v>123.30999799999999</c:v>
                </c:pt>
                <c:pt idx="299">
                  <c:v>118.400002</c:v>
                </c:pt>
                <c:pt idx="300">
                  <c:v>119.849998</c:v>
                </c:pt>
                <c:pt idx="301">
                  <c:v>120.040001</c:v>
                </c:pt>
                <c:pt idx="302">
                  <c:v>118.029999</c:v>
                </c:pt>
                <c:pt idx="303">
                  <c:v>115.540001</c:v>
                </c:pt>
                <c:pt idx="304">
                  <c:v>117.120003</c:v>
                </c:pt>
                <c:pt idx="305">
                  <c:v>116.5</c:v>
                </c:pt>
                <c:pt idx="306">
                  <c:v>117.029999</c:v>
                </c:pt>
                <c:pt idx="307">
                  <c:v>118.900002</c:v>
                </c:pt>
                <c:pt idx="308">
                  <c:v>114.75</c:v>
                </c:pt>
                <c:pt idx="309">
                  <c:v>115.760002</c:v>
                </c:pt>
                <c:pt idx="310">
                  <c:v>117.33000199999999</c:v>
                </c:pt>
                <c:pt idx="311">
                  <c:v>117.760002</c:v>
                </c:pt>
                <c:pt idx="312">
                  <c:v>122.82</c:v>
                </c:pt>
                <c:pt idx="313">
                  <c:v>121.93</c:v>
                </c:pt>
                <c:pt idx="314">
                  <c:v>122.83000199999999</c:v>
                </c:pt>
                <c:pt idx="315">
                  <c:v>123.389999</c:v>
                </c:pt>
                <c:pt idx="316">
                  <c:v>120.93</c:v>
                </c:pt>
                <c:pt idx="317">
                  <c:v>118.75</c:v>
                </c:pt>
                <c:pt idx="318">
                  <c:v>117.05999799999999</c:v>
                </c:pt>
                <c:pt idx="319">
                  <c:v>116.800003</c:v>
                </c:pt>
                <c:pt idx="320">
                  <c:v>114.449997</c:v>
                </c:pt>
                <c:pt idx="321">
                  <c:v>113.160004</c:v>
                </c:pt>
                <c:pt idx="322">
                  <c:v>113.82</c:v>
                </c:pt>
                <c:pt idx="323">
                  <c:v>108.400002</c:v>
                </c:pt>
                <c:pt idx="324">
                  <c:v>110.44000200000001</c:v>
                </c:pt>
                <c:pt idx="325">
                  <c:v>106.260002</c:v>
                </c:pt>
                <c:pt idx="326">
                  <c:v>107.720001</c:v>
                </c:pt>
                <c:pt idx="327">
                  <c:v>109.199997</c:v>
                </c:pt>
                <c:pt idx="328">
                  <c:v>108.139999</c:v>
                </c:pt>
                <c:pt idx="329">
                  <c:v>106.519997</c:v>
                </c:pt>
                <c:pt idx="330">
                  <c:v>107.260002</c:v>
                </c:pt>
                <c:pt idx="331">
                  <c:v>103.370003</c:v>
                </c:pt>
                <c:pt idx="332">
                  <c:v>104.290001</c:v>
                </c:pt>
                <c:pt idx="333">
                  <c:v>105.989998</c:v>
                </c:pt>
                <c:pt idx="334">
                  <c:v>103.050003</c:v>
                </c:pt>
                <c:pt idx="335">
                  <c:v>103.550003</c:v>
                </c:pt>
                <c:pt idx="336">
                  <c:v>104.91999800000001</c:v>
                </c:pt>
                <c:pt idx="337">
                  <c:v>106.55999799999999</c:v>
                </c:pt>
                <c:pt idx="338">
                  <c:v>105.709999</c:v>
                </c:pt>
                <c:pt idx="339">
                  <c:v>105.459999</c:v>
                </c:pt>
                <c:pt idx="340">
                  <c:v>107.040001</c:v>
                </c:pt>
                <c:pt idx="341">
                  <c:v>108.290001</c:v>
                </c:pt>
                <c:pt idx="342">
                  <c:v>106.19000200000001</c:v>
                </c:pt>
                <c:pt idx="343">
                  <c:v>103.410004</c:v>
                </c:pt>
                <c:pt idx="344">
                  <c:v>104.730003</c:v>
                </c:pt>
                <c:pt idx="345">
                  <c:v>103.910004</c:v>
                </c:pt>
                <c:pt idx="346">
                  <c:v>104.449997</c:v>
                </c:pt>
                <c:pt idx="347">
                  <c:v>102.91999800000001</c:v>
                </c:pt>
                <c:pt idx="348">
                  <c:v>103.209999</c:v>
                </c:pt>
                <c:pt idx="349">
                  <c:v>104.25</c:v>
                </c:pt>
                <c:pt idx="350">
                  <c:v>101.80999799999999</c:v>
                </c:pt>
                <c:pt idx="351">
                  <c:v>102.16999800000001</c:v>
                </c:pt>
                <c:pt idx="352">
                  <c:v>104.410004</c:v>
                </c:pt>
                <c:pt idx="353">
                  <c:v>105.480003</c:v>
                </c:pt>
                <c:pt idx="354">
                  <c:v>107.480003</c:v>
                </c:pt>
                <c:pt idx="355">
                  <c:v>108.279999</c:v>
                </c:pt>
                <c:pt idx="356">
                  <c:v>106.790001</c:v>
                </c:pt>
                <c:pt idx="357">
                  <c:v>106.58000199999999</c:v>
                </c:pt>
                <c:pt idx="358">
                  <c:v>106.66999800000001</c:v>
                </c:pt>
                <c:pt idx="359">
                  <c:v>108.57</c:v>
                </c:pt>
                <c:pt idx="360">
                  <c:v>105.889999</c:v>
                </c:pt>
                <c:pt idx="361">
                  <c:v>108.519997</c:v>
                </c:pt>
                <c:pt idx="362">
                  <c:v>108.230003</c:v>
                </c:pt>
                <c:pt idx="363">
                  <c:v>109.370003</c:v>
                </c:pt>
                <c:pt idx="364">
                  <c:v>108.459999</c:v>
                </c:pt>
                <c:pt idx="365">
                  <c:v>110.730003</c:v>
                </c:pt>
                <c:pt idx="366">
                  <c:v>110.050003</c:v>
                </c:pt>
                <c:pt idx="367">
                  <c:v>111.33000199999999</c:v>
                </c:pt>
                <c:pt idx="368">
                  <c:v>112.709999</c:v>
                </c:pt>
                <c:pt idx="369">
                  <c:v>111.239998</c:v>
                </c:pt>
                <c:pt idx="370">
                  <c:v>113.540001</c:v>
                </c:pt>
                <c:pt idx="371">
                  <c:v>112.699997</c:v>
                </c:pt>
                <c:pt idx="372">
                  <c:v>114.099998</c:v>
                </c:pt>
                <c:pt idx="373">
                  <c:v>111.589996</c:v>
                </c:pt>
                <c:pt idx="374">
                  <c:v>112.150002</c:v>
                </c:pt>
                <c:pt idx="375">
                  <c:v>111.800003</c:v>
                </c:pt>
                <c:pt idx="376">
                  <c:v>113.239998</c:v>
                </c:pt>
                <c:pt idx="377">
                  <c:v>110.68</c:v>
                </c:pt>
                <c:pt idx="378">
                  <c:v>113.58000199999999</c:v>
                </c:pt>
                <c:pt idx="379">
                  <c:v>114.519997</c:v>
                </c:pt>
                <c:pt idx="380">
                  <c:v>115.66999800000001</c:v>
                </c:pt>
                <c:pt idx="381">
                  <c:v>114.55999799999999</c:v>
                </c:pt>
                <c:pt idx="382">
                  <c:v>115.519997</c:v>
                </c:pt>
                <c:pt idx="383">
                  <c:v>117.709999</c:v>
                </c:pt>
                <c:pt idx="384">
                  <c:v>117.290001</c:v>
                </c:pt>
                <c:pt idx="385">
                  <c:v>119.050003</c:v>
                </c:pt>
                <c:pt idx="386">
                  <c:v>115.730003</c:v>
                </c:pt>
                <c:pt idx="387">
                  <c:v>113.379997</c:v>
                </c:pt>
                <c:pt idx="388">
                  <c:v>114.599998</c:v>
                </c:pt>
                <c:pt idx="389">
                  <c:v>116</c:v>
                </c:pt>
                <c:pt idx="390">
                  <c:v>117.699997</c:v>
                </c:pt>
                <c:pt idx="391">
                  <c:v>120.050003</c:v>
                </c:pt>
                <c:pt idx="392">
                  <c:v>121.07</c:v>
                </c:pt>
                <c:pt idx="393">
                  <c:v>119.720001</c:v>
                </c:pt>
                <c:pt idx="394">
                  <c:v>119.25</c:v>
                </c:pt>
                <c:pt idx="395">
                  <c:v>119.75</c:v>
                </c:pt>
                <c:pt idx="396">
                  <c:v>119.489998</c:v>
                </c:pt>
                <c:pt idx="397">
                  <c:v>120.099998</c:v>
                </c:pt>
                <c:pt idx="398">
                  <c:v>122.489998</c:v>
                </c:pt>
                <c:pt idx="399">
                  <c:v>121.089996</c:v>
                </c:pt>
                <c:pt idx="400">
                  <c:v>126.300003</c:v>
                </c:pt>
                <c:pt idx="401">
                  <c:v>125.870003</c:v>
                </c:pt>
                <c:pt idx="402">
                  <c:v>124.410004</c:v>
                </c:pt>
                <c:pt idx="403">
                  <c:v>127.32</c:v>
                </c:pt>
                <c:pt idx="404">
                  <c:v>131.070007</c:v>
                </c:pt>
                <c:pt idx="405">
                  <c:v>133.19000199999999</c:v>
                </c:pt>
                <c:pt idx="406">
                  <c:v>134.770004</c:v>
                </c:pt>
                <c:pt idx="407">
                  <c:v>138.279999</c:v>
                </c:pt>
                <c:pt idx="408">
                  <c:v>130.96000699999999</c:v>
                </c:pt>
                <c:pt idx="409">
                  <c:v>128.19000199999999</c:v>
                </c:pt>
                <c:pt idx="410">
                  <c:v>126.540001</c:v>
                </c:pt>
                <c:pt idx="411">
                  <c:v>129.529999</c:v>
                </c:pt>
                <c:pt idx="412">
                  <c:v>123.5</c:v>
                </c:pt>
                <c:pt idx="413">
                  <c:v>126.720001</c:v>
                </c:pt>
                <c:pt idx="414">
                  <c:v>131.509995</c:v>
                </c:pt>
                <c:pt idx="415">
                  <c:v>131.05999800000001</c:v>
                </c:pt>
                <c:pt idx="416">
                  <c:v>130.729996</c:v>
                </c:pt>
                <c:pt idx="417">
                  <c:v>129.61999499999999</c:v>
                </c:pt>
                <c:pt idx="418">
                  <c:v>131.449997</c:v>
                </c:pt>
                <c:pt idx="419">
                  <c:v>129.070007</c:v>
                </c:pt>
                <c:pt idx="420">
                  <c:v>124</c:v>
                </c:pt>
                <c:pt idx="421">
                  <c:v>122.510002</c:v>
                </c:pt>
                <c:pt idx="422">
                  <c:v>121.589996</c:v>
                </c:pt>
                <c:pt idx="423">
                  <c:v>120.400002</c:v>
                </c:pt>
                <c:pt idx="424">
                  <c:v>122.709999</c:v>
                </c:pt>
                <c:pt idx="425">
                  <c:v>117.599998</c:v>
                </c:pt>
                <c:pt idx="426">
                  <c:v>117.970001</c:v>
                </c:pt>
                <c:pt idx="427">
                  <c:v>119.08000199999999</c:v>
                </c:pt>
                <c:pt idx="428">
                  <c:v>115.230003</c:v>
                </c:pt>
                <c:pt idx="429">
                  <c:v>116.07</c:v>
                </c:pt>
                <c:pt idx="430">
                  <c:v>116.050003</c:v>
                </c:pt>
                <c:pt idx="431">
                  <c:v>118.720001</c:v>
                </c:pt>
                <c:pt idx="432">
                  <c:v>121.389999</c:v>
                </c:pt>
                <c:pt idx="433">
                  <c:v>122.529999</c:v>
                </c:pt>
                <c:pt idx="434">
                  <c:v>124.339996</c:v>
                </c:pt>
                <c:pt idx="435">
                  <c:v>123.959999</c:v>
                </c:pt>
                <c:pt idx="436">
                  <c:v>126.389999</c:v>
                </c:pt>
                <c:pt idx="437">
                  <c:v>122.360001</c:v>
                </c:pt>
                <c:pt idx="438">
                  <c:v>122.68</c:v>
                </c:pt>
                <c:pt idx="439">
                  <c:v>121.389999</c:v>
                </c:pt>
                <c:pt idx="440">
                  <c:v>122.099998</c:v>
                </c:pt>
                <c:pt idx="441">
                  <c:v>121.540001</c:v>
                </c:pt>
                <c:pt idx="442">
                  <c:v>124.55999799999999</c:v>
                </c:pt>
                <c:pt idx="443">
                  <c:v>122.279999</c:v>
                </c:pt>
                <c:pt idx="444">
                  <c:v>123.93</c:v>
                </c:pt>
                <c:pt idx="445">
                  <c:v>123.199997</c:v>
                </c:pt>
                <c:pt idx="446">
                  <c:v>122.779999</c:v>
                </c:pt>
                <c:pt idx="447">
                  <c:v>119</c:v>
                </c:pt>
                <c:pt idx="448">
                  <c:v>119.68</c:v>
                </c:pt>
                <c:pt idx="449">
                  <c:v>120.449997</c:v>
                </c:pt>
                <c:pt idx="450">
                  <c:v>120.970001</c:v>
                </c:pt>
                <c:pt idx="451">
                  <c:v>120.58000199999999</c:v>
                </c:pt>
                <c:pt idx="452">
                  <c:v>123.760002</c:v>
                </c:pt>
                <c:pt idx="453">
                  <c:v>123.230003</c:v>
                </c:pt>
                <c:pt idx="454">
                  <c:v>121.83000199999999</c:v>
                </c:pt>
                <c:pt idx="455">
                  <c:v>120.58000199999999</c:v>
                </c:pt>
                <c:pt idx="456">
                  <c:v>123.360001</c:v>
                </c:pt>
                <c:pt idx="457">
                  <c:v>125.75</c:v>
                </c:pt>
                <c:pt idx="458">
                  <c:v>125.339996</c:v>
                </c:pt>
                <c:pt idx="459">
                  <c:v>127.300003</c:v>
                </c:pt>
                <c:pt idx="460">
                  <c:v>128.720001</c:v>
                </c:pt>
                <c:pt idx="461">
                  <c:v>131.5</c:v>
                </c:pt>
                <c:pt idx="462">
                  <c:v>131.009995</c:v>
                </c:pt>
                <c:pt idx="463">
                  <c:v>130.41000399999999</c:v>
                </c:pt>
                <c:pt idx="464">
                  <c:v>128.60000600000001</c:v>
                </c:pt>
                <c:pt idx="465">
                  <c:v>127.360001</c:v>
                </c:pt>
                <c:pt idx="466">
                  <c:v>129.05999800000001</c:v>
                </c:pt>
                <c:pt idx="467">
                  <c:v>129.53999300000001</c:v>
                </c:pt>
                <c:pt idx="468">
                  <c:v>130.679993</c:v>
                </c:pt>
                <c:pt idx="469">
                  <c:v>132.009995</c:v>
                </c:pt>
                <c:pt idx="470">
                  <c:v>131.88000500000001</c:v>
                </c:pt>
                <c:pt idx="471">
                  <c:v>128.36000100000001</c:v>
                </c:pt>
                <c:pt idx="472">
                  <c:v>129.38000500000001</c:v>
                </c:pt>
                <c:pt idx="473">
                  <c:v>130.449997</c:v>
                </c:pt>
                <c:pt idx="474">
                  <c:v>132.279999</c:v>
                </c:pt>
                <c:pt idx="475">
                  <c:v>130.14999399999999</c:v>
                </c:pt>
                <c:pt idx="476">
                  <c:v>129.85000600000001</c:v>
                </c:pt>
                <c:pt idx="477">
                  <c:v>133.229996</c:v>
                </c:pt>
                <c:pt idx="478">
                  <c:v>134.779999</c:v>
                </c:pt>
                <c:pt idx="479">
                  <c:v>135.61000100000001</c:v>
                </c:pt>
                <c:pt idx="480">
                  <c:v>135.779999</c:v>
                </c:pt>
                <c:pt idx="481">
                  <c:v>140.570007</c:v>
                </c:pt>
                <c:pt idx="482">
                  <c:v>143.60000600000001</c:v>
                </c:pt>
                <c:pt idx="483">
                  <c:v>138.38999899999999</c:v>
                </c:pt>
                <c:pt idx="484">
                  <c:v>138.800003</c:v>
                </c:pt>
                <c:pt idx="485">
                  <c:v>141.55999800000001</c:v>
                </c:pt>
                <c:pt idx="486">
                  <c:v>138</c:v>
                </c:pt>
                <c:pt idx="487">
                  <c:v>140.08000200000001</c:v>
                </c:pt>
                <c:pt idx="488">
                  <c:v>138.71000699999999</c:v>
                </c:pt>
                <c:pt idx="489">
                  <c:v>138.36000100000001</c:v>
                </c:pt>
                <c:pt idx="490">
                  <c:v>138.63000500000001</c:v>
                </c:pt>
                <c:pt idx="491">
                  <c:v>135.520004</c:v>
                </c:pt>
                <c:pt idx="492">
                  <c:v>134.75</c:v>
                </c:pt>
                <c:pt idx="493">
                  <c:v>136.820007</c:v>
                </c:pt>
                <c:pt idx="494">
                  <c:v>137.509995</c:v>
                </c:pt>
                <c:pt idx="495">
                  <c:v>133.91999799999999</c:v>
                </c:pt>
                <c:pt idx="496">
                  <c:v>131.58999600000001</c:v>
                </c:pt>
                <c:pt idx="497">
                  <c:v>133.30999800000001</c:v>
                </c:pt>
                <c:pt idx="498">
                  <c:v>130.449997</c:v>
                </c:pt>
                <c:pt idx="499">
                  <c:v>131.740005</c:v>
                </c:pt>
                <c:pt idx="500">
                  <c:v>122.040001</c:v>
                </c:pt>
                <c:pt idx="501">
                  <c:v>120.849998</c:v>
                </c:pt>
                <c:pt idx="502">
                  <c:v>120.82</c:v>
                </c:pt>
                <c:pt idx="503">
                  <c:v>119.599998</c:v>
                </c:pt>
                <c:pt idx="504">
                  <c:v>117.5</c:v>
                </c:pt>
                <c:pt idx="505">
                  <c:v>117.139999</c:v>
                </c:pt>
                <c:pt idx="506">
                  <c:v>118.050003</c:v>
                </c:pt>
                <c:pt idx="507">
                  <c:v>119.129997</c:v>
                </c:pt>
                <c:pt idx="508">
                  <c:v>120.860001</c:v>
                </c:pt>
                <c:pt idx="509">
                  <c:v>121.30999799999999</c:v>
                </c:pt>
                <c:pt idx="510">
                  <c:v>119.94000200000001</c:v>
                </c:pt>
                <c:pt idx="511">
                  <c:v>119.629997</c:v>
                </c:pt>
                <c:pt idx="512">
                  <c:v>119</c:v>
                </c:pt>
                <c:pt idx="513">
                  <c:v>120.760002</c:v>
                </c:pt>
                <c:pt idx="514">
                  <c:v>120.32</c:v>
                </c:pt>
                <c:pt idx="515">
                  <c:v>122.010002</c:v>
                </c:pt>
                <c:pt idx="516">
                  <c:v>119.349998</c:v>
                </c:pt>
                <c:pt idx="517">
                  <c:v>117.25</c:v>
                </c:pt>
                <c:pt idx="518">
                  <c:v>118.639999</c:v>
                </c:pt>
                <c:pt idx="519">
                  <c:v>120.879997</c:v>
                </c:pt>
                <c:pt idx="520">
                  <c:v>120.709999</c:v>
                </c:pt>
                <c:pt idx="521">
                  <c:v>120.709999</c:v>
                </c:pt>
                <c:pt idx="522">
                  <c:v>123.470001</c:v>
                </c:pt>
                <c:pt idx="523">
                  <c:v>123.540001</c:v>
                </c:pt>
                <c:pt idx="524">
                  <c:v>122.349998</c:v>
                </c:pt>
                <c:pt idx="525">
                  <c:v>121.290001</c:v>
                </c:pt>
                <c:pt idx="526">
                  <c:v>121.389999</c:v>
                </c:pt>
                <c:pt idx="527">
                  <c:v>123.709999</c:v>
                </c:pt>
                <c:pt idx="528">
                  <c:v>123.480003</c:v>
                </c:pt>
                <c:pt idx="529">
                  <c:v>125.620003</c:v>
                </c:pt>
                <c:pt idx="530">
                  <c:v>124.400002</c:v>
                </c:pt>
                <c:pt idx="531">
                  <c:v>126.349998</c:v>
                </c:pt>
                <c:pt idx="532">
                  <c:v>127.779999</c:v>
                </c:pt>
                <c:pt idx="533">
                  <c:v>125.120003</c:v>
                </c:pt>
                <c:pt idx="534">
                  <c:v>122.720001</c:v>
                </c:pt>
                <c:pt idx="535">
                  <c:v>123.33000199999999</c:v>
                </c:pt>
                <c:pt idx="536">
                  <c:v>125.69000200000001</c:v>
                </c:pt>
                <c:pt idx="537">
                  <c:v>123.889999</c:v>
                </c:pt>
                <c:pt idx="538">
                  <c:v>124.93</c:v>
                </c:pt>
                <c:pt idx="539">
                  <c:v>126.43</c:v>
                </c:pt>
                <c:pt idx="540">
                  <c:v>126.620003</c:v>
                </c:pt>
                <c:pt idx="541">
                  <c:v>127.32</c:v>
                </c:pt>
                <c:pt idx="542">
                  <c:v>126.75</c:v>
                </c:pt>
                <c:pt idx="543">
                  <c:v>129</c:v>
                </c:pt>
                <c:pt idx="544">
                  <c:v>126.860001</c:v>
                </c:pt>
                <c:pt idx="545">
                  <c:v>126.199997</c:v>
                </c:pt>
                <c:pt idx="546">
                  <c:v>124.760002</c:v>
                </c:pt>
                <c:pt idx="547">
                  <c:v>123.589996</c:v>
                </c:pt>
                <c:pt idx="548">
                  <c:v>125.849998</c:v>
                </c:pt>
                <c:pt idx="549">
                  <c:v>123.980003</c:v>
                </c:pt>
                <c:pt idx="550">
                  <c:v>123.239998</c:v>
                </c:pt>
                <c:pt idx="551">
                  <c:v>125.639999</c:v>
                </c:pt>
                <c:pt idx="552">
                  <c:v>124.099998</c:v>
                </c:pt>
                <c:pt idx="553">
                  <c:v>126.389999</c:v>
                </c:pt>
                <c:pt idx="554">
                  <c:v>126.800003</c:v>
                </c:pt>
                <c:pt idx="555">
                  <c:v>126.550003</c:v>
                </c:pt>
                <c:pt idx="556">
                  <c:v>126.69000200000001</c:v>
                </c:pt>
                <c:pt idx="557">
                  <c:v>128.35000600000001</c:v>
                </c:pt>
                <c:pt idx="558">
                  <c:v>124.769997</c:v>
                </c:pt>
                <c:pt idx="559">
                  <c:v>126.860001</c:v>
                </c:pt>
                <c:pt idx="560">
                  <c:v>125.709999</c:v>
                </c:pt>
                <c:pt idx="561">
                  <c:v>124.519997</c:v>
                </c:pt>
                <c:pt idx="562">
                  <c:v>123.05999799999999</c:v>
                </c:pt>
                <c:pt idx="563">
                  <c:v>123.589996</c:v>
                </c:pt>
                <c:pt idx="564">
                  <c:v>119.58000199999999</c:v>
                </c:pt>
                <c:pt idx="565">
                  <c:v>117.94000200000001</c:v>
                </c:pt>
                <c:pt idx="566">
                  <c:v>118.709999</c:v>
                </c:pt>
                <c:pt idx="567">
                  <c:v>118.129997</c:v>
                </c:pt>
                <c:pt idx="568">
                  <c:v>118.349998</c:v>
                </c:pt>
                <c:pt idx="569">
                  <c:v>117.910004</c:v>
                </c:pt>
                <c:pt idx="570">
                  <c:v>119.80999799999999</c:v>
                </c:pt>
                <c:pt idx="571">
                  <c:v>120.16999800000001</c:v>
                </c:pt>
                <c:pt idx="572">
                  <c:v>121.900002</c:v>
                </c:pt>
                <c:pt idx="573">
                  <c:v>121.099998</c:v>
                </c:pt>
                <c:pt idx="574">
                  <c:v>120.900002</c:v>
                </c:pt>
                <c:pt idx="575">
                  <c:v>118.459999</c:v>
                </c:pt>
                <c:pt idx="576">
                  <c:v>118.889999</c:v>
                </c:pt>
                <c:pt idx="577">
                  <c:v>118.989998</c:v>
                </c:pt>
                <c:pt idx="578">
                  <c:v>119.230003</c:v>
                </c:pt>
                <c:pt idx="579">
                  <c:v>117.209999</c:v>
                </c:pt>
                <c:pt idx="580">
                  <c:v>119.620003</c:v>
                </c:pt>
                <c:pt idx="581">
                  <c:v>120.300003</c:v>
                </c:pt>
                <c:pt idx="582">
                  <c:v>119.529999</c:v>
                </c:pt>
                <c:pt idx="583">
                  <c:v>120.379997</c:v>
                </c:pt>
                <c:pt idx="584">
                  <c:v>120.529999</c:v>
                </c:pt>
                <c:pt idx="585">
                  <c:v>121.720001</c:v>
                </c:pt>
                <c:pt idx="586">
                  <c:v>122.75</c:v>
                </c:pt>
                <c:pt idx="587">
                  <c:v>122.720001</c:v>
                </c:pt>
                <c:pt idx="588">
                  <c:v>120.760002</c:v>
                </c:pt>
                <c:pt idx="589">
                  <c:v>119.459999</c:v>
                </c:pt>
                <c:pt idx="590">
                  <c:v>119.220001</c:v>
                </c:pt>
                <c:pt idx="591">
                  <c:v>120.660004</c:v>
                </c:pt>
                <c:pt idx="592">
                  <c:v>120.980003</c:v>
                </c:pt>
                <c:pt idx="593">
                  <c:v>122.290001</c:v>
                </c:pt>
                <c:pt idx="594">
                  <c:v>121</c:v>
                </c:pt>
                <c:pt idx="595">
                  <c:v>119.129997</c:v>
                </c:pt>
                <c:pt idx="596">
                  <c:v>118.550003</c:v>
                </c:pt>
                <c:pt idx="597">
                  <c:v>117.099998</c:v>
                </c:pt>
                <c:pt idx="598">
                  <c:v>117.269997</c:v>
                </c:pt>
                <c:pt idx="599">
                  <c:v>113.040001</c:v>
                </c:pt>
                <c:pt idx="600">
                  <c:v>114.470001</c:v>
                </c:pt>
                <c:pt idx="601">
                  <c:v>113.709999</c:v>
                </c:pt>
                <c:pt idx="602">
                  <c:v>114.989998</c:v>
                </c:pt>
                <c:pt idx="603">
                  <c:v>112</c:v>
                </c:pt>
                <c:pt idx="604">
                  <c:v>113.349998</c:v>
                </c:pt>
                <c:pt idx="605">
                  <c:v>114.699997</c:v>
                </c:pt>
                <c:pt idx="606">
                  <c:v>115.139999</c:v>
                </c:pt>
                <c:pt idx="607">
                  <c:v>115.33000199999999</c:v>
                </c:pt>
                <c:pt idx="608">
                  <c:v>118.410004</c:v>
                </c:pt>
                <c:pt idx="609">
                  <c:v>118.480003</c:v>
                </c:pt>
                <c:pt idx="610">
                  <c:v>120.720001</c:v>
                </c:pt>
                <c:pt idx="611">
                  <c:v>121.050003</c:v>
                </c:pt>
                <c:pt idx="612">
                  <c:v>122.110001</c:v>
                </c:pt>
                <c:pt idx="613">
                  <c:v>120.93</c:v>
                </c:pt>
                <c:pt idx="614">
                  <c:v>119.55999799999999</c:v>
                </c:pt>
                <c:pt idx="615">
                  <c:v>120.529999</c:v>
                </c:pt>
                <c:pt idx="616">
                  <c:v>120.959999</c:v>
                </c:pt>
                <c:pt idx="617">
                  <c:v>122.349998</c:v>
                </c:pt>
                <c:pt idx="618">
                  <c:v>121.980003</c:v>
                </c:pt>
                <c:pt idx="619">
                  <c:v>121.57</c:v>
                </c:pt>
                <c:pt idx="620">
                  <c:v>118.660004</c:v>
                </c:pt>
                <c:pt idx="621">
                  <c:v>121.57</c:v>
                </c:pt>
                <c:pt idx="622">
                  <c:v>121.75</c:v>
                </c:pt>
                <c:pt idx="623">
                  <c:v>124.860001</c:v>
                </c:pt>
                <c:pt idx="624">
                  <c:v>126.44000200000001</c:v>
                </c:pt>
                <c:pt idx="625">
                  <c:v>124.029999</c:v>
                </c:pt>
                <c:pt idx="626">
                  <c:v>122.66999800000001</c:v>
                </c:pt>
                <c:pt idx="627">
                  <c:v>122.900002</c:v>
                </c:pt>
                <c:pt idx="628">
                  <c:v>123.80999799999999</c:v>
                </c:pt>
                <c:pt idx="629">
                  <c:v>123.660004</c:v>
                </c:pt>
                <c:pt idx="630">
                  <c:v>124.75</c:v>
                </c:pt>
                <c:pt idx="631">
                  <c:v>125.989998</c:v>
                </c:pt>
                <c:pt idx="632">
                  <c:v>127.779999</c:v>
                </c:pt>
                <c:pt idx="633">
                  <c:v>131.83000200000001</c:v>
                </c:pt>
                <c:pt idx="634">
                  <c:v>131.740005</c:v>
                </c:pt>
                <c:pt idx="635">
                  <c:v>131.46000699999999</c:v>
                </c:pt>
                <c:pt idx="636">
                  <c:v>131.69000199999999</c:v>
                </c:pt>
              </c:numCache>
            </c:numRef>
          </c:val>
          <c:smooth val="0"/>
          <c:extLst>
            <c:ext xmlns:c16="http://schemas.microsoft.com/office/drawing/2014/chart" uri="{C3380CC4-5D6E-409C-BE32-E72D297353CC}">
              <c16:uniqueId val="{00000001-AD87-C042-9E24-C70A60505412}"/>
            </c:ext>
          </c:extLst>
        </c:ser>
        <c:dLbls>
          <c:showLegendKey val="0"/>
          <c:showVal val="0"/>
          <c:showCatName val="0"/>
          <c:showSerName val="0"/>
          <c:showPercent val="0"/>
          <c:showBubbleSize val="0"/>
        </c:dLbls>
        <c:marker val="1"/>
        <c:smooth val="0"/>
        <c:axId val="25596320"/>
        <c:axId val="25256800"/>
      </c:lineChart>
      <c:lineChart>
        <c:grouping val="standard"/>
        <c:varyColors val="0"/>
        <c:ser>
          <c:idx val="2"/>
          <c:order val="2"/>
          <c:tx>
            <c:strRef>
              <c:f>Sheet2!$O$3</c:f>
              <c:strCache>
                <c:ptCount val="1"/>
                <c:pt idx="0">
                  <c:v>Close TLT/Close XLB</c:v>
                </c:pt>
              </c:strCache>
            </c:strRef>
          </c:tx>
          <c:spPr>
            <a:ln w="12700" cap="rnd">
              <a:solidFill>
                <a:schemeClr val="tx1"/>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Sheet2!$O$4:$O$640</c:f>
              <c:numCache>
                <c:formatCode>0.00</c:formatCode>
                <c:ptCount val="637"/>
                <c:pt idx="0">
                  <c:v>2.2407407602690133</c:v>
                </c:pt>
                <c:pt idx="1">
                  <c:v>2.2556294137344208</c:v>
                </c:pt>
                <c:pt idx="2">
                  <c:v>2.2325877478393488</c:v>
                </c:pt>
                <c:pt idx="3">
                  <c:v>2.248730799556812</c:v>
                </c:pt>
                <c:pt idx="4">
                  <c:v>2.2152725391792885</c:v>
                </c:pt>
                <c:pt idx="5">
                  <c:v>2.1581430525854781</c:v>
                </c:pt>
                <c:pt idx="6">
                  <c:v>2.1421131696428573</c:v>
                </c:pt>
                <c:pt idx="7">
                  <c:v>2.0639014694019417</c:v>
                </c:pt>
                <c:pt idx="8">
                  <c:v>2.0742573973139904</c:v>
                </c:pt>
                <c:pt idx="9">
                  <c:v>2.0362531891120774</c:v>
                </c:pt>
                <c:pt idx="10">
                  <c:v>2.0484226962196792</c:v>
                </c:pt>
                <c:pt idx="11">
                  <c:v>2.1029629135802472</c:v>
                </c:pt>
                <c:pt idx="12">
                  <c:v>2.0067309378236029</c:v>
                </c:pt>
                <c:pt idx="13">
                  <c:v>1.9641025191560597</c:v>
                </c:pt>
                <c:pt idx="14">
                  <c:v>2.0084112385142814</c:v>
                </c:pt>
                <c:pt idx="15">
                  <c:v>2.2425489076335512</c:v>
                </c:pt>
                <c:pt idx="16">
                  <c:v>2.2886518630219608</c:v>
                </c:pt>
                <c:pt idx="17">
                  <c:v>2.2254395553257496</c:v>
                </c:pt>
                <c:pt idx="18">
                  <c:v>2.3520324199440426</c:v>
                </c:pt>
                <c:pt idx="19">
                  <c:v>2.2296952675281592</c:v>
                </c:pt>
                <c:pt idx="20">
                  <c:v>2.270242463844574</c:v>
                </c:pt>
                <c:pt idx="21">
                  <c:v>2.3381668912005926</c:v>
                </c:pt>
                <c:pt idx="22">
                  <c:v>2.2762026329113922</c:v>
                </c:pt>
                <c:pt idx="23">
                  <c:v>2.1142650709646382</c:v>
                </c:pt>
                <c:pt idx="24">
                  <c:v>2.1068629516299464</c:v>
                </c:pt>
                <c:pt idx="25">
                  <c:v>2.055413200106794</c:v>
                </c:pt>
                <c:pt idx="26">
                  <c:v>2.0214533112550548</c:v>
                </c:pt>
                <c:pt idx="27">
                  <c:v>2.1682645453436109</c:v>
                </c:pt>
                <c:pt idx="28">
                  <c:v>2.0910351684619957</c:v>
                </c:pt>
                <c:pt idx="29">
                  <c:v>2.1310861158453624</c:v>
                </c:pt>
                <c:pt idx="30">
                  <c:v>2.1991332578649954</c:v>
                </c:pt>
                <c:pt idx="31">
                  <c:v>2.3004732039070555</c:v>
                </c:pt>
                <c:pt idx="32">
                  <c:v>2.3717106022267203</c:v>
                </c:pt>
                <c:pt idx="33">
                  <c:v>2.2660262297226299</c:v>
                </c:pt>
                <c:pt idx="34">
                  <c:v>2.1327289632728963</c:v>
                </c:pt>
                <c:pt idx="35">
                  <c:v>2.1594376348769693</c:v>
                </c:pt>
                <c:pt idx="36">
                  <c:v>2.1769174975797321</c:v>
                </c:pt>
                <c:pt idx="37">
                  <c:v>2.2045292203926286</c:v>
                </c:pt>
                <c:pt idx="38">
                  <c:v>2.3116723715466501</c:v>
                </c:pt>
                <c:pt idx="39">
                  <c:v>2.3561780140070034</c:v>
                </c:pt>
                <c:pt idx="40">
                  <c:v>2.5566265893775952</c:v>
                </c:pt>
                <c:pt idx="41">
                  <c:v>2.4960978016674766</c:v>
                </c:pt>
                <c:pt idx="42">
                  <c:v>2.3272240384762481</c:v>
                </c:pt>
                <c:pt idx="43">
                  <c:v>2.3524979235501919</c:v>
                </c:pt>
                <c:pt idx="44">
                  <c:v>2.2827328447204969</c:v>
                </c:pt>
                <c:pt idx="45">
                  <c:v>2.2270086398838336</c:v>
                </c:pt>
                <c:pt idx="46">
                  <c:v>2.3056032616981468</c:v>
                </c:pt>
                <c:pt idx="47">
                  <c:v>2.3296287698913862</c:v>
                </c:pt>
                <c:pt idx="48">
                  <c:v>2.3301447142506744</c:v>
                </c:pt>
                <c:pt idx="49">
                  <c:v>2.5373368808704146</c:v>
                </c:pt>
                <c:pt idx="50">
                  <c:v>2.37568375495565</c:v>
                </c:pt>
                <c:pt idx="51">
                  <c:v>2.2185969937077603</c:v>
                </c:pt>
                <c:pt idx="52">
                  <c:v>2.2681365101944051</c:v>
                </c:pt>
                <c:pt idx="53">
                  <c:v>2.0969709042960716</c:v>
                </c:pt>
                <c:pt idx="54">
                  <c:v>2.0915716586983297</c:v>
                </c:pt>
                <c:pt idx="55">
                  <c:v>2.1585768887506336</c:v>
                </c:pt>
                <c:pt idx="56">
                  <c:v>2.1288837254572215</c:v>
                </c:pt>
                <c:pt idx="57">
                  <c:v>2.0004355478109344</c:v>
                </c:pt>
                <c:pt idx="58">
                  <c:v>2.0918622997917096</c:v>
                </c:pt>
                <c:pt idx="59">
                  <c:v>2.0283083140107081</c:v>
                </c:pt>
                <c:pt idx="60">
                  <c:v>2.0547884561824068</c:v>
                </c:pt>
                <c:pt idx="61">
                  <c:v>1.9952851595131307</c:v>
                </c:pt>
                <c:pt idx="62">
                  <c:v>2.0684017074344405</c:v>
                </c:pt>
                <c:pt idx="63">
                  <c:v>2.203341183611399</c:v>
                </c:pt>
                <c:pt idx="64">
                  <c:v>2.3338402450230609</c:v>
                </c:pt>
                <c:pt idx="65">
                  <c:v>2.3378997634652343</c:v>
                </c:pt>
                <c:pt idx="66">
                  <c:v>2.2840909486914618</c:v>
                </c:pt>
                <c:pt idx="67">
                  <c:v>2.3100973603280366</c:v>
                </c:pt>
                <c:pt idx="68">
                  <c:v>2.3087010436972992</c:v>
                </c:pt>
                <c:pt idx="69">
                  <c:v>2.3914738135826923</c:v>
                </c:pt>
                <c:pt idx="70">
                  <c:v>2.3644220007330117</c:v>
                </c:pt>
                <c:pt idx="71">
                  <c:v>2.3416352704402512</c:v>
                </c:pt>
                <c:pt idx="72">
                  <c:v>2.3607546163522013</c:v>
                </c:pt>
                <c:pt idx="73">
                  <c:v>2.5652874915290838</c:v>
                </c:pt>
                <c:pt idx="74">
                  <c:v>2.4931721904846542</c:v>
                </c:pt>
                <c:pt idx="75">
                  <c:v>2.4548067778162692</c:v>
                </c:pt>
                <c:pt idx="76">
                  <c:v>2.6816116525759566</c:v>
                </c:pt>
                <c:pt idx="77">
                  <c:v>3.2262338116517455</c:v>
                </c:pt>
                <c:pt idx="78">
                  <c:v>3.7363705996884735</c:v>
                </c:pt>
                <c:pt idx="79">
                  <c:v>3.6454370097087376</c:v>
                </c:pt>
                <c:pt idx="80">
                  <c:v>4.2240175982532753</c:v>
                </c:pt>
                <c:pt idx="81">
                  <c:v>3.5814043981481478</c:v>
                </c:pt>
                <c:pt idx="82">
                  <c:v>3.7901084925569566</c:v>
                </c:pt>
                <c:pt idx="83">
                  <c:v>4.1888205188741425</c:v>
                </c:pt>
                <c:pt idx="84">
                  <c:v>5.1203979104477613</c:v>
                </c:pt>
                <c:pt idx="85">
                  <c:v>4.5667387041036722</c:v>
                </c:pt>
                <c:pt idx="86">
                  <c:v>5.0378478340173274</c:v>
                </c:pt>
                <c:pt idx="87">
                  <c:v>4.8645022943722935</c:v>
                </c:pt>
                <c:pt idx="88">
                  <c:v>5.3669884386747837</c:v>
                </c:pt>
                <c:pt idx="89">
                  <c:v>5.4738268501805054</c:v>
                </c:pt>
                <c:pt idx="90">
                  <c:v>4.9363596945269412</c:v>
                </c:pt>
                <c:pt idx="91">
                  <c:v>4.8299058697514994</c:v>
                </c:pt>
                <c:pt idx="92">
                  <c:v>5.0709848238249862</c:v>
                </c:pt>
                <c:pt idx="93">
                  <c:v>4.892776101771922</c:v>
                </c:pt>
                <c:pt idx="94">
                  <c:v>4.9264009936562676</c:v>
                </c:pt>
                <c:pt idx="95">
                  <c:v>4.5161148344370865</c:v>
                </c:pt>
                <c:pt idx="96">
                  <c:v>4.7433999073645206</c:v>
                </c:pt>
                <c:pt idx="97">
                  <c:v>5.0742186523437498</c:v>
                </c:pt>
                <c:pt idx="98">
                  <c:v>5.2596794909819575</c:v>
                </c:pt>
                <c:pt idx="99">
                  <c:v>5.6663044565217398</c:v>
                </c:pt>
                <c:pt idx="100">
                  <c:v>5.0481573955773946</c:v>
                </c:pt>
                <c:pt idx="101">
                  <c:v>4.913475082742317</c:v>
                </c:pt>
                <c:pt idx="102">
                  <c:v>4.5659387772925761</c:v>
                </c:pt>
                <c:pt idx="103">
                  <c:v>4.3225536464743239</c:v>
                </c:pt>
                <c:pt idx="104">
                  <c:v>4.2932046140939599</c:v>
                </c:pt>
                <c:pt idx="105">
                  <c:v>4.159508909631537</c:v>
                </c:pt>
                <c:pt idx="106">
                  <c:v>4.0067729083665338</c:v>
                </c:pt>
                <c:pt idx="107">
                  <c:v>3.7741935872522347</c:v>
                </c:pt>
                <c:pt idx="108">
                  <c:v>3.5425375202439375</c:v>
                </c:pt>
                <c:pt idx="109">
                  <c:v>3.7955865660085175</c:v>
                </c:pt>
                <c:pt idx="110">
                  <c:v>3.55627386145528</c:v>
                </c:pt>
                <c:pt idx="111">
                  <c:v>3.4659550239234451</c:v>
                </c:pt>
                <c:pt idx="112">
                  <c:v>3.2621638612140935</c:v>
                </c:pt>
                <c:pt idx="113">
                  <c:v>3.2109208065667381</c:v>
                </c:pt>
                <c:pt idx="114">
                  <c:v>3.517069505178366</c:v>
                </c:pt>
                <c:pt idx="115">
                  <c:v>3.6634390395042602</c:v>
                </c:pt>
                <c:pt idx="116">
                  <c:v>3.7495031013916504</c:v>
                </c:pt>
                <c:pt idx="117">
                  <c:v>3.958453597632809</c:v>
                </c:pt>
                <c:pt idx="118">
                  <c:v>3.4287859665995502</c:v>
                </c:pt>
                <c:pt idx="119">
                  <c:v>3.1808694608695651</c:v>
                </c:pt>
                <c:pt idx="120">
                  <c:v>3.2558377315989788</c:v>
                </c:pt>
                <c:pt idx="121">
                  <c:v>2.9953658058710957</c:v>
                </c:pt>
                <c:pt idx="122">
                  <c:v>3.1336017074991034</c:v>
                </c:pt>
                <c:pt idx="123">
                  <c:v>3.093698452447986</c:v>
                </c:pt>
                <c:pt idx="124">
                  <c:v>3.1946377091902587</c:v>
                </c:pt>
                <c:pt idx="125">
                  <c:v>3.170496031618514</c:v>
                </c:pt>
                <c:pt idx="126">
                  <c:v>3.1406298752637261</c:v>
                </c:pt>
                <c:pt idx="127">
                  <c:v>2.9915653852899333</c:v>
                </c:pt>
                <c:pt idx="128">
                  <c:v>3.2082514666584325</c:v>
                </c:pt>
                <c:pt idx="129">
                  <c:v>3.3438027239512755</c:v>
                </c:pt>
                <c:pt idx="130">
                  <c:v>3.0444445079365079</c:v>
                </c:pt>
                <c:pt idx="131">
                  <c:v>2.9790884525877512</c:v>
                </c:pt>
                <c:pt idx="132">
                  <c:v>3.0095087166246821</c:v>
                </c:pt>
                <c:pt idx="133">
                  <c:v>3.2644853101567826</c:v>
                </c:pt>
                <c:pt idx="134">
                  <c:v>3.0410556845534154</c:v>
                </c:pt>
                <c:pt idx="135">
                  <c:v>2.9340832198739903</c:v>
                </c:pt>
                <c:pt idx="136">
                  <c:v>2.9321826736184549</c:v>
                </c:pt>
                <c:pt idx="137">
                  <c:v>2.979907510349769</c:v>
                </c:pt>
                <c:pt idx="138">
                  <c:v>2.8675882908629275</c:v>
                </c:pt>
                <c:pt idx="139">
                  <c:v>2.8387792490375845</c:v>
                </c:pt>
                <c:pt idx="140">
                  <c:v>2.9005939668646454</c:v>
                </c:pt>
                <c:pt idx="141">
                  <c:v>2.6851241843759355</c:v>
                </c:pt>
                <c:pt idx="142">
                  <c:v>2.7247648848278341</c:v>
                </c:pt>
                <c:pt idx="143">
                  <c:v>2.556987574856104</c:v>
                </c:pt>
                <c:pt idx="144">
                  <c:v>2.6946746951087186</c:v>
                </c:pt>
                <c:pt idx="145">
                  <c:v>2.9086311384328529</c:v>
                </c:pt>
                <c:pt idx="146">
                  <c:v>3.0627074008861115</c:v>
                </c:pt>
                <c:pt idx="147">
                  <c:v>3.0177166338582677</c:v>
                </c:pt>
                <c:pt idx="148">
                  <c:v>2.912173229324289</c:v>
                </c:pt>
                <c:pt idx="149">
                  <c:v>2.7702073158808513</c:v>
                </c:pt>
                <c:pt idx="150">
                  <c:v>2.9101586666666668</c:v>
                </c:pt>
                <c:pt idx="151">
                  <c:v>2.7214351053020867</c:v>
                </c:pt>
                <c:pt idx="152">
                  <c:v>2.7179333217803148</c:v>
                </c:pt>
                <c:pt idx="153">
                  <c:v>2.7421876424936196</c:v>
                </c:pt>
                <c:pt idx="154">
                  <c:v>2.6410331650831353</c:v>
                </c:pt>
                <c:pt idx="155">
                  <c:v>2.577513826572809</c:v>
                </c:pt>
                <c:pt idx="156">
                  <c:v>2.5488399598968776</c:v>
                </c:pt>
                <c:pt idx="157">
                  <c:v>2.6175355597124637</c:v>
                </c:pt>
                <c:pt idx="158">
                  <c:v>2.573836222441372</c:v>
                </c:pt>
                <c:pt idx="159">
                  <c:v>2.7105028413943608</c:v>
                </c:pt>
                <c:pt idx="160">
                  <c:v>3.0703503074317475</c:v>
                </c:pt>
                <c:pt idx="161">
                  <c:v>3.003482019626464</c:v>
                </c:pt>
                <c:pt idx="162">
                  <c:v>3.2410272228835293</c:v>
                </c:pt>
                <c:pt idx="163">
                  <c:v>3.1382113821138211</c:v>
                </c:pt>
                <c:pt idx="164">
                  <c:v>3.3593266108098039</c:v>
                </c:pt>
                <c:pt idx="165">
                  <c:v>3.1760679491359634</c:v>
                </c:pt>
                <c:pt idx="166">
                  <c:v>3.1563812227340478</c:v>
                </c:pt>
                <c:pt idx="167">
                  <c:v>3.2906977740863788</c:v>
                </c:pt>
                <c:pt idx="168">
                  <c:v>3.5932265452130676</c:v>
                </c:pt>
                <c:pt idx="169">
                  <c:v>3.2648899067091115</c:v>
                </c:pt>
                <c:pt idx="170">
                  <c:v>3.3791486087831046</c:v>
                </c:pt>
                <c:pt idx="171">
                  <c:v>3.117151053867607</c:v>
                </c:pt>
                <c:pt idx="172">
                  <c:v>3.1390193463929608</c:v>
                </c:pt>
                <c:pt idx="173">
                  <c:v>3.0809477327825343</c:v>
                </c:pt>
                <c:pt idx="174">
                  <c:v>3.2680512545703277</c:v>
                </c:pt>
                <c:pt idx="175">
                  <c:v>3.3674182597650049</c:v>
                </c:pt>
                <c:pt idx="176">
                  <c:v>3.3572339501986597</c:v>
                </c:pt>
                <c:pt idx="177">
                  <c:v>3.1646807821570424</c:v>
                </c:pt>
                <c:pt idx="178">
                  <c:v>3.117611212675198</c:v>
                </c:pt>
                <c:pt idx="179">
                  <c:v>3.1063244118545681</c:v>
                </c:pt>
                <c:pt idx="180">
                  <c:v>3.1025178926103751</c:v>
                </c:pt>
                <c:pt idx="181">
                  <c:v>3.1499549578426662</c:v>
                </c:pt>
                <c:pt idx="182">
                  <c:v>3.0438082626280223</c:v>
                </c:pt>
                <c:pt idx="183">
                  <c:v>2.8988145995952586</c:v>
                </c:pt>
                <c:pt idx="184">
                  <c:v>2.9565469245684772</c:v>
                </c:pt>
                <c:pt idx="185">
                  <c:v>2.8856322093572477</c:v>
                </c:pt>
                <c:pt idx="186">
                  <c:v>2.6976873072687222</c:v>
                </c:pt>
                <c:pt idx="187">
                  <c:v>2.6981133031885833</c:v>
                </c:pt>
                <c:pt idx="188">
                  <c:v>2.7293020268240187</c:v>
                </c:pt>
                <c:pt idx="189">
                  <c:v>2.7837683620237557</c:v>
                </c:pt>
                <c:pt idx="190">
                  <c:v>2.5639017597353018</c:v>
                </c:pt>
                <c:pt idx="191">
                  <c:v>2.5006711946308724</c:v>
                </c:pt>
                <c:pt idx="192">
                  <c:v>2.482427995675506</c:v>
                </c:pt>
                <c:pt idx="193">
                  <c:v>2.4365496181580917</c:v>
                </c:pt>
                <c:pt idx="194">
                  <c:v>2.4504036188492582</c:v>
                </c:pt>
                <c:pt idx="195">
                  <c:v>2.4105976400261646</c:v>
                </c:pt>
                <c:pt idx="196">
                  <c:v>2.3670102671909863</c:v>
                </c:pt>
                <c:pt idx="197">
                  <c:v>2.4418355656350057</c:v>
                </c:pt>
                <c:pt idx="198">
                  <c:v>2.4311027656412918</c:v>
                </c:pt>
                <c:pt idx="199">
                  <c:v>2.2438098411414935</c:v>
                </c:pt>
                <c:pt idx="200">
                  <c:v>2.2449185317399514</c:v>
                </c:pt>
                <c:pt idx="201">
                  <c:v>2.2233539875776396</c:v>
                </c:pt>
                <c:pt idx="202">
                  <c:v>2.3637294220356195</c:v>
                </c:pt>
                <c:pt idx="203">
                  <c:v>2.3254801619841268</c:v>
                </c:pt>
                <c:pt idx="204">
                  <c:v>2.4149301767343712</c:v>
                </c:pt>
                <c:pt idx="205">
                  <c:v>2.4770739199575935</c:v>
                </c:pt>
                <c:pt idx="206">
                  <c:v>2.3494773897527406</c:v>
                </c:pt>
                <c:pt idx="207">
                  <c:v>2.2949964299226506</c:v>
                </c:pt>
                <c:pt idx="208">
                  <c:v>2.2358207652780906</c:v>
                </c:pt>
                <c:pt idx="209">
                  <c:v>2.354420621076712</c:v>
                </c:pt>
                <c:pt idx="210">
                  <c:v>2.2892458766564676</c:v>
                </c:pt>
                <c:pt idx="211">
                  <c:v>2.2972841031877689</c:v>
                </c:pt>
                <c:pt idx="212">
                  <c:v>2.4160102879801926</c:v>
                </c:pt>
                <c:pt idx="213">
                  <c:v>2.4600257976700748</c:v>
                </c:pt>
                <c:pt idx="214">
                  <c:v>2.4752013749779986</c:v>
                </c:pt>
                <c:pt idx="215">
                  <c:v>2.4515884600553219</c:v>
                </c:pt>
                <c:pt idx="216">
                  <c:v>2.5296742894078625</c:v>
                </c:pt>
                <c:pt idx="217">
                  <c:v>2.5841978983772278</c:v>
                </c:pt>
                <c:pt idx="218">
                  <c:v>2.6446507817863201</c:v>
                </c:pt>
                <c:pt idx="219">
                  <c:v>2.5882039074405148</c:v>
                </c:pt>
                <c:pt idx="220">
                  <c:v>2.3566573621948153</c:v>
                </c:pt>
                <c:pt idx="221">
                  <c:v>2.3706190156599556</c:v>
                </c:pt>
                <c:pt idx="222">
                  <c:v>2.4303764973464745</c:v>
                </c:pt>
                <c:pt idx="223">
                  <c:v>2.4042553340611934</c:v>
                </c:pt>
                <c:pt idx="224">
                  <c:v>2.5761642502585769</c:v>
                </c:pt>
                <c:pt idx="225">
                  <c:v>2.9813519813519811</c:v>
                </c:pt>
                <c:pt idx="226">
                  <c:v>3.0653310994579295</c:v>
                </c:pt>
                <c:pt idx="227">
                  <c:v>3.4749999062499999</c:v>
                </c:pt>
                <c:pt idx="228">
                  <c:v>3.1974653109342763</c:v>
                </c:pt>
                <c:pt idx="229">
                  <c:v>3.3120399967017953</c:v>
                </c:pt>
                <c:pt idx="230">
                  <c:v>3.4280978551762349</c:v>
                </c:pt>
                <c:pt idx="231">
                  <c:v>3.2514483777520273</c:v>
                </c:pt>
                <c:pt idx="232">
                  <c:v>3.9957011243386242</c:v>
                </c:pt>
                <c:pt idx="233">
                  <c:v>4.1144413789359202</c:v>
                </c:pt>
                <c:pt idx="234">
                  <c:v>3.7994856748237251</c:v>
                </c:pt>
                <c:pt idx="235">
                  <c:v>3.403524402628435</c:v>
                </c:pt>
                <c:pt idx="236">
                  <c:v>3.3901708237989459</c:v>
                </c:pt>
                <c:pt idx="237">
                  <c:v>3.0969711810518934</c:v>
                </c:pt>
                <c:pt idx="238">
                  <c:v>3.3299028873642085</c:v>
                </c:pt>
                <c:pt idx="239">
                  <c:v>3.2883141477574154</c:v>
                </c:pt>
                <c:pt idx="240">
                  <c:v>3.5880939018697471</c:v>
                </c:pt>
                <c:pt idx="241">
                  <c:v>3.845909041706463</c:v>
                </c:pt>
                <c:pt idx="242">
                  <c:v>3.4894117352941176</c:v>
                </c:pt>
                <c:pt idx="243">
                  <c:v>3.4225808165736549</c:v>
                </c:pt>
                <c:pt idx="244">
                  <c:v>3.7602214497455106</c:v>
                </c:pt>
                <c:pt idx="245">
                  <c:v>3.4877616337363615</c:v>
                </c:pt>
                <c:pt idx="246">
                  <c:v>3.6194029850746268</c:v>
                </c:pt>
                <c:pt idx="247">
                  <c:v>3.4147254242162779</c:v>
                </c:pt>
                <c:pt idx="248">
                  <c:v>3.3484765567023023</c:v>
                </c:pt>
                <c:pt idx="249">
                  <c:v>3.1979222691130524</c:v>
                </c:pt>
                <c:pt idx="250">
                  <c:v>3.1759010758472295</c:v>
                </c:pt>
                <c:pt idx="251">
                  <c:v>3.07734944357578</c:v>
                </c:pt>
                <c:pt idx="252">
                  <c:v>3.1576248625539773</c:v>
                </c:pt>
                <c:pt idx="253">
                  <c:v>3.1196148011671072</c:v>
                </c:pt>
                <c:pt idx="254">
                  <c:v>3.1291612018418431</c:v>
                </c:pt>
                <c:pt idx="255">
                  <c:v>3.1415928897400676</c:v>
                </c:pt>
                <c:pt idx="256">
                  <c:v>3.1651202010131056</c:v>
                </c:pt>
                <c:pt idx="257">
                  <c:v>3.0035042050406582</c:v>
                </c:pt>
                <c:pt idx="258">
                  <c:v>3.0671904361961531</c:v>
                </c:pt>
                <c:pt idx="259">
                  <c:v>3.034892993375899</c:v>
                </c:pt>
                <c:pt idx="260">
                  <c:v>3.0951207236842109</c:v>
                </c:pt>
                <c:pt idx="261">
                  <c:v>3.233877463773112</c:v>
                </c:pt>
                <c:pt idx="262">
                  <c:v>3.2091557017543861</c:v>
                </c:pt>
                <c:pt idx="263">
                  <c:v>3.1760086921202277</c:v>
                </c:pt>
                <c:pt idx="264">
                  <c:v>3.3110986266816145</c:v>
                </c:pt>
                <c:pt idx="265">
                  <c:v>3.4133106777098354</c:v>
                </c:pt>
                <c:pt idx="266">
                  <c:v>3.7900517851693616</c:v>
                </c:pt>
                <c:pt idx="267">
                  <c:v>3.6304793980300447</c:v>
                </c:pt>
                <c:pt idx="268">
                  <c:v>3.93836884823981</c:v>
                </c:pt>
                <c:pt idx="269">
                  <c:v>3.6208788825402611</c:v>
                </c:pt>
                <c:pt idx="270">
                  <c:v>3.6605851624843666</c:v>
                </c:pt>
                <c:pt idx="271">
                  <c:v>3.6555553609486737</c:v>
                </c:pt>
                <c:pt idx="272">
                  <c:v>3.5477470516365246</c:v>
                </c:pt>
                <c:pt idx="273">
                  <c:v>3.6147934785323765</c:v>
                </c:pt>
                <c:pt idx="274">
                  <c:v>3.7181920139210125</c:v>
                </c:pt>
                <c:pt idx="275">
                  <c:v>3.6719369097649301</c:v>
                </c:pt>
                <c:pt idx="276">
                  <c:v>3.6593560905908267</c:v>
                </c:pt>
                <c:pt idx="277">
                  <c:v>3.6281321648101414</c:v>
                </c:pt>
                <c:pt idx="278">
                  <c:v>3.4858567252951547</c:v>
                </c:pt>
                <c:pt idx="279">
                  <c:v>3.3554081481562834</c:v>
                </c:pt>
                <c:pt idx="280">
                  <c:v>3.482421819196428</c:v>
                </c:pt>
                <c:pt idx="281">
                  <c:v>3.5826085227148092</c:v>
                </c:pt>
                <c:pt idx="282">
                  <c:v>3.3566981229581021</c:v>
                </c:pt>
                <c:pt idx="283">
                  <c:v>3.0847460018120474</c:v>
                </c:pt>
                <c:pt idx="284">
                  <c:v>3.2456608746151971</c:v>
                </c:pt>
                <c:pt idx="285">
                  <c:v>3.3755435971615109</c:v>
                </c:pt>
                <c:pt idx="286">
                  <c:v>3.2567203963247207</c:v>
                </c:pt>
                <c:pt idx="287">
                  <c:v>3.408578619977416</c:v>
                </c:pt>
                <c:pt idx="288">
                  <c:v>3.282286276624427</c:v>
                </c:pt>
                <c:pt idx="289">
                  <c:v>3.3962889948410693</c:v>
                </c:pt>
                <c:pt idx="290">
                  <c:v>3.3895204324923758</c:v>
                </c:pt>
                <c:pt idx="291">
                  <c:v>3.5427446416551001</c:v>
                </c:pt>
                <c:pt idx="292">
                  <c:v>3.6250716975022463</c:v>
                </c:pt>
                <c:pt idx="293">
                  <c:v>3.4123624223976687</c:v>
                </c:pt>
                <c:pt idx="294">
                  <c:v>3.4002724141615146</c:v>
                </c:pt>
                <c:pt idx="295">
                  <c:v>3.4515951026794762</c:v>
                </c:pt>
                <c:pt idx="296">
                  <c:v>3.3724417804943094</c:v>
                </c:pt>
                <c:pt idx="297">
                  <c:v>3.3040540540540539</c:v>
                </c:pt>
                <c:pt idx="298">
                  <c:v>3.3489950570342204</c:v>
                </c:pt>
                <c:pt idx="299">
                  <c:v>3.0618052268841596</c:v>
                </c:pt>
                <c:pt idx="300">
                  <c:v>3.0722892628705081</c:v>
                </c:pt>
                <c:pt idx="301">
                  <c:v>3.0513472547025926</c:v>
                </c:pt>
                <c:pt idx="302">
                  <c:v>2.9685614923823689</c:v>
                </c:pt>
                <c:pt idx="303">
                  <c:v>2.9250633164556965</c:v>
                </c:pt>
                <c:pt idx="304">
                  <c:v>2.9740985278288843</c:v>
                </c:pt>
                <c:pt idx="305">
                  <c:v>2.9606100615303719</c:v>
                </c:pt>
                <c:pt idx="306">
                  <c:v>3.0612084488621507</c:v>
                </c:pt>
                <c:pt idx="307">
                  <c:v>3.0875099500135001</c:v>
                </c:pt>
                <c:pt idx="308">
                  <c:v>2.8984592068704216</c:v>
                </c:pt>
                <c:pt idx="309">
                  <c:v>2.9048935460423362</c:v>
                </c:pt>
                <c:pt idx="310">
                  <c:v>3.0030714614793959</c:v>
                </c:pt>
                <c:pt idx="311">
                  <c:v>3.0056151607963248</c:v>
                </c:pt>
                <c:pt idx="312">
                  <c:v>3.2059513650234566</c:v>
                </c:pt>
                <c:pt idx="313">
                  <c:v>3.1473927130927875</c:v>
                </c:pt>
                <c:pt idx="314">
                  <c:v>3.2529133608534613</c:v>
                </c:pt>
                <c:pt idx="315">
                  <c:v>3.1719792456565941</c:v>
                </c:pt>
                <c:pt idx="316">
                  <c:v>3.036916122551482</c:v>
                </c:pt>
                <c:pt idx="317">
                  <c:v>2.927039684495933</c:v>
                </c:pt>
                <c:pt idx="318">
                  <c:v>2.8371304816834937</c:v>
                </c:pt>
                <c:pt idx="319">
                  <c:v>2.8789746857283709</c:v>
                </c:pt>
                <c:pt idx="320">
                  <c:v>2.8399503682369818</c:v>
                </c:pt>
                <c:pt idx="321">
                  <c:v>2.8163266301642609</c:v>
                </c:pt>
                <c:pt idx="322">
                  <c:v>2.841947636503062</c:v>
                </c:pt>
                <c:pt idx="323">
                  <c:v>2.7945346534020459</c:v>
                </c:pt>
                <c:pt idx="324">
                  <c:v>2.87979159738157</c:v>
                </c:pt>
                <c:pt idx="325">
                  <c:v>2.7443181625950883</c:v>
                </c:pt>
                <c:pt idx="326">
                  <c:v>2.6909818558826344</c:v>
                </c:pt>
                <c:pt idx="327">
                  <c:v>2.6976283843873521</c:v>
                </c:pt>
                <c:pt idx="328">
                  <c:v>2.6707827527398003</c:v>
                </c:pt>
                <c:pt idx="329">
                  <c:v>2.597415318089018</c:v>
                </c:pt>
                <c:pt idx="330">
                  <c:v>2.5920734511340395</c:v>
                </c:pt>
                <c:pt idx="331">
                  <c:v>2.536064967422226</c:v>
                </c:pt>
                <c:pt idx="332">
                  <c:v>2.5331553574522885</c:v>
                </c:pt>
                <c:pt idx="333">
                  <c:v>2.6215680930002474</c:v>
                </c:pt>
                <c:pt idx="334">
                  <c:v>2.5091308254200149</c:v>
                </c:pt>
                <c:pt idx="335">
                  <c:v>2.4561196157495258</c:v>
                </c:pt>
                <c:pt idx="336">
                  <c:v>2.4617550554142436</c:v>
                </c:pt>
                <c:pt idx="337">
                  <c:v>2.5275141840607209</c:v>
                </c:pt>
                <c:pt idx="338">
                  <c:v>2.4843713627349322</c:v>
                </c:pt>
                <c:pt idx="339">
                  <c:v>2.4784959219387996</c:v>
                </c:pt>
                <c:pt idx="340">
                  <c:v>2.4573002420270837</c:v>
                </c:pt>
                <c:pt idx="341">
                  <c:v>2.4477847220712152</c:v>
                </c:pt>
                <c:pt idx="342">
                  <c:v>2.4316465963657707</c:v>
                </c:pt>
                <c:pt idx="343">
                  <c:v>2.3401223430668101</c:v>
                </c:pt>
                <c:pt idx="344">
                  <c:v>2.3309593367460493</c:v>
                </c:pt>
                <c:pt idx="345">
                  <c:v>2.3225301599226573</c:v>
                </c:pt>
                <c:pt idx="346">
                  <c:v>2.3556607352277852</c:v>
                </c:pt>
                <c:pt idx="347">
                  <c:v>2.3248248927038628</c:v>
                </c:pt>
                <c:pt idx="348">
                  <c:v>2.3462149194719291</c:v>
                </c:pt>
                <c:pt idx="349">
                  <c:v>2.3202759848653463</c:v>
                </c:pt>
                <c:pt idx="350">
                  <c:v>2.2118183839195824</c:v>
                </c:pt>
                <c:pt idx="351">
                  <c:v>2.233712145443282</c:v>
                </c:pt>
                <c:pt idx="352">
                  <c:v>2.2876863779072387</c:v>
                </c:pt>
                <c:pt idx="353">
                  <c:v>2.2965382756368387</c:v>
                </c:pt>
                <c:pt idx="354">
                  <c:v>2.4499659322992007</c:v>
                </c:pt>
                <c:pt idx="355">
                  <c:v>2.4586738542535458</c:v>
                </c:pt>
                <c:pt idx="356">
                  <c:v>2.3890380002452352</c:v>
                </c:pt>
                <c:pt idx="357">
                  <c:v>2.3109281073488313</c:v>
                </c:pt>
                <c:pt idx="358">
                  <c:v>2.3093743301444976</c:v>
                </c:pt>
                <c:pt idx="359">
                  <c:v>2.3060746683910502</c:v>
                </c:pt>
                <c:pt idx="360">
                  <c:v>2.2157354422319431</c:v>
                </c:pt>
                <c:pt idx="361">
                  <c:v>2.3138591124153898</c:v>
                </c:pt>
                <c:pt idx="362">
                  <c:v>2.2847795078061961</c:v>
                </c:pt>
                <c:pt idx="363">
                  <c:v>2.3384648920248021</c:v>
                </c:pt>
                <c:pt idx="364">
                  <c:v>2.2910857414448667</c:v>
                </c:pt>
                <c:pt idx="365">
                  <c:v>2.4056051576277464</c:v>
                </c:pt>
                <c:pt idx="366">
                  <c:v>2.3158670664983165</c:v>
                </c:pt>
                <c:pt idx="367">
                  <c:v>2.3606870653095844</c:v>
                </c:pt>
                <c:pt idx="368">
                  <c:v>2.3703470319736493</c:v>
                </c:pt>
                <c:pt idx="369">
                  <c:v>2.3296334659685862</c:v>
                </c:pt>
                <c:pt idx="370">
                  <c:v>2.3703548279601323</c:v>
                </c:pt>
                <c:pt idx="371">
                  <c:v>2.3198845689631713</c:v>
                </c:pt>
                <c:pt idx="372">
                  <c:v>2.3247757406366856</c:v>
                </c:pt>
                <c:pt idx="373">
                  <c:v>2.2443683378043375</c:v>
                </c:pt>
                <c:pt idx="374">
                  <c:v>2.2817903852781125</c:v>
                </c:pt>
                <c:pt idx="375">
                  <c:v>2.252216060681226</c:v>
                </c:pt>
                <c:pt idx="376">
                  <c:v>2.2890639925396403</c:v>
                </c:pt>
                <c:pt idx="377">
                  <c:v>2.2074192701918482</c:v>
                </c:pt>
                <c:pt idx="378">
                  <c:v>2.288535154371647</c:v>
                </c:pt>
                <c:pt idx="379">
                  <c:v>2.2931517679846172</c:v>
                </c:pt>
                <c:pt idx="380">
                  <c:v>2.308321606299709</c:v>
                </c:pt>
                <c:pt idx="381">
                  <c:v>2.3528445338435926</c:v>
                </c:pt>
                <c:pt idx="382">
                  <c:v>2.3479673709762729</c:v>
                </c:pt>
                <c:pt idx="383">
                  <c:v>2.3669816810778204</c:v>
                </c:pt>
                <c:pt idx="384">
                  <c:v>2.3378514186905091</c:v>
                </c:pt>
                <c:pt idx="385">
                  <c:v>2.3560262290921479</c:v>
                </c:pt>
                <c:pt idx="386">
                  <c:v>2.2844453809711807</c:v>
                </c:pt>
                <c:pt idx="387">
                  <c:v>2.2789949145728645</c:v>
                </c:pt>
                <c:pt idx="388">
                  <c:v>2.2720063495639642</c:v>
                </c:pt>
                <c:pt idx="389">
                  <c:v>2.3015872102544757</c:v>
                </c:pt>
                <c:pt idx="390">
                  <c:v>2.4298100625476891</c:v>
                </c:pt>
                <c:pt idx="391">
                  <c:v>2.5928726909907711</c:v>
                </c:pt>
                <c:pt idx="392">
                  <c:v>2.5969541526588191</c:v>
                </c:pt>
                <c:pt idx="393">
                  <c:v>2.47970181192423</c:v>
                </c:pt>
                <c:pt idx="394">
                  <c:v>2.4638428733949227</c:v>
                </c:pt>
                <c:pt idx="395">
                  <c:v>2.4619655111423828</c:v>
                </c:pt>
                <c:pt idx="396">
                  <c:v>2.4242238907643765</c:v>
                </c:pt>
                <c:pt idx="397">
                  <c:v>2.3702388541637598</c:v>
                </c:pt>
                <c:pt idx="398">
                  <c:v>2.4916598454027667</c:v>
                </c:pt>
                <c:pt idx="399">
                  <c:v>2.4329916817359853</c:v>
                </c:pt>
                <c:pt idx="400">
                  <c:v>2.698718070485429</c:v>
                </c:pt>
                <c:pt idx="401">
                  <c:v>2.5782466816878329</c:v>
                </c:pt>
                <c:pt idx="402">
                  <c:v>2.5271176924639449</c:v>
                </c:pt>
                <c:pt idx="403">
                  <c:v>2.6170605296172442</c:v>
                </c:pt>
                <c:pt idx="404">
                  <c:v>2.7080578839645502</c:v>
                </c:pt>
                <c:pt idx="405">
                  <c:v>2.783490231284858</c:v>
                </c:pt>
                <c:pt idx="406">
                  <c:v>2.7931607046632125</c:v>
                </c:pt>
                <c:pt idx="407">
                  <c:v>2.8995596959437973</c:v>
                </c:pt>
                <c:pt idx="408">
                  <c:v>2.6233976812258684</c:v>
                </c:pt>
                <c:pt idx="409">
                  <c:v>2.4920296363147285</c:v>
                </c:pt>
                <c:pt idx="410">
                  <c:v>2.4367417870209898</c:v>
                </c:pt>
                <c:pt idx="411">
                  <c:v>2.5156339865747142</c:v>
                </c:pt>
                <c:pt idx="412">
                  <c:v>2.4474832034776695</c:v>
                </c:pt>
                <c:pt idx="413">
                  <c:v>2.5425361356340286</c:v>
                </c:pt>
                <c:pt idx="414">
                  <c:v>2.6713385131017673</c:v>
                </c:pt>
                <c:pt idx="415">
                  <c:v>2.6961529583181867</c:v>
                </c:pt>
                <c:pt idx="416">
                  <c:v>2.6695934925547582</c:v>
                </c:pt>
                <c:pt idx="417">
                  <c:v>2.6080481366589909</c:v>
                </c:pt>
                <c:pt idx="418">
                  <c:v>2.6491334068749173</c:v>
                </c:pt>
                <c:pt idx="419">
                  <c:v>2.5680464014343971</c:v>
                </c:pt>
                <c:pt idx="420">
                  <c:v>2.4195121951219511</c:v>
                </c:pt>
                <c:pt idx="421">
                  <c:v>2.3756060112468491</c:v>
                </c:pt>
                <c:pt idx="422">
                  <c:v>2.360512535838188</c:v>
                </c:pt>
                <c:pt idx="423">
                  <c:v>2.3552426517066247</c:v>
                </c:pt>
                <c:pt idx="424">
                  <c:v>2.4246195727204194</c:v>
                </c:pt>
                <c:pt idx="425">
                  <c:v>2.3515297481115676</c:v>
                </c:pt>
                <c:pt idx="426">
                  <c:v>2.34999997310757</c:v>
                </c:pt>
                <c:pt idx="427">
                  <c:v>2.3702228753892167</c:v>
                </c:pt>
                <c:pt idx="428">
                  <c:v>2.3330634811310684</c:v>
                </c:pt>
                <c:pt idx="429">
                  <c:v>2.3927026342074882</c:v>
                </c:pt>
                <c:pt idx="430">
                  <c:v>2.4329140580101876</c:v>
                </c:pt>
                <c:pt idx="431">
                  <c:v>2.4909777801091062</c:v>
                </c:pt>
                <c:pt idx="432">
                  <c:v>2.6927682700635196</c:v>
                </c:pt>
                <c:pt idx="433">
                  <c:v>2.666594044252578</c:v>
                </c:pt>
                <c:pt idx="434">
                  <c:v>2.7496681391050828</c:v>
                </c:pt>
                <c:pt idx="435">
                  <c:v>2.7112860080646102</c:v>
                </c:pt>
                <c:pt idx="436">
                  <c:v>2.9250174016435406</c:v>
                </c:pt>
                <c:pt idx="437">
                  <c:v>2.8064221700193657</c:v>
                </c:pt>
                <c:pt idx="438">
                  <c:v>2.9174792608199587</c:v>
                </c:pt>
                <c:pt idx="439">
                  <c:v>2.835552351423678</c:v>
                </c:pt>
                <c:pt idx="440">
                  <c:v>2.9154726619992202</c:v>
                </c:pt>
                <c:pt idx="441">
                  <c:v>3.0233830342442034</c:v>
                </c:pt>
                <c:pt idx="442">
                  <c:v>3.0116052946903942</c:v>
                </c:pt>
                <c:pt idx="443">
                  <c:v>2.7696487760068504</c:v>
                </c:pt>
                <c:pt idx="444">
                  <c:v>2.8108414606486729</c:v>
                </c:pt>
                <c:pt idx="445">
                  <c:v>2.7365614615726339</c:v>
                </c:pt>
                <c:pt idx="446">
                  <c:v>2.7115724759622899</c:v>
                </c:pt>
                <c:pt idx="447">
                  <c:v>2.6251929130733327</c:v>
                </c:pt>
                <c:pt idx="448">
                  <c:v>2.6954953740767849</c:v>
                </c:pt>
                <c:pt idx="449">
                  <c:v>2.6455084481772118</c:v>
                </c:pt>
                <c:pt idx="450">
                  <c:v>2.6516879362491874</c:v>
                </c:pt>
                <c:pt idx="451">
                  <c:v>2.6316019642077695</c:v>
                </c:pt>
                <c:pt idx="452">
                  <c:v>2.8165681569542138</c:v>
                </c:pt>
                <c:pt idx="453">
                  <c:v>2.9153064348237518</c:v>
                </c:pt>
                <c:pt idx="454">
                  <c:v>2.7619587222407906</c:v>
                </c:pt>
                <c:pt idx="455">
                  <c:v>2.7770614360691588</c:v>
                </c:pt>
                <c:pt idx="456">
                  <c:v>3.0793808767004274</c:v>
                </c:pt>
                <c:pt idx="457">
                  <c:v>3.2875816993464051</c:v>
                </c:pt>
                <c:pt idx="458">
                  <c:v>3.2547390939880079</c:v>
                </c:pt>
                <c:pt idx="459">
                  <c:v>3.2834666752643793</c:v>
                </c:pt>
                <c:pt idx="460">
                  <c:v>3.1696625912419951</c:v>
                </c:pt>
                <c:pt idx="461">
                  <c:v>3.2924387404216007</c:v>
                </c:pt>
                <c:pt idx="462">
                  <c:v>3.2149692024539878</c:v>
                </c:pt>
                <c:pt idx="463">
                  <c:v>3.1005706347938506</c:v>
                </c:pt>
                <c:pt idx="464">
                  <c:v>2.9590430041197191</c:v>
                </c:pt>
                <c:pt idx="465">
                  <c:v>2.8684683617807045</c:v>
                </c:pt>
                <c:pt idx="466">
                  <c:v>2.841479605525302</c:v>
                </c:pt>
                <c:pt idx="467">
                  <c:v>2.90774401588651</c:v>
                </c:pt>
                <c:pt idx="468">
                  <c:v>2.8885938820250274</c:v>
                </c:pt>
                <c:pt idx="469">
                  <c:v>2.9651840745732252</c:v>
                </c:pt>
                <c:pt idx="470">
                  <c:v>2.8650881569647662</c:v>
                </c:pt>
                <c:pt idx="471">
                  <c:v>2.71891556278152</c:v>
                </c:pt>
                <c:pt idx="472">
                  <c:v>2.7469216665359522</c:v>
                </c:pt>
                <c:pt idx="473">
                  <c:v>2.8260397963604853</c:v>
                </c:pt>
                <c:pt idx="474">
                  <c:v>2.8787811995912689</c:v>
                </c:pt>
                <c:pt idx="475">
                  <c:v>2.8122298360464528</c:v>
                </c:pt>
                <c:pt idx="476">
                  <c:v>2.7522256464603649</c:v>
                </c:pt>
                <c:pt idx="477">
                  <c:v>2.7954258497691988</c:v>
                </c:pt>
                <c:pt idx="478">
                  <c:v>2.8232089097943485</c:v>
                </c:pt>
                <c:pt idx="479">
                  <c:v>2.8730931806548057</c:v>
                </c:pt>
                <c:pt idx="480">
                  <c:v>2.9504563016079963</c:v>
                </c:pt>
                <c:pt idx="481">
                  <c:v>3.0321398612566899</c:v>
                </c:pt>
                <c:pt idx="482">
                  <c:v>3.0579218283203113</c:v>
                </c:pt>
                <c:pt idx="483">
                  <c:v>2.8370234078930587</c:v>
                </c:pt>
                <c:pt idx="484">
                  <c:v>2.8524456021372795</c:v>
                </c:pt>
                <c:pt idx="485">
                  <c:v>2.907373195879507</c:v>
                </c:pt>
                <c:pt idx="486">
                  <c:v>2.8296083657986464</c:v>
                </c:pt>
                <c:pt idx="487">
                  <c:v>2.8930195742676408</c:v>
                </c:pt>
                <c:pt idx="488">
                  <c:v>2.8313941893694961</c:v>
                </c:pt>
                <c:pt idx="489">
                  <c:v>2.8393187153704087</c:v>
                </c:pt>
                <c:pt idx="490">
                  <c:v>2.8148224365482237</c:v>
                </c:pt>
                <c:pt idx="491">
                  <c:v>2.8566611900645276</c:v>
                </c:pt>
                <c:pt idx="492">
                  <c:v>2.8817366502025941</c:v>
                </c:pt>
                <c:pt idx="493">
                  <c:v>2.891989095498011</c:v>
                </c:pt>
                <c:pt idx="494">
                  <c:v>2.8797904712041884</c:v>
                </c:pt>
                <c:pt idx="495">
                  <c:v>2.857874416178523</c:v>
                </c:pt>
                <c:pt idx="496">
                  <c:v>2.8408893782383422</c:v>
                </c:pt>
                <c:pt idx="497">
                  <c:v>2.8327665781392568</c:v>
                </c:pt>
                <c:pt idx="498">
                  <c:v>2.7915685212925316</c:v>
                </c:pt>
                <c:pt idx="499">
                  <c:v>2.8392241233093047</c:v>
                </c:pt>
                <c:pt idx="500">
                  <c:v>2.5345793547422906</c:v>
                </c:pt>
                <c:pt idx="501">
                  <c:v>2.5010347268211919</c:v>
                </c:pt>
                <c:pt idx="502">
                  <c:v>2.4378530581547002</c:v>
                </c:pt>
                <c:pt idx="503">
                  <c:v>2.392957142857143</c:v>
                </c:pt>
                <c:pt idx="504">
                  <c:v>2.2815533980582523</c:v>
                </c:pt>
                <c:pt idx="505">
                  <c:v>2.3232844832718955</c:v>
                </c:pt>
                <c:pt idx="506">
                  <c:v>2.3483191366620249</c:v>
                </c:pt>
                <c:pt idx="507">
                  <c:v>2.3969817827569058</c:v>
                </c:pt>
                <c:pt idx="508">
                  <c:v>2.3875939033503339</c:v>
                </c:pt>
                <c:pt idx="509">
                  <c:v>2.3847061211854945</c:v>
                </c:pt>
                <c:pt idx="510">
                  <c:v>2.3476218829516537</c:v>
                </c:pt>
                <c:pt idx="511">
                  <c:v>2.2652905649443182</c:v>
                </c:pt>
                <c:pt idx="512">
                  <c:v>2.2849461488115916</c:v>
                </c:pt>
                <c:pt idx="513">
                  <c:v>2.3178504152725687</c:v>
                </c:pt>
                <c:pt idx="514">
                  <c:v>2.3005736577547542</c:v>
                </c:pt>
                <c:pt idx="515">
                  <c:v>2.3271028418844173</c:v>
                </c:pt>
                <c:pt idx="516">
                  <c:v>2.2664260919103687</c:v>
                </c:pt>
                <c:pt idx="517">
                  <c:v>2.2500479322577638</c:v>
                </c:pt>
                <c:pt idx="518">
                  <c:v>2.2667175964845243</c:v>
                </c:pt>
                <c:pt idx="519">
                  <c:v>2.3399147696476965</c:v>
                </c:pt>
                <c:pt idx="520">
                  <c:v>2.3031863957260064</c:v>
                </c:pt>
                <c:pt idx="521">
                  <c:v>2.2953032705837608</c:v>
                </c:pt>
                <c:pt idx="522">
                  <c:v>2.4063535099132038</c:v>
                </c:pt>
                <c:pt idx="523">
                  <c:v>2.3666666404853136</c:v>
                </c:pt>
                <c:pt idx="524">
                  <c:v>2.3054456001507444</c:v>
                </c:pt>
                <c:pt idx="525">
                  <c:v>2.2679506544502619</c:v>
                </c:pt>
                <c:pt idx="526">
                  <c:v>2.3073559531010086</c:v>
                </c:pt>
                <c:pt idx="527">
                  <c:v>2.3590770663439562</c:v>
                </c:pt>
                <c:pt idx="528">
                  <c:v>2.3328925562063101</c:v>
                </c:pt>
                <c:pt idx="529">
                  <c:v>2.3327763726193638</c:v>
                </c:pt>
                <c:pt idx="530">
                  <c:v>2.2771370990822426</c:v>
                </c:pt>
                <c:pt idx="531">
                  <c:v>2.3389485005553499</c:v>
                </c:pt>
                <c:pt idx="532">
                  <c:v>2.3728877204415126</c:v>
                </c:pt>
                <c:pt idx="533">
                  <c:v>2.3252183734395397</c:v>
                </c:pt>
                <c:pt idx="534">
                  <c:v>2.2667159820228293</c:v>
                </c:pt>
                <c:pt idx="535">
                  <c:v>2.2322172307692307</c:v>
                </c:pt>
                <c:pt idx="536">
                  <c:v>2.2745205673007804</c:v>
                </c:pt>
                <c:pt idx="537">
                  <c:v>2.2500907509972623</c:v>
                </c:pt>
                <c:pt idx="538">
                  <c:v>2.2889335914645077</c:v>
                </c:pt>
                <c:pt idx="539">
                  <c:v>2.3640613313388186</c:v>
                </c:pt>
                <c:pt idx="540">
                  <c:v>2.357475430226688</c:v>
                </c:pt>
                <c:pt idx="541">
                  <c:v>2.3391512033804887</c:v>
                </c:pt>
                <c:pt idx="542">
                  <c:v>2.2866678693848095</c:v>
                </c:pt>
                <c:pt idx="543">
                  <c:v>2.3450282619533995</c:v>
                </c:pt>
                <c:pt idx="544">
                  <c:v>2.2625289994649544</c:v>
                </c:pt>
                <c:pt idx="545">
                  <c:v>2.2316533904801661</c:v>
                </c:pt>
                <c:pt idx="546">
                  <c:v>2.1964789471211081</c:v>
                </c:pt>
                <c:pt idx="547">
                  <c:v>2.134542171518405</c:v>
                </c:pt>
                <c:pt idx="548">
                  <c:v>2.1568123789824294</c:v>
                </c:pt>
                <c:pt idx="549">
                  <c:v>2.1106571123371771</c:v>
                </c:pt>
                <c:pt idx="550">
                  <c:v>2.0845737497390688</c:v>
                </c:pt>
                <c:pt idx="551">
                  <c:v>2.135644989439232</c:v>
                </c:pt>
                <c:pt idx="552">
                  <c:v>2.1356048161141832</c:v>
                </c:pt>
                <c:pt idx="553">
                  <c:v>2.1675526810572343</c:v>
                </c:pt>
                <c:pt idx="554">
                  <c:v>2.1549966519374575</c:v>
                </c:pt>
                <c:pt idx="555">
                  <c:v>2.142373506009819</c:v>
                </c:pt>
                <c:pt idx="556">
                  <c:v>2.1317516742386</c:v>
                </c:pt>
                <c:pt idx="557">
                  <c:v>2.1724780239513195</c:v>
                </c:pt>
                <c:pt idx="558">
                  <c:v>2.0677825157441165</c:v>
                </c:pt>
                <c:pt idx="559">
                  <c:v>2.0958203055645184</c:v>
                </c:pt>
                <c:pt idx="560">
                  <c:v>1.9998408685994136</c:v>
                </c:pt>
                <c:pt idx="561">
                  <c:v>1.9643476725721356</c:v>
                </c:pt>
                <c:pt idx="562">
                  <c:v>1.944690264612678</c:v>
                </c:pt>
                <c:pt idx="563">
                  <c:v>1.9283820208071163</c:v>
                </c:pt>
                <c:pt idx="564">
                  <c:v>1.9778366519655415</c:v>
                </c:pt>
                <c:pt idx="565">
                  <c:v>2.0188292714422893</c:v>
                </c:pt>
                <c:pt idx="566">
                  <c:v>1.9627976025132277</c:v>
                </c:pt>
                <c:pt idx="567">
                  <c:v>1.9273942743123795</c:v>
                </c:pt>
                <c:pt idx="568">
                  <c:v>2.0072930801779694</c:v>
                </c:pt>
                <c:pt idx="569">
                  <c:v>1.9228637312459231</c:v>
                </c:pt>
                <c:pt idx="570">
                  <c:v>2.0255282155358167</c:v>
                </c:pt>
                <c:pt idx="571">
                  <c:v>2.145126704748304</c:v>
                </c:pt>
                <c:pt idx="572">
                  <c:v>2.1408500902853898</c:v>
                </c:pt>
                <c:pt idx="573">
                  <c:v>2.1429835831882351</c:v>
                </c:pt>
                <c:pt idx="574">
                  <c:v>2.0805369113657393</c:v>
                </c:pt>
                <c:pt idx="575">
                  <c:v>2.007796593220339</c:v>
                </c:pt>
                <c:pt idx="576">
                  <c:v>2.0583449293055724</c:v>
                </c:pt>
                <c:pt idx="577">
                  <c:v>2.0586505200458567</c:v>
                </c:pt>
                <c:pt idx="578">
                  <c:v>2.0246222622622221</c:v>
                </c:pt>
                <c:pt idx="579">
                  <c:v>1.9580687778471637</c:v>
                </c:pt>
                <c:pt idx="580">
                  <c:v>2.0271141680092919</c:v>
                </c:pt>
                <c:pt idx="581">
                  <c:v>2.036566835957339</c:v>
                </c:pt>
                <c:pt idx="582">
                  <c:v>1.9649843016608812</c:v>
                </c:pt>
                <c:pt idx="583">
                  <c:v>2.0154025950108823</c:v>
                </c:pt>
                <c:pt idx="584">
                  <c:v>2.0596377136021871</c:v>
                </c:pt>
                <c:pt idx="585">
                  <c:v>2.0960909419665921</c:v>
                </c:pt>
                <c:pt idx="586">
                  <c:v>2.1000855072697089</c:v>
                </c:pt>
                <c:pt idx="587">
                  <c:v>2.0949128851173477</c:v>
                </c:pt>
                <c:pt idx="588">
                  <c:v>2.0717104122197565</c:v>
                </c:pt>
                <c:pt idx="589">
                  <c:v>2.0145025466189299</c:v>
                </c:pt>
                <c:pt idx="590">
                  <c:v>2.0107943833564788</c:v>
                </c:pt>
                <c:pt idx="591">
                  <c:v>2.0562372869802319</c:v>
                </c:pt>
                <c:pt idx="592">
                  <c:v>2.0705117747732329</c:v>
                </c:pt>
                <c:pt idx="593">
                  <c:v>2.0681548948392545</c:v>
                </c:pt>
                <c:pt idx="594">
                  <c:v>2.0415049772228784</c:v>
                </c:pt>
                <c:pt idx="595">
                  <c:v>2.019837182095626</c:v>
                </c:pt>
                <c:pt idx="596">
                  <c:v>1.9954553610503285</c:v>
                </c:pt>
                <c:pt idx="597">
                  <c:v>1.9336194859045659</c:v>
                </c:pt>
                <c:pt idx="598">
                  <c:v>2.02433966856551</c:v>
                </c:pt>
                <c:pt idx="599">
                  <c:v>1.9611381499156515</c:v>
                </c:pt>
                <c:pt idx="600">
                  <c:v>2.129278371624939</c:v>
                </c:pt>
                <c:pt idx="601">
                  <c:v>2.1414313235944</c:v>
                </c:pt>
                <c:pt idx="602">
                  <c:v>2.2609122245200113</c:v>
                </c:pt>
                <c:pt idx="603">
                  <c:v>2.0756116025873164</c:v>
                </c:pt>
                <c:pt idx="604">
                  <c:v>2.0616587486358675</c:v>
                </c:pt>
                <c:pt idx="605">
                  <c:v>2.0763937879654675</c:v>
                </c:pt>
                <c:pt idx="606">
                  <c:v>2.1598198619429776</c:v>
                </c:pt>
                <c:pt idx="607">
                  <c:v>2.1118842682313814</c:v>
                </c:pt>
                <c:pt idx="608">
                  <c:v>2.2810634559815068</c:v>
                </c:pt>
                <c:pt idx="609">
                  <c:v>2.3086516562743569</c:v>
                </c:pt>
                <c:pt idx="610">
                  <c:v>2.4839507400802772</c:v>
                </c:pt>
                <c:pt idx="611">
                  <c:v>2.4161678210047035</c:v>
                </c:pt>
                <c:pt idx="612">
                  <c:v>2.3812403155468083</c:v>
                </c:pt>
                <c:pt idx="613">
                  <c:v>2.313564185957528</c:v>
                </c:pt>
                <c:pt idx="614">
                  <c:v>2.2343487660007013</c:v>
                </c:pt>
                <c:pt idx="615">
                  <c:v>2.2690135781064305</c:v>
                </c:pt>
                <c:pt idx="616">
                  <c:v>2.2605121196229532</c:v>
                </c:pt>
                <c:pt idx="617">
                  <c:v>2.3216317965534765</c:v>
                </c:pt>
                <c:pt idx="618">
                  <c:v>2.2389868392070484</c:v>
                </c:pt>
                <c:pt idx="619">
                  <c:v>2.1794550408650957</c:v>
                </c:pt>
                <c:pt idx="620">
                  <c:v>2.1582394325209169</c:v>
                </c:pt>
                <c:pt idx="621">
                  <c:v>2.2212680431207747</c:v>
                </c:pt>
                <c:pt idx="622">
                  <c:v>2.197653350265222</c:v>
                </c:pt>
                <c:pt idx="623">
                  <c:v>2.2981777361245079</c:v>
                </c:pt>
                <c:pt idx="624">
                  <c:v>2.2781982342342344</c:v>
                </c:pt>
                <c:pt idx="625">
                  <c:v>2.1451054825319957</c:v>
                </c:pt>
                <c:pt idx="626">
                  <c:v>2.110633174649573</c:v>
                </c:pt>
                <c:pt idx="627">
                  <c:v>2.1255621238325837</c:v>
                </c:pt>
                <c:pt idx="628">
                  <c:v>2.169441002277904</c:v>
                </c:pt>
                <c:pt idx="629">
                  <c:v>2.1821070824812807</c:v>
                </c:pt>
                <c:pt idx="630">
                  <c:v>2.2624229644980587</c:v>
                </c:pt>
                <c:pt idx="631">
                  <c:v>2.3053978662251469</c:v>
                </c:pt>
                <c:pt idx="632">
                  <c:v>2.3755344232099942</c:v>
                </c:pt>
                <c:pt idx="633">
                  <c:v>2.4991469573459719</c:v>
                </c:pt>
                <c:pt idx="634">
                  <c:v>2.2899358124445648</c:v>
                </c:pt>
                <c:pt idx="635">
                  <c:v>2.2716434987323915</c:v>
                </c:pt>
                <c:pt idx="636">
                  <c:v>2.2756178378368381</c:v>
                </c:pt>
              </c:numCache>
            </c:numRef>
          </c:val>
          <c:smooth val="0"/>
          <c:extLst>
            <c:ext xmlns:c16="http://schemas.microsoft.com/office/drawing/2014/chart" uri="{C3380CC4-5D6E-409C-BE32-E72D297353CC}">
              <c16:uniqueId val="{00000002-AD87-C042-9E24-C70A60505412}"/>
            </c:ext>
          </c:extLst>
        </c:ser>
        <c:ser>
          <c:idx val="3"/>
          <c:order val="3"/>
          <c:tx>
            <c:strRef>
              <c:f>Sheet2!$P$3</c:f>
              <c:strCache>
                <c:ptCount val="1"/>
                <c:pt idx="0">
                  <c:v>5d Ret</c:v>
                </c:pt>
              </c:strCache>
            </c:strRef>
          </c:tx>
          <c:spPr>
            <a:ln w="6350" cap="rnd">
              <a:solidFill>
                <a:schemeClr val="bg1">
                  <a:lumMod val="85%"/>
                </a:schemeClr>
              </a:solidFill>
              <a:round/>
            </a:ln>
            <a:effectLst/>
          </c:spPr>
          <c:marker>
            <c:symbol val="none"/>
          </c:marker>
          <c:dPt>
            <c:idx val="0"/>
            <c:marker>
              <c:symbol val="none"/>
            </c:marker>
            <c:bubble3D val="0"/>
            <c:extLst>
              <c:ext xmlns:c16="http://schemas.microsoft.com/office/drawing/2014/chart" uri="{C3380CC4-5D6E-409C-BE32-E72D297353CC}">
                <c16:uniqueId val="{00000000-750D-5841-8DCC-61309E7DA9B3}"/>
              </c:ext>
            </c:extLst>
          </c:dPt>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Sheet2!$P$4:$P$640</c:f>
              <c:numCache>
                <c:formatCode>0.00</c:formatCode>
                <c:ptCount val="637"/>
                <c:pt idx="4">
                  <c:v>-1.143106930070821E-2</c:v>
                </c:pt>
                <c:pt idx="5">
                  <c:v>-4.4180899113996218E-2</c:v>
                </c:pt>
                <c:pt idx="6">
                  <c:v>-4.1368533476012027E-2</c:v>
                </c:pt>
                <c:pt idx="7">
                  <c:v>-8.576785918538464E-2</c:v>
                </c:pt>
                <c:pt idx="8">
                  <c:v>-6.577222963134946E-2</c:v>
                </c:pt>
                <c:pt idx="9">
                  <c:v>-5.8136706964715311E-2</c:v>
                </c:pt>
                <c:pt idx="10">
                  <c:v>-4.472272374402976E-2</c:v>
                </c:pt>
                <c:pt idx="11">
                  <c:v>1.8749152771070445E-2</c:v>
                </c:pt>
                <c:pt idx="12">
                  <c:v>-3.3096209860048395E-2</c:v>
                </c:pt>
                <c:pt idx="13">
                  <c:v>-3.6076039369204567E-2</c:v>
                </c:pt>
                <c:pt idx="14">
                  <c:v>-1.9726099601606477E-2</c:v>
                </c:pt>
                <c:pt idx="15">
                  <c:v>6.4265862579046082E-2</c:v>
                </c:pt>
                <c:pt idx="16">
                  <c:v>0.13145593915126497</c:v>
                </c:pt>
                <c:pt idx="17">
                  <c:v>0.12491904132967256</c:v>
                </c:pt>
                <c:pt idx="18">
                  <c:v>0.15793583301346917</c:v>
                </c:pt>
                <c:pt idx="19">
                  <c:v>-5.7481993353759161E-3</c:v>
                </c:pt>
                <c:pt idx="20">
                  <c:v>-8.0763000511028735E-3</c:v>
                </c:pt>
                <c:pt idx="21">
                  <c:v>4.9412793475900843E-2</c:v>
                </c:pt>
                <c:pt idx="22">
                  <c:v>-3.2771271352658518E-2</c:v>
                </c:pt>
                <c:pt idx="23">
                  <c:v>-5.3157656867570208E-2</c:v>
                </c:pt>
                <c:pt idx="24">
                  <c:v>-7.4686549663256857E-2</c:v>
                </c:pt>
                <c:pt idx="25">
                  <c:v>-0.12889034419069156</c:v>
                </c:pt>
                <c:pt idx="26">
                  <c:v>-0.11869182883607832</c:v>
                </c:pt>
                <c:pt idx="27">
                  <c:v>2.5219830959047361E-2</c:v>
                </c:pt>
                <c:pt idx="28">
                  <c:v>-7.5408491193475549E-3</c:v>
                </c:pt>
                <c:pt idx="29">
                  <c:v>3.6154864954234318E-2</c:v>
                </c:pt>
                <c:pt idx="30">
                  <c:v>8.4246595296054494E-2</c:v>
                </c:pt>
                <c:pt idx="31">
                  <c:v>5.9187743709320194E-2</c:v>
                </c:pt>
                <c:pt idx="32">
                  <c:v>0.12595222861253977</c:v>
                </c:pt>
                <c:pt idx="33">
                  <c:v>6.1395974577762642E-2</c:v>
                </c:pt>
                <c:pt idx="34">
                  <c:v>-3.0660945943418231E-2</c:v>
                </c:pt>
                <c:pt idx="35">
                  <c:v>-6.3267009028113108E-2</c:v>
                </c:pt>
                <c:pt idx="36">
                  <c:v>-8.5701583650423713E-2</c:v>
                </c:pt>
                <c:pt idx="37">
                  <c:v>-2.751375726739139E-2</c:v>
                </c:pt>
                <c:pt idx="38">
                  <c:v>8.0568869864992926E-2</c:v>
                </c:pt>
                <c:pt idx="39">
                  <c:v>8.7192987088525548E-2</c:v>
                </c:pt>
                <c:pt idx="40">
                  <c:v>0.1607787667510768</c:v>
                </c:pt>
                <c:pt idx="41">
                  <c:v>0.12421465248750478</c:v>
                </c:pt>
                <c:pt idx="42">
                  <c:v>6.7049245409741068E-3</c:v>
                </c:pt>
                <c:pt idx="43">
                  <c:v>-1.5631108425875481E-3</c:v>
                </c:pt>
                <c:pt idx="44">
                  <c:v>-0.11331530968116774</c:v>
                </c:pt>
                <c:pt idx="45">
                  <c:v>-0.11406936522562472</c:v>
                </c:pt>
                <c:pt idx="46">
                  <c:v>-9.3337965537645465E-3</c:v>
                </c:pt>
                <c:pt idx="47">
                  <c:v>-9.768781163376844E-3</c:v>
                </c:pt>
                <c:pt idx="48">
                  <c:v>2.05570334643384E-2</c:v>
                </c:pt>
                <c:pt idx="49">
                  <c:v>0.13045579102654167</c:v>
                </c:pt>
                <c:pt idx="50">
                  <c:v>2.9942931928399832E-2</c:v>
                </c:pt>
                <c:pt idx="51">
                  <c:v>-4.8833917375683995E-2</c:v>
                </c:pt>
                <c:pt idx="52">
                  <c:v>-2.6971801035126433E-2</c:v>
                </c:pt>
                <c:pt idx="53">
                  <c:v>-0.19062118199571298</c:v>
                </c:pt>
                <c:pt idx="54">
                  <c:v>-0.12736951969383323</c:v>
                </c:pt>
                <c:pt idx="55">
                  <c:v>-2.7425854521429933E-2</c:v>
                </c:pt>
                <c:pt idx="56">
                  <c:v>-6.3360803942233299E-2</c:v>
                </c:pt>
                <c:pt idx="57">
                  <c:v>-4.7128946148986897E-2</c:v>
                </c:pt>
                <c:pt idx="58">
                  <c:v>1.3894857513289575E-4</c:v>
                </c:pt>
                <c:pt idx="59">
                  <c:v>-6.2247053981205613E-2</c:v>
                </c:pt>
                <c:pt idx="60">
                  <c:v>-3.5424868173071618E-2</c:v>
                </c:pt>
                <c:pt idx="61">
                  <c:v>-2.5779535295110826E-3</c:v>
                </c:pt>
                <c:pt idx="62">
                  <c:v>-1.1278534731796712E-2</c:v>
                </c:pt>
                <c:pt idx="63">
                  <c:v>8.2772825320356277E-2</c:v>
                </c:pt>
                <c:pt idx="64">
                  <c:v>0.12734218304038164</c:v>
                </c:pt>
                <c:pt idx="65">
                  <c:v>0.15846601213484574</c:v>
                </c:pt>
                <c:pt idx="66">
                  <c:v>9.9191923893223649E-2</c:v>
                </c:pt>
                <c:pt idx="67">
                  <c:v>4.7314742874681369E-2</c:v>
                </c:pt>
                <c:pt idx="68">
                  <c:v>-1.0830037031864609E-2</c:v>
                </c:pt>
                <c:pt idx="69">
                  <c:v>2.2656844929103099E-2</c:v>
                </c:pt>
                <c:pt idx="70">
                  <c:v>3.4565484002560043E-2</c:v>
                </c:pt>
                <c:pt idx="71">
                  <c:v>1.3559847846959855E-2</c:v>
                </c:pt>
                <c:pt idx="72">
                  <c:v>2.2296272991667671E-2</c:v>
                </c:pt>
                <c:pt idx="73">
                  <c:v>7.0160720518885916E-2</c:v>
                </c:pt>
                <c:pt idx="74">
                  <c:v>5.3022276823952094E-2</c:v>
                </c:pt>
                <c:pt idx="75">
                  <c:v>4.7198533754573918E-2</c:v>
                </c:pt>
                <c:pt idx="76">
                  <c:v>0.12743665605889887</c:v>
                </c:pt>
                <c:pt idx="77">
                  <c:v>0.22924489953063099</c:v>
                </c:pt>
                <c:pt idx="78">
                  <c:v>0.40455884062072678</c:v>
                </c:pt>
                <c:pt idx="79">
                  <c:v>0.39542819862303047</c:v>
                </c:pt>
                <c:pt idx="80">
                  <c:v>0.45436873597039329</c:v>
                </c:pt>
                <c:pt idx="81">
                  <c:v>0.10443955913245365</c:v>
                </c:pt>
                <c:pt idx="82">
                  <c:v>1.4279932323429285E-2</c:v>
                </c:pt>
                <c:pt idx="83">
                  <c:v>0.13894294403211385</c:v>
                </c:pt>
                <c:pt idx="84">
                  <c:v>0.19244544026751992</c:v>
                </c:pt>
                <c:pt idx="85">
                  <c:v>0.24304430519026754</c:v>
                </c:pt>
                <c:pt idx="86">
                  <c:v>0.2845843291363826</c:v>
                </c:pt>
                <c:pt idx="87">
                  <c:v>0.14954521185921885</c:v>
                </c:pt>
                <c:pt idx="88">
                  <c:v>4.7034786126023867E-2</c:v>
                </c:pt>
                <c:pt idx="89">
                  <c:v>0.18117866014019668</c:v>
                </c:pt>
                <c:pt idx="90">
                  <c:v>-2.0350818214728991E-2</c:v>
                </c:pt>
                <c:pt idx="91">
                  <c:v>-7.137428279290807E-3</c:v>
                </c:pt>
                <c:pt idx="92">
                  <c:v>-5.6731894971685709E-2</c:v>
                </c:pt>
                <c:pt idx="93">
                  <c:v>-0.11221812642874469</c:v>
                </c:pt>
                <c:pt idx="94">
                  <c:v>-2.0194557223862882E-3</c:v>
                </c:pt>
                <c:pt idx="95">
                  <c:v>-6.7174904494289256E-2</c:v>
                </c:pt>
                <c:pt idx="96">
                  <c:v>-6.6780885450967192E-2</c:v>
                </c:pt>
                <c:pt idx="97">
                  <c:v>3.6412700571217677E-2</c:v>
                </c:pt>
                <c:pt idx="98">
                  <c:v>6.5461391731358842E-2</c:v>
                </c:pt>
                <c:pt idx="99">
                  <c:v>0.22688505959183236</c:v>
                </c:pt>
                <c:pt idx="100">
                  <c:v>6.2269145923017154E-2</c:v>
                </c:pt>
                <c:pt idx="101">
                  <c:v>-3.2191105320979872E-2</c:v>
                </c:pt>
                <c:pt idx="102">
                  <c:v>-0.1414459519917203</c:v>
                </c:pt>
                <c:pt idx="103">
                  <c:v>-0.27069078442646827</c:v>
                </c:pt>
                <c:pt idx="104">
                  <c:v>-0.16198985417297421</c:v>
                </c:pt>
                <c:pt idx="105">
                  <c:v>-0.16658443088917049</c:v>
                </c:pt>
                <c:pt idx="106">
                  <c:v>-0.13063798330934795</c:v>
                </c:pt>
                <c:pt idx="107">
                  <c:v>-0.1356596088711533</c:v>
                </c:pt>
                <c:pt idx="108">
                  <c:v>-0.19219016638362732</c:v>
                </c:pt>
                <c:pt idx="109">
                  <c:v>-9.1558054983231801E-2</c:v>
                </c:pt>
                <c:pt idx="110">
                  <c:v>-0.11927282772485229</c:v>
                </c:pt>
                <c:pt idx="111">
                  <c:v>-8.5198525764681357E-2</c:v>
                </c:pt>
                <c:pt idx="112">
                  <c:v>-8.2452547690470293E-2</c:v>
                </c:pt>
                <c:pt idx="113">
                  <c:v>-0.16728121011709868</c:v>
                </c:pt>
                <c:pt idx="114">
                  <c:v>-1.1085212664770135E-2</c:v>
                </c:pt>
                <c:pt idx="115">
                  <c:v>5.541411967328437E-2</c:v>
                </c:pt>
                <c:pt idx="116">
                  <c:v>0.1392325886117643</c:v>
                </c:pt>
                <c:pt idx="117">
                  <c:v>0.20929569171593973</c:v>
                </c:pt>
                <c:pt idx="118">
                  <c:v>-2.5421863002506043E-2</c:v>
                </c:pt>
                <c:pt idx="119">
                  <c:v>-0.14124775973011017</c:v>
                </c:pt>
                <c:pt idx="120">
                  <c:v>-0.14117371474112253</c:v>
                </c:pt>
                <c:pt idx="121">
                  <c:v>-0.27878708038672834</c:v>
                </c:pt>
                <c:pt idx="122">
                  <c:v>-9.0023204657038322E-2</c:v>
                </c:pt>
                <c:pt idx="123">
                  <c:v>-2.7787289427644288E-2</c:v>
                </c:pt>
                <c:pt idx="124">
                  <c:v>-1.8975921820574743E-2</c:v>
                </c:pt>
                <c:pt idx="125">
                  <c:v>5.6821689535036142E-2</c:v>
                </c:pt>
                <c:pt idx="126">
                  <c:v>2.2403287514934883E-3</c:v>
                </c:pt>
                <c:pt idx="127">
                  <c:v>-3.3570494727089333E-2</c:v>
                </c:pt>
                <c:pt idx="128">
                  <c:v>4.2523859491661233E-3</c:v>
                </c:pt>
                <c:pt idx="129">
                  <c:v>5.3220646949299212E-2</c:v>
                </c:pt>
                <c:pt idx="130">
                  <c:v>-3.1104920108115174E-2</c:v>
                </c:pt>
                <c:pt idx="131">
                  <c:v>-4.179425303425903E-3</c:v>
                </c:pt>
                <c:pt idx="132">
                  <c:v>-6.3949225923276398E-2</c:v>
                </c:pt>
                <c:pt idx="133">
                  <c:v>-2.4006587689494756E-2</c:v>
                </c:pt>
                <c:pt idx="134">
                  <c:v>-1.1137371214182152E-3</c:v>
                </c:pt>
                <c:pt idx="135">
                  <c:v>-1.5222322046771578E-2</c:v>
                </c:pt>
                <c:pt idx="136">
                  <c:v>-2.6029762870653988E-2</c:v>
                </c:pt>
                <c:pt idx="137">
                  <c:v>-9.1209848518752384E-2</c:v>
                </c:pt>
                <c:pt idx="138">
                  <c:v>-5.8733360056468897E-2</c:v>
                </c:pt>
                <c:pt idx="139">
                  <c:v>-3.3020925407338093E-2</c:v>
                </c:pt>
                <c:pt idx="140">
                  <c:v>-1.0831553319878557E-2</c:v>
                </c:pt>
                <c:pt idx="141">
                  <c:v>-0.10416528518478459</c:v>
                </c:pt>
                <c:pt idx="142">
                  <c:v>-5.1089216139295075E-2</c:v>
                </c:pt>
                <c:pt idx="143">
                  <c:v>-0.10454428084547797</c:v>
                </c:pt>
                <c:pt idx="144">
                  <c:v>-7.3638041929602341E-2</c:v>
                </c:pt>
                <c:pt idx="145">
                  <c:v>7.9955593291540533E-2</c:v>
                </c:pt>
                <c:pt idx="146">
                  <c:v>0.11691715272040611</c:v>
                </c:pt>
                <c:pt idx="147">
                  <c:v>0.16567062687816148</c:v>
                </c:pt>
                <c:pt idx="148">
                  <c:v>7.7622126406143022E-2</c:v>
                </c:pt>
                <c:pt idx="149">
                  <c:v>-4.876041067012378E-2</c:v>
                </c:pt>
                <c:pt idx="150">
                  <c:v>-5.1091691991378183E-2</c:v>
                </c:pt>
                <c:pt idx="151">
                  <c:v>-0.10334111049619867</c:v>
                </c:pt>
                <c:pt idx="152">
                  <c:v>-6.9027833318846155E-2</c:v>
                </c:pt>
                <c:pt idx="153">
                  <c:v>-1.0166149167181934E-2</c:v>
                </c:pt>
                <c:pt idx="154">
                  <c:v>-9.7037413313803389E-2</c:v>
                </c:pt>
                <c:pt idx="155">
                  <c:v>-5.4334052183582608E-2</c:v>
                </c:pt>
                <c:pt idx="156">
                  <c:v>-6.4233445361987065E-2</c:v>
                </c:pt>
                <c:pt idx="157">
                  <c:v>-4.6522762466979034E-2</c:v>
                </c:pt>
                <c:pt idx="158">
                  <c:v>-2.5772711506448959E-2</c:v>
                </c:pt>
                <c:pt idx="159">
                  <c:v>5.0308866779962172E-2</c:v>
                </c:pt>
                <c:pt idx="160">
                  <c:v>0.18615332376833676</c:v>
                </c:pt>
                <c:pt idx="161">
                  <c:v>0.13753903977378054</c:v>
                </c:pt>
                <c:pt idx="162">
                  <c:v>0.23049284415177657</c:v>
                </c:pt>
                <c:pt idx="163">
                  <c:v>0.14651884608311466</c:v>
                </c:pt>
                <c:pt idx="164">
                  <c:v>8.9948878695461781E-2</c:v>
                </c:pt>
                <c:pt idx="165">
                  <c:v>5.5871648903715092E-2</c:v>
                </c:pt>
                <c:pt idx="166">
                  <c:v>-2.6464134959239164E-2</c:v>
                </c:pt>
                <c:pt idx="167">
                  <c:v>4.7446617585049464E-2</c:v>
                </c:pt>
                <c:pt idx="168">
                  <c:v>6.7310017530134186E-2</c:v>
                </c:pt>
                <c:pt idx="169">
                  <c:v>2.7582105208126692E-2</c:v>
                </c:pt>
                <c:pt idx="170">
                  <c:v>6.819759817552222E-2</c:v>
                </c:pt>
                <c:pt idx="171">
                  <c:v>-5.4180170767915092E-2</c:v>
                </c:pt>
                <c:pt idx="172">
                  <c:v>-0.13514011689504399</c:v>
                </c:pt>
                <c:pt idx="173">
                  <c:v>-5.7988787825630342E-2</c:v>
                </c:pt>
                <c:pt idx="174">
                  <c:v>-3.3429926224698071E-2</c:v>
                </c:pt>
                <c:pt idx="175">
                  <c:v>7.7226894828747367E-2</c:v>
                </c:pt>
                <c:pt idx="176">
                  <c:v>6.7206964753124307E-2</c:v>
                </c:pt>
                <c:pt idx="177">
                  <c:v>2.6814936688657382E-2</c:v>
                </c:pt>
                <c:pt idx="178">
                  <c:v>-4.7126789039175068E-2</c:v>
                </c:pt>
                <c:pt idx="179">
                  <c:v>-8.0706189635800826E-2</c:v>
                </c:pt>
                <c:pt idx="180">
                  <c:v>-7.8903400589546188E-2</c:v>
                </c:pt>
                <c:pt idx="181">
                  <c:v>-4.66403815366059E-3</c:v>
                </c:pt>
                <c:pt idx="182">
                  <c:v>-2.3957622217241133E-2</c:v>
                </c:pt>
                <c:pt idx="183">
                  <c:v>-6.9138271434956267E-2</c:v>
                </c:pt>
                <c:pt idx="184">
                  <c:v>-4.8191997424141458E-2</c:v>
                </c:pt>
                <c:pt idx="185">
                  <c:v>-8.7644140992330324E-2</c:v>
                </c:pt>
                <c:pt idx="186">
                  <c:v>-0.1207145962955721</c:v>
                </c:pt>
                <c:pt idx="187">
                  <c:v>-7.1749142512236283E-2</c:v>
                </c:pt>
                <c:pt idx="188">
                  <c:v>-7.9976099136470455E-2</c:v>
                </c:pt>
                <c:pt idx="189">
                  <c:v>-3.5938476930889786E-2</c:v>
                </c:pt>
                <c:pt idx="190">
                  <c:v>-5.0864630007294784E-2</c:v>
                </c:pt>
                <c:pt idx="191">
                  <c:v>-7.5993578462526884E-2</c:v>
                </c:pt>
                <c:pt idx="192">
                  <c:v>-9.4808796924842467E-2</c:v>
                </c:pt>
                <c:pt idx="193">
                  <c:v>-0.13322258809835441</c:v>
                </c:pt>
                <c:pt idx="194">
                  <c:v>-4.5277469712983423E-2</c:v>
                </c:pt>
                <c:pt idx="195">
                  <c:v>-3.6684473519669185E-2</c:v>
                </c:pt>
                <c:pt idx="196">
                  <c:v>-4.7609443592187946E-2</c:v>
                </c:pt>
                <c:pt idx="197">
                  <c:v>2.1670898653778437E-3</c:v>
                </c:pt>
                <c:pt idx="198">
                  <c:v>-7.9077859439722047E-3</c:v>
                </c:pt>
                <c:pt idx="199">
                  <c:v>-7.1699457127669133E-2</c:v>
                </c:pt>
                <c:pt idx="200">
                  <c:v>-5.295843638271211E-2</c:v>
                </c:pt>
                <c:pt idx="201">
                  <c:v>-9.3733176500217313E-2</c:v>
                </c:pt>
                <c:pt idx="202">
                  <c:v>-2.810433212225567E-2</c:v>
                </c:pt>
                <c:pt idx="203">
                  <c:v>3.5751295954793934E-2</c:v>
                </c:pt>
                <c:pt idx="204">
                  <c:v>7.3001142582749853E-2</c:v>
                </c:pt>
                <c:pt idx="205">
                  <c:v>0.10806113161496797</c:v>
                </c:pt>
                <c:pt idx="206">
                  <c:v>-6.0477192242459977E-3</c:v>
                </c:pt>
                <c:pt idx="207">
                  <c:v>-1.3195251078190863E-2</c:v>
                </c:pt>
                <c:pt idx="208">
                  <c:v>-7.7061980922560669E-2</c:v>
                </c:pt>
                <c:pt idx="209">
                  <c:v>-5.0783316170210403E-2</c:v>
                </c:pt>
                <c:pt idx="210">
                  <c:v>-2.5970464257595208E-2</c:v>
                </c:pt>
                <c:pt idx="211">
                  <c:v>9.9631258929420963E-4</c:v>
                </c:pt>
                <c:pt idx="212">
                  <c:v>7.7509144894755466E-2</c:v>
                </c:pt>
                <c:pt idx="213">
                  <c:v>4.3877160320952832E-2</c:v>
                </c:pt>
                <c:pt idx="214">
                  <c:v>7.809930451080542E-2</c:v>
                </c:pt>
                <c:pt idx="215">
                  <c:v>6.5008564999555457E-2</c:v>
                </c:pt>
                <c:pt idx="216">
                  <c:v>4.597301675387501E-2</c:v>
                </c:pt>
                <c:pt idx="217">
                  <c:v>4.9243332300052782E-2</c:v>
                </c:pt>
                <c:pt idx="218">
                  <c:v>6.6217270684914967E-2</c:v>
                </c:pt>
                <c:pt idx="219">
                  <c:v>5.4227997606916822E-2</c:v>
                </c:pt>
                <c:pt idx="220">
                  <c:v>-7.0846312004047077E-2</c:v>
                </c:pt>
                <c:pt idx="221">
                  <c:v>-8.6264059961534884E-2</c:v>
                </c:pt>
                <c:pt idx="222">
                  <c:v>-8.4492844492651334E-2</c:v>
                </c:pt>
                <c:pt idx="223">
                  <c:v>-7.3723939913080946E-2</c:v>
                </c:pt>
                <c:pt idx="224">
                  <c:v>8.9057324872478125E-2</c:v>
                </c:pt>
                <c:pt idx="225">
                  <c:v>0.22922577356526899</c:v>
                </c:pt>
                <c:pt idx="226">
                  <c:v>0.23210940694752738</c:v>
                </c:pt>
                <c:pt idx="227">
                  <c:v>0.36835422883361257</c:v>
                </c:pt>
                <c:pt idx="228">
                  <c:v>0.21605683764758618</c:v>
                </c:pt>
                <c:pt idx="229">
                  <c:v>0.10518743009812088</c:v>
                </c:pt>
                <c:pt idx="230">
                  <c:v>0.1118499567007402</c:v>
                </c:pt>
                <c:pt idx="231">
                  <c:v>-6.6493900278319126E-2</c:v>
                </c:pt>
                <c:pt idx="232">
                  <c:v>0.22286065867672367</c:v>
                </c:pt>
                <c:pt idx="233">
                  <c:v>0.21693875977994498</c:v>
                </c:pt>
                <c:pt idx="234">
                  <c:v>0.10286016266245682</c:v>
                </c:pt>
                <c:pt idx="235">
                  <c:v>4.5710931983063287E-2</c:v>
                </c:pt>
                <c:pt idx="236">
                  <c:v>-0.16433875365610093</c:v>
                </c:pt>
                <c:pt idx="237">
                  <c:v>-0.28407847702125943</c:v>
                </c:pt>
                <c:pt idx="238">
                  <c:v>-0.1319225682278613</c:v>
                </c:pt>
                <c:pt idx="239">
                  <c:v>-3.4436467391317324E-2</c:v>
                </c:pt>
                <c:pt idx="240">
                  <c:v>5.6740804319801559E-2</c:v>
                </c:pt>
                <c:pt idx="241">
                  <c:v>0.21658540127696413</c:v>
                </c:pt>
                <c:pt idx="242">
                  <c:v>4.6790024171240702E-2</c:v>
                </c:pt>
                <c:pt idx="243">
                  <c:v>4.0019874865808769E-2</c:v>
                </c:pt>
                <c:pt idx="244">
                  <c:v>4.6856736932636076E-2</c:v>
                </c:pt>
                <c:pt idx="245">
                  <c:v>-9.7749832024806776E-2</c:v>
                </c:pt>
                <c:pt idx="246">
                  <c:v>3.6575926201917019E-2</c:v>
                </c:pt>
                <c:pt idx="247">
                  <c:v>-2.2978042922293255E-3</c:v>
                </c:pt>
                <c:pt idx="248">
                  <c:v>-0.11597236866709108</c:v>
                </c:pt>
                <c:pt idx="249">
                  <c:v>-8.6758856736904352E-2</c:v>
                </c:pt>
                <c:pt idx="250">
                  <c:v>-0.13071769549003817</c:v>
                </c:pt>
                <c:pt idx="251">
                  <c:v>-0.10402843071063529</c:v>
                </c:pt>
                <c:pt idx="252">
                  <c:v>-5.8685363996821352E-2</c:v>
                </c:pt>
                <c:pt idx="253">
                  <c:v>-2.4791774987839667E-2</c:v>
                </c:pt>
                <c:pt idx="254">
                  <c:v>-1.4826413491304797E-2</c:v>
                </c:pt>
                <c:pt idx="255">
                  <c:v>2.0661304803655803E-2</c:v>
                </c:pt>
                <c:pt idx="256">
                  <c:v>2.3709138656892205E-3</c:v>
                </c:pt>
                <c:pt idx="257">
                  <c:v>-3.7929857681114981E-2</c:v>
                </c:pt>
                <c:pt idx="258">
                  <c:v>-2.0003006790259854E-2</c:v>
                </c:pt>
                <c:pt idx="259">
                  <c:v>-3.4553794665235595E-2</c:v>
                </c:pt>
                <c:pt idx="260">
                  <c:v>-2.2364121665433213E-2</c:v>
                </c:pt>
                <c:pt idx="261">
                  <c:v>7.3902195093379669E-2</c:v>
                </c:pt>
                <c:pt idx="262">
                  <c:v>4.524590607048147E-2</c:v>
                </c:pt>
                <c:pt idx="263">
                  <c:v>4.5449113841689308E-2</c:v>
                </c:pt>
                <c:pt idx="264">
                  <c:v>6.7453134290001465E-2</c:v>
                </c:pt>
                <c:pt idx="265">
                  <c:v>5.4000823084217872E-2</c:v>
                </c:pt>
                <c:pt idx="266">
                  <c:v>0.16637180134861485</c:v>
                </c:pt>
                <c:pt idx="267">
                  <c:v>0.13373942493506652</c:v>
                </c:pt>
                <c:pt idx="268">
                  <c:v>0.173486593977624</c:v>
                </c:pt>
                <c:pt idx="269">
                  <c:v>5.9034088070703122E-2</c:v>
                </c:pt>
                <c:pt idx="270">
                  <c:v>-3.4756667540099692E-2</c:v>
                </c:pt>
                <c:pt idx="271">
                  <c:v>6.8833220692958545E-3</c:v>
                </c:pt>
                <c:pt idx="272">
                  <c:v>-0.10445387099985201</c:v>
                </c:pt>
                <c:pt idx="273">
                  <c:v>-1.6820566601154876E-3</c:v>
                </c:pt>
                <c:pt idx="274">
                  <c:v>1.5614517283005943E-2</c:v>
                </c:pt>
                <c:pt idx="275">
                  <c:v>4.4712639748952197E-3</c:v>
                </c:pt>
                <c:pt idx="276">
                  <c:v>3.0974431722427403E-2</c:v>
                </c:pt>
                <c:pt idx="277">
                  <c:v>3.6832357569922206E-3</c:v>
                </c:pt>
                <c:pt idx="278">
                  <c:v>-6.452368615384782E-2</c:v>
                </c:pt>
                <c:pt idx="279">
                  <c:v>-9.0145874451792507E-2</c:v>
                </c:pt>
                <c:pt idx="280">
                  <c:v>-4.9559223603671085E-2</c:v>
                </c:pt>
                <c:pt idx="281">
                  <c:v>-1.2626787984184219E-2</c:v>
                </c:pt>
                <c:pt idx="282">
                  <c:v>-3.775605691626098E-2</c:v>
                </c:pt>
                <c:pt idx="283">
                  <c:v>-8.4104096040711368E-2</c:v>
                </c:pt>
                <c:pt idx="284">
                  <c:v>-7.0408988021439842E-2</c:v>
                </c:pt>
                <c:pt idx="285">
                  <c:v>-5.953479553450481E-2</c:v>
                </c:pt>
                <c:pt idx="286">
                  <c:v>-3.0237113696688443E-2</c:v>
                </c:pt>
                <c:pt idx="287">
                  <c:v>9.9826056731242424E-2</c:v>
                </c:pt>
                <c:pt idx="288">
                  <c:v>1.1221226357989169E-2</c:v>
                </c:pt>
                <c:pt idx="289">
                  <c:v>6.1269862466677861E-3</c:v>
                </c:pt>
                <c:pt idx="290">
                  <c:v>3.9967770433537317E-2</c:v>
                </c:pt>
                <c:pt idx="291">
                  <c:v>3.860637182708395E-2</c:v>
                </c:pt>
                <c:pt idx="292">
                  <c:v>9.93338515965283E-2</c:v>
                </c:pt>
                <c:pt idx="293">
                  <c:v>4.7214804903857824E-3</c:v>
                </c:pt>
                <c:pt idx="294">
                  <c:v>3.1671041810332574E-3</c:v>
                </c:pt>
                <c:pt idx="295">
                  <c:v>-2.606527644406479E-2</c:v>
                </c:pt>
                <c:pt idx="296">
                  <c:v>-7.2237020792910847E-2</c:v>
                </c:pt>
                <c:pt idx="297">
                  <c:v>-3.2254628206715312E-2</c:v>
                </c:pt>
                <c:pt idx="298">
                  <c:v>-1.5195232366522567E-2</c:v>
                </c:pt>
                <c:pt idx="299">
                  <c:v>-0.11983178735356131</c:v>
                </c:pt>
                <c:pt idx="300">
                  <c:v>-9.3214073996233632E-2</c:v>
                </c:pt>
                <c:pt idx="301">
                  <c:v>-7.9566999768947183E-2</c:v>
                </c:pt>
                <c:pt idx="302">
                  <c:v>-0.12058282837622816</c:v>
                </c:pt>
                <c:pt idx="303">
                  <c:v>-4.5688558341217371E-2</c:v>
                </c:pt>
                <c:pt idx="304">
                  <c:v>-3.2481994720033484E-2</c:v>
                </c:pt>
                <c:pt idx="305">
                  <c:v>-3.0187866973544097E-2</c:v>
                </c:pt>
                <c:pt idx="306">
                  <c:v>3.0732266451541874E-2</c:v>
                </c:pt>
                <c:pt idx="307">
                  <c:v>5.4048797524285368E-2</c:v>
                </c:pt>
                <c:pt idx="308">
                  <c:v>-2.5761689400559899E-2</c:v>
                </c:pt>
                <c:pt idx="309">
                  <c:v>-1.8998604415929262E-2</c:v>
                </c:pt>
                <c:pt idx="310">
                  <c:v>-1.9174170519044128E-2</c:v>
                </c:pt>
                <c:pt idx="311">
                  <c:v>-2.6882665177473085E-2</c:v>
                </c:pt>
                <c:pt idx="312">
                  <c:v>0.10082959626323539</c:v>
                </c:pt>
                <c:pt idx="313">
                  <c:v>8.0177655414762586E-2</c:v>
                </c:pt>
                <c:pt idx="314">
                  <c:v>7.9915428107981051E-2</c:v>
                </c:pt>
                <c:pt idx="315">
                  <c:v>5.3873501319909825E-2</c:v>
                </c:pt>
                <c:pt idx="316">
                  <c:v>-5.4166316924716552E-2</c:v>
                </c:pt>
                <c:pt idx="317">
                  <c:v>-7.2582834270704083E-2</c:v>
                </c:pt>
                <c:pt idx="318">
                  <c:v>-0.13675786591466094</c:v>
                </c:pt>
                <c:pt idx="319">
                  <c:v>-9.6921541907074762E-2</c:v>
                </c:pt>
                <c:pt idx="320">
                  <c:v>-6.7055991113619665E-2</c:v>
                </c:pt>
                <c:pt idx="321">
                  <c:v>-3.8558143301637739E-2</c:v>
                </c:pt>
                <c:pt idx="322">
                  <c:v>1.6964570215870038E-3</c:v>
                </c:pt>
                <c:pt idx="323">
                  <c:v>-2.9768618636687446E-2</c:v>
                </c:pt>
                <c:pt idx="324">
                  <c:v>1.3931353461794705E-2</c:v>
                </c:pt>
                <c:pt idx="325">
                  <c:v>-2.5900770785024466E-2</c:v>
                </c:pt>
                <c:pt idx="326">
                  <c:v>-5.4583475425891516E-2</c:v>
                </c:pt>
                <c:pt idx="327">
                  <c:v>-3.5292589364947849E-2</c:v>
                </c:pt>
                <c:pt idx="328">
                  <c:v>-7.5346334241703075E-2</c:v>
                </c:pt>
                <c:pt idx="329">
                  <c:v>-5.50158094631003E-2</c:v>
                </c:pt>
                <c:pt idx="330">
                  <c:v>-3.7448013486108864E-2</c:v>
                </c:pt>
                <c:pt idx="331">
                  <c:v>-6.1759356543523325E-2</c:v>
                </c:pt>
                <c:pt idx="332">
                  <c:v>-5.2905892748587209E-2</c:v>
                </c:pt>
                <c:pt idx="333">
                  <c:v>9.2558053701469085E-3</c:v>
                </c:pt>
                <c:pt idx="334">
                  <c:v>-3.2521707237316462E-2</c:v>
                </c:pt>
                <c:pt idx="335">
                  <c:v>-3.2030941735546187E-2</c:v>
                </c:pt>
                <c:pt idx="336">
                  <c:v>-2.8591169789796613E-2</c:v>
                </c:pt>
                <c:pt idx="337">
                  <c:v>-3.6536363726576045E-2</c:v>
                </c:pt>
                <c:pt idx="338">
                  <c:v>-9.9167536769736078E-3</c:v>
                </c:pt>
                <c:pt idx="339">
                  <c:v>9.0691805224380126E-3</c:v>
                </c:pt>
                <c:pt idx="340">
                  <c:v>-1.8112480286024751E-3</c:v>
                </c:pt>
                <c:pt idx="341">
                  <c:v>-3.2052863337486977E-2</c:v>
                </c:pt>
                <c:pt idx="342">
                  <c:v>-2.1451015252627013E-2</c:v>
                </c:pt>
                <c:pt idx="343">
                  <c:v>-5.7448681737667921E-2</c:v>
                </c:pt>
                <c:pt idx="344">
                  <c:v>-5.2783369352546988E-2</c:v>
                </c:pt>
                <c:pt idx="345">
                  <c:v>-5.2526242858019587E-2</c:v>
                </c:pt>
                <c:pt idx="346">
                  <c:v>-3.1747384457949099E-2</c:v>
                </c:pt>
                <c:pt idx="347">
                  <c:v>-6.5584901278427079E-3</c:v>
                </c:pt>
                <c:pt idx="348">
                  <c:v>6.5234417152798584E-3</c:v>
                </c:pt>
                <c:pt idx="349">
                  <c:v>-9.7103999785427201E-4</c:v>
                </c:pt>
                <c:pt idx="350">
                  <c:v>-6.3006279722051847E-2</c:v>
                </c:pt>
                <c:pt idx="351">
                  <c:v>-3.9979880528848863E-2</c:v>
                </c:pt>
                <c:pt idx="352">
                  <c:v>-2.5262365534097518E-2</c:v>
                </c:pt>
                <c:pt idx="353">
                  <c:v>-1.0283246008048188E-2</c:v>
                </c:pt>
                <c:pt idx="354">
                  <c:v>0.10225914390547745</c:v>
                </c:pt>
                <c:pt idx="355">
                  <c:v>9.595728024159951E-2</c:v>
                </c:pt>
                <c:pt idx="356">
                  <c:v>4.3349783027484115E-2</c:v>
                </c:pt>
                <c:pt idx="357">
                  <c:v>6.2463303267976406E-3</c:v>
                </c:pt>
                <c:pt idx="358">
                  <c:v>-5.9097484180786627E-2</c:v>
                </c:pt>
                <c:pt idx="359">
                  <c:v>-6.4075319578873371E-2</c:v>
                </c:pt>
                <c:pt idx="360">
                  <c:v>-7.5306398073084674E-2</c:v>
                </c:pt>
                <c:pt idx="361">
                  <c:v>1.2675201343089121E-3</c:v>
                </c:pt>
                <c:pt idx="362">
                  <c:v>-1.070711089462228E-2</c:v>
                </c:pt>
                <c:pt idx="363">
                  <c:v>1.3947883668362627E-2</c:v>
                </c:pt>
                <c:pt idx="364">
                  <c:v>3.3441451623433184E-2</c:v>
                </c:pt>
                <c:pt idx="365">
                  <c:v>3.8884754648856691E-2</c:v>
                </c:pt>
                <c:pt idx="366">
                  <c:v>1.3514635977867973E-2</c:v>
                </c:pt>
                <c:pt idx="367">
                  <c:v>9.45802099689084E-3</c:v>
                </c:pt>
                <c:pt idx="368">
                  <c:v>3.4010543313667291E-2</c:v>
                </c:pt>
                <c:pt idx="369">
                  <c:v>-3.2090552238877051E-2</c:v>
                </c:pt>
                <c:pt idx="370">
                  <c:v>2.3255500201109565E-2</c:v>
                </c:pt>
                <c:pt idx="371">
                  <c:v>-1.7435276352899501E-2</c:v>
                </c:pt>
                <c:pt idx="372">
                  <c:v>-1.9412792673715058E-2</c:v>
                </c:pt>
                <c:pt idx="373">
                  <c:v>-3.7286826862918024E-2</c:v>
                </c:pt>
                <c:pt idx="374">
                  <c:v>-3.807926886498518E-2</c:v>
                </c:pt>
                <c:pt idx="375">
                  <c:v>-2.9602782319887833E-2</c:v>
                </c:pt>
                <c:pt idx="376">
                  <c:v>-1.5480581618833231E-2</c:v>
                </c:pt>
                <c:pt idx="377">
                  <c:v>-1.6600035464227995E-2</c:v>
                </c:pt>
                <c:pt idx="378">
                  <c:v>2.9515507950260921E-3</c:v>
                </c:pt>
                <c:pt idx="379">
                  <c:v>1.8012541842750494E-2</c:v>
                </c:pt>
                <c:pt idx="380">
                  <c:v>8.3776859608058057E-3</c:v>
                </c:pt>
                <c:pt idx="381">
                  <c:v>6.3800953964989041E-2</c:v>
                </c:pt>
                <c:pt idx="382">
                  <c:v>2.5638063041953617E-2</c:v>
                </c:pt>
                <c:pt idx="383">
                  <c:v>3.1688401996268739E-2</c:v>
                </c:pt>
                <c:pt idx="384">
                  <c:v>1.271162733857728E-2</c:v>
                </c:pt>
                <c:pt idx="385">
                  <c:v>1.3513625210506209E-3</c:v>
                </c:pt>
                <c:pt idx="386">
                  <c:v>-2.7426732142658568E-2</c:v>
                </c:pt>
                <c:pt idx="387">
                  <c:v>-3.7881072370424651E-2</c:v>
                </c:pt>
                <c:pt idx="388">
                  <c:v>-2.8569014870140911E-2</c:v>
                </c:pt>
                <c:pt idx="389">
                  <c:v>-2.3377422272271339E-2</c:v>
                </c:pt>
                <c:pt idx="390">
                  <c:v>6.1689817528042382E-2</c:v>
                </c:pt>
                <c:pt idx="391">
                  <c:v>0.12903188933107121</c:v>
                </c:pt>
                <c:pt idx="392">
                  <c:v>0.13367598300461067</c:v>
                </c:pt>
                <c:pt idx="393">
                  <c:v>7.4539339473998545E-2</c:v>
                </c:pt>
                <c:pt idx="394">
                  <c:v>1.3909183986646373E-2</c:v>
                </c:pt>
                <c:pt idx="395">
                  <c:v>-5.1806388970609928E-2</c:v>
                </c:pt>
                <c:pt idx="396">
                  <c:v>-6.8827850443576491E-2</c:v>
                </c:pt>
                <c:pt idx="397">
                  <c:v>-4.5147583404083112E-2</c:v>
                </c:pt>
                <c:pt idx="398">
                  <c:v>1.1226818250345135E-2</c:v>
                </c:pt>
                <c:pt idx="399">
                  <c:v>-1.1838374329793278E-2</c:v>
                </c:pt>
                <c:pt idx="400">
                  <c:v>0.10726544343485182</c:v>
                </c:pt>
                <c:pt idx="401">
                  <c:v>8.4118854756295769E-2</c:v>
                </c:pt>
                <c:pt idx="402">
                  <c:v>1.4130308334149669E-2</c:v>
                </c:pt>
                <c:pt idx="403">
                  <c:v>7.2930107809379086E-2</c:v>
                </c:pt>
                <c:pt idx="404">
                  <c:v>3.4548584397953047E-3</c:v>
                </c:pt>
                <c:pt idx="405">
                  <c:v>7.6596031954688323E-2</c:v>
                </c:pt>
                <c:pt idx="406">
                  <c:v>0.10009442236822215</c:v>
                </c:pt>
                <c:pt idx="407">
                  <c:v>0.10250714380843405</c:v>
                </c:pt>
                <c:pt idx="408">
                  <c:v>-3.1761427475885562E-2</c:v>
                </c:pt>
                <c:pt idx="409">
                  <c:v>-0.11060812569075736</c:v>
                </c:pt>
                <c:pt idx="410">
                  <c:v>-0.13651200991111836</c:v>
                </c:pt>
                <c:pt idx="411">
                  <c:v>-0.14203404255894131</c:v>
                </c:pt>
                <c:pt idx="412">
                  <c:v>-6.9410069844446878E-2</c:v>
                </c:pt>
                <c:pt idx="413">
                  <c:v>2.0064568041687238E-2</c:v>
                </c:pt>
                <c:pt idx="414">
                  <c:v>9.1917848798691013E-2</c:v>
                </c:pt>
                <c:pt idx="415">
                  <c:v>6.9301072800499575E-2</c:v>
                </c:pt>
                <c:pt idx="416">
                  <c:v>8.6865978168664551E-2</c:v>
                </c:pt>
                <c:pt idx="417">
                  <c:v>2.5440039723635854E-2</c:v>
                </c:pt>
                <c:pt idx="418">
                  <c:v>-8.3470923208078789E-3</c:v>
                </c:pt>
                <c:pt idx="419">
                  <c:v>-4.8680471963039922E-2</c:v>
                </c:pt>
                <c:pt idx="420">
                  <c:v>-9.8360263254942903E-2</c:v>
                </c:pt>
                <c:pt idx="421">
                  <c:v>-9.3349533633558246E-2</c:v>
                </c:pt>
                <c:pt idx="422">
                  <c:v>-0.11535379858223022</c:v>
                </c:pt>
                <c:pt idx="423">
                  <c:v>-8.6501695780309668E-2</c:v>
                </c:pt>
                <c:pt idx="424">
                  <c:v>2.1086872677147485E-3</c:v>
                </c:pt>
                <c:pt idx="425">
                  <c:v>-1.0186494549495814E-2</c:v>
                </c:pt>
                <c:pt idx="426">
                  <c:v>-4.4634549483227991E-3</c:v>
                </c:pt>
                <c:pt idx="427">
                  <c:v>6.3402319955951254E-3</c:v>
                </c:pt>
                <c:pt idx="428">
                  <c:v>-3.84924320989442E-2</c:v>
                </c:pt>
                <c:pt idx="429">
                  <c:v>1.7357463333105779E-2</c:v>
                </c:pt>
                <c:pt idx="430">
                  <c:v>3.4674423000235793E-2</c:v>
                </c:pt>
                <c:pt idx="431">
                  <c:v>4.9691325197507373E-2</c:v>
                </c:pt>
                <c:pt idx="432">
                  <c:v>0.14338755837936484</c:v>
                </c:pt>
                <c:pt idx="433">
                  <c:v>0.10837848288358752</c:v>
                </c:pt>
                <c:pt idx="434">
                  <c:v>0.1223904879946854</c:v>
                </c:pt>
                <c:pt idx="435">
                  <c:v>8.4747747881898552E-2</c:v>
                </c:pt>
                <c:pt idx="436">
                  <c:v>8.2730668811311331E-2</c:v>
                </c:pt>
                <c:pt idx="437">
                  <c:v>5.110840373627322E-2</c:v>
                </c:pt>
                <c:pt idx="438">
                  <c:v>5.9239748900905304E-2</c:v>
                </c:pt>
                <c:pt idx="439">
                  <c:v>4.481368710236542E-2</c:v>
                </c:pt>
                <c:pt idx="440">
                  <c:v>-3.268475089405152E-3</c:v>
                </c:pt>
                <c:pt idx="441">
                  <c:v>7.4465991462476053E-2</c:v>
                </c:pt>
                <c:pt idx="442">
                  <c:v>3.1753280482793883E-2</c:v>
                </c:pt>
                <c:pt idx="443">
                  <c:v>-2.3516234661318417E-2</c:v>
                </c:pt>
                <c:pt idx="444">
                  <c:v>-3.654806414962429E-2</c:v>
                </c:pt>
                <c:pt idx="445">
                  <c:v>-9.9674223164172848E-2</c:v>
                </c:pt>
                <c:pt idx="446">
                  <c:v>-0.1049445410465209</c:v>
                </c:pt>
                <c:pt idx="447">
                  <c:v>-5.3566132456719075E-2</c:v>
                </c:pt>
                <c:pt idx="448">
                  <c:v>-4.190189096399248E-2</c:v>
                </c:pt>
                <c:pt idx="449">
                  <c:v>-3.383891449905356E-2</c:v>
                </c:pt>
                <c:pt idx="450">
                  <c:v>-2.2332321742341957E-2</c:v>
                </c:pt>
                <c:pt idx="451">
                  <c:v>2.4383885845273606E-3</c:v>
                </c:pt>
                <c:pt idx="452">
                  <c:v>4.3937178484019623E-2</c:v>
                </c:pt>
                <c:pt idx="453">
                  <c:v>9.7111660944924252E-2</c:v>
                </c:pt>
                <c:pt idx="454">
                  <c:v>4.0743715692951647E-2</c:v>
                </c:pt>
                <c:pt idx="455">
                  <c:v>5.3800558636927495E-2</c:v>
                </c:pt>
                <c:pt idx="456">
                  <c:v>8.9209384494182878E-2</c:v>
                </c:pt>
                <c:pt idx="457">
                  <c:v>0.12017731099124956</c:v>
                </c:pt>
                <c:pt idx="458">
                  <c:v>0.16417200699588969</c:v>
                </c:pt>
                <c:pt idx="459">
                  <c:v>0.16750644618756533</c:v>
                </c:pt>
                <c:pt idx="460">
                  <c:v>2.8896581409098943E-2</c:v>
                </c:pt>
                <c:pt idx="461">
                  <c:v>1.4762999604029008E-3</c:v>
                </c:pt>
                <c:pt idx="462">
                  <c:v>-1.2294338677397721E-2</c:v>
                </c:pt>
                <c:pt idx="463">
                  <c:v>-5.7313607155709226E-2</c:v>
                </c:pt>
                <c:pt idx="464">
                  <c:v>-6.8759237489048372E-2</c:v>
                </c:pt>
                <c:pt idx="465">
                  <c:v>-0.13785033320309809</c:v>
                </c:pt>
                <c:pt idx="466">
                  <c:v>-0.12349287394660191</c:v>
                </c:pt>
                <c:pt idx="467">
                  <c:v>-6.4208642043914507E-2</c:v>
                </c:pt>
                <c:pt idx="468">
                  <c:v>-2.4096068930875413E-2</c:v>
                </c:pt>
                <c:pt idx="469">
                  <c:v>3.3160897544796279E-2</c:v>
                </c:pt>
                <c:pt idx="470">
                  <c:v>8.2742156455171238E-3</c:v>
                </c:pt>
                <c:pt idx="471">
                  <c:v>-6.7144417591274708E-2</c:v>
                </c:pt>
                <c:pt idx="472">
                  <c:v>-5.0288947008159744E-2</c:v>
                </c:pt>
                <c:pt idx="473">
                  <c:v>-4.8062746623828728E-2</c:v>
                </c:pt>
                <c:pt idx="474">
                  <c:v>4.7678899767923831E-3</c:v>
                </c:pt>
                <c:pt idx="475">
                  <c:v>3.3744593966047634E-2</c:v>
                </c:pt>
                <c:pt idx="476">
                  <c:v>1.9290196342276822E-3</c:v>
                </c:pt>
                <c:pt idx="477">
                  <c:v>-1.0891910107319913E-2</c:v>
                </c:pt>
                <c:pt idx="478">
                  <c:v>-1.9492860695089664E-2</c:v>
                </c:pt>
                <c:pt idx="479">
                  <c:v>2.1411508073940811E-2</c:v>
                </c:pt>
                <c:pt idx="480">
                  <c:v>6.9549926565036557E-2</c:v>
                </c:pt>
                <c:pt idx="481">
                  <c:v>8.1284138820801183E-2</c:v>
                </c:pt>
                <c:pt idx="482">
                  <c:v>7.9861394877431727E-2</c:v>
                </c:pt>
                <c:pt idx="483">
                  <c:v>-1.263380597167711E-2</c:v>
                </c:pt>
                <c:pt idx="484">
                  <c:v>-3.3783104570265857E-2</c:v>
                </c:pt>
                <c:pt idx="485">
                  <c:v>-4.2018603406590804E-2</c:v>
                </c:pt>
                <c:pt idx="486">
                  <c:v>-7.7597228736487486E-2</c:v>
                </c:pt>
                <c:pt idx="487">
                  <c:v>1.9545385326172185E-2</c:v>
                </c:pt>
                <c:pt idx="488">
                  <c:v>-7.4074955661046745E-3</c:v>
                </c:pt>
                <c:pt idx="489">
                  <c:v>-2.3685857251390961E-2</c:v>
                </c:pt>
                <c:pt idx="490">
                  <c:v>-5.2391334358277133E-3</c:v>
                </c:pt>
                <c:pt idx="491">
                  <c:v>-1.26472652410157E-2</c:v>
                </c:pt>
                <c:pt idx="492">
                  <c:v>1.7623879191783733E-2</c:v>
                </c:pt>
                <c:pt idx="493">
                  <c:v>1.8380399273648894E-2</c:v>
                </c:pt>
                <c:pt idx="494">
                  <c:v>2.2818356447705836E-2</c:v>
                </c:pt>
                <c:pt idx="495">
                  <c:v>4.2461057759383047E-4</c:v>
                </c:pt>
                <c:pt idx="496">
                  <c:v>-1.4275951456976962E-2</c:v>
                </c:pt>
                <c:pt idx="497">
                  <c:v>-2.0690710140449577E-2</c:v>
                </c:pt>
                <c:pt idx="498">
                  <c:v>-3.1113906574036055E-2</c:v>
                </c:pt>
                <c:pt idx="499">
                  <c:v>-6.5473185566304534E-3</c:v>
                </c:pt>
                <c:pt idx="500">
                  <c:v>-0.1140894762383565</c:v>
                </c:pt>
                <c:pt idx="501">
                  <c:v>-0.12454928660078424</c:v>
                </c:pt>
                <c:pt idx="502">
                  <c:v>-0.13548587410099427</c:v>
                </c:pt>
                <c:pt idx="503">
                  <c:v>-0.17100091944311707</c:v>
                </c:pt>
                <c:pt idx="504">
                  <c:v>-0.10517116234698284</c:v>
                </c:pt>
                <c:pt idx="505">
                  <c:v>-7.3722626941622293E-2</c:v>
                </c:pt>
                <c:pt idx="506">
                  <c:v>-3.7417946532092954E-2</c:v>
                </c:pt>
                <c:pt idx="507">
                  <c:v>1.6804560180717924E-3</c:v>
                </c:pt>
                <c:pt idx="508">
                  <c:v>4.542959793098509E-2</c:v>
                </c:pt>
                <c:pt idx="509">
                  <c:v>2.609398708755049E-2</c:v>
                </c:pt>
                <c:pt idx="510">
                  <c:v>-2.9696016733715642E-4</c:v>
                </c:pt>
                <c:pt idx="511">
                  <c:v>-5.650731995454697E-2</c:v>
                </c:pt>
                <c:pt idx="512">
                  <c:v>-4.3943667036749748E-2</c:v>
                </c:pt>
                <c:pt idx="513">
                  <c:v>-2.8435686090610202E-2</c:v>
                </c:pt>
                <c:pt idx="514">
                  <c:v>-2.0244342821549653E-2</c:v>
                </c:pt>
                <c:pt idx="515">
                  <c:v>2.6921042944058716E-2</c:v>
                </c:pt>
                <c:pt idx="516">
                  <c:v>-8.1382748495188312E-3</c:v>
                </c:pt>
                <c:pt idx="517">
                  <c:v>-2.9688691813717753E-2</c:v>
                </c:pt>
                <c:pt idx="518">
                  <c:v>-1.4825715952294972E-2</c:v>
                </c:pt>
                <c:pt idx="519">
                  <c:v>5.4904270838877301E-3</c:v>
                </c:pt>
                <c:pt idx="520">
                  <c:v>1.6089371655403403E-2</c:v>
                </c:pt>
                <c:pt idx="521">
                  <c:v>1.991345961237383E-2</c:v>
                </c:pt>
                <c:pt idx="522">
                  <c:v>5.9779742936717638E-2</c:v>
                </c:pt>
                <c:pt idx="523">
                  <c:v>1.1367978837828346E-2</c:v>
                </c:pt>
                <c:pt idx="524">
                  <c:v>9.8042308768713426E-4</c:v>
                </c:pt>
                <c:pt idx="525">
                  <c:v>-1.1988350495715351E-2</c:v>
                </c:pt>
                <c:pt idx="526">
                  <c:v>-4.2010275314241528E-2</c:v>
                </c:pt>
                <c:pt idx="527">
                  <c:v>-3.2120153513834513E-3</c:v>
                </c:pt>
                <c:pt idx="528">
                  <c:v>1.1834961357164286E-2</c:v>
                </c:pt>
                <c:pt idx="529">
                  <c:v>2.8182506113839677E-2</c:v>
                </c:pt>
                <c:pt idx="530">
                  <c:v>-1.318326425162997E-2</c:v>
                </c:pt>
                <c:pt idx="531">
                  <c:v>-8.5689993245457695E-3</c:v>
                </c:pt>
                <c:pt idx="532">
                  <c:v>1.6998722826559454E-2</c:v>
                </c:pt>
                <c:pt idx="533">
                  <c:v>-3.245175756840901E-3</c:v>
                </c:pt>
                <c:pt idx="534">
                  <c:v>-4.5869156176089601E-3</c:v>
                </c:pt>
                <c:pt idx="535">
                  <c:v>-4.6706104243998382E-2</c:v>
                </c:pt>
                <c:pt idx="536">
                  <c:v>-4.2338370339868509E-2</c:v>
                </c:pt>
                <c:pt idx="537">
                  <c:v>-3.2843409509243519E-2</c:v>
                </c:pt>
                <c:pt idx="538">
                  <c:v>9.7539484680333639E-3</c:v>
                </c:pt>
                <c:pt idx="539">
                  <c:v>5.7385677693375083E-2</c:v>
                </c:pt>
                <c:pt idx="540">
                  <c:v>3.5822022963873178E-2</c:v>
                </c:pt>
                <c:pt idx="541">
                  <c:v>3.881758078827853E-2</c:v>
                </c:pt>
                <c:pt idx="542">
                  <c:v>-9.9034948050792074E-4</c:v>
                </c:pt>
                <c:pt idx="543">
                  <c:v>-8.0835892587320744E-3</c:v>
                </c:pt>
                <c:pt idx="544">
                  <c:v>-4.1108099557183309E-2</c:v>
                </c:pt>
                <c:pt idx="545">
                  <c:v>-4.7045388511124983E-2</c:v>
                </c:pt>
                <c:pt idx="546">
                  <c:v>-4.0240079390669377E-2</c:v>
                </c:pt>
                <c:pt idx="547">
                  <c:v>-9.4045269716029847E-2</c:v>
                </c:pt>
                <c:pt idx="548">
                  <c:v>-4.7851832720128523E-2</c:v>
                </c:pt>
                <c:pt idx="549">
                  <c:v>-5.5743414804256167E-2</c:v>
                </c:pt>
                <c:pt idx="550">
                  <c:v>-5.2291201874136474E-2</c:v>
                </c:pt>
                <c:pt idx="551">
                  <c:v>5.1651972327060878E-4</c:v>
                </c:pt>
                <c:pt idx="552">
                  <c:v>-9.881488433976739E-3</c:v>
                </c:pt>
                <c:pt idx="553">
                  <c:v>2.6599407710832884E-2</c:v>
                </c:pt>
                <c:pt idx="554">
                  <c:v>3.3224772154421114E-2</c:v>
                </c:pt>
                <c:pt idx="555">
                  <c:v>3.1456255394614334E-3</c:v>
                </c:pt>
                <c:pt idx="556">
                  <c:v>-1.8058687768117102E-3</c:v>
                </c:pt>
                <c:pt idx="557">
                  <c:v>2.2697281855068897E-3</c:v>
                </c:pt>
                <c:pt idx="558">
                  <c:v>-4.1312385281421338E-2</c:v>
                </c:pt>
                <c:pt idx="559">
                  <c:v>-2.1969298672439918E-2</c:v>
                </c:pt>
                <c:pt idx="560">
                  <c:v>-6.3876412327824275E-2</c:v>
                </c:pt>
                <c:pt idx="561">
                  <c:v>-0.10070824558856617</c:v>
                </c:pt>
                <c:pt idx="562">
                  <c:v>-6.1374067244280739E-2</c:v>
                </c:pt>
                <c:pt idx="563">
                  <c:v>-8.3263710572929334E-2</c:v>
                </c:pt>
                <c:pt idx="564">
                  <c:v>-1.1063964327621644E-2</c:v>
                </c:pt>
                <c:pt idx="565">
                  <c:v>2.7357557845213917E-2</c:v>
                </c:pt>
                <c:pt idx="566">
                  <c:v>9.2680863667825436E-3</c:v>
                </c:pt>
                <c:pt idx="567">
                  <c:v>-5.1234638150241549E-4</c:v>
                </c:pt>
                <c:pt idx="568">
                  <c:v>1.4783440774022471E-2</c:v>
                </c:pt>
                <c:pt idx="569">
                  <c:v>-4.870217329624231E-2</c:v>
                </c:pt>
                <c:pt idx="570">
                  <c:v>3.1459709951698417E-2</c:v>
                </c:pt>
                <c:pt idx="571">
                  <c:v>0.10702964669699434</c:v>
                </c:pt>
                <c:pt idx="572">
                  <c:v>6.4415900466036985E-2</c:v>
                </c:pt>
                <c:pt idx="573">
                  <c:v>0.10838345428483687</c:v>
                </c:pt>
                <c:pt idx="574">
                  <c:v>2.6795477145614772E-2</c:v>
                </c:pt>
                <c:pt idx="575">
                  <c:v>-6.6160721946725246E-2</c:v>
                </c:pt>
                <c:pt idx="576">
                  <c:v>-3.9300761105786022E-2</c:v>
                </c:pt>
                <c:pt idx="577">
                  <c:v>-4.0148375012351231E-2</c:v>
                </c:pt>
                <c:pt idx="578">
                  <c:v>-2.7242844863762727E-2</c:v>
                </c:pt>
                <c:pt idx="579">
                  <c:v>-2.5079228428237205E-2</c:v>
                </c:pt>
                <c:pt idx="580">
                  <c:v>-1.5289037981473172E-2</c:v>
                </c:pt>
                <c:pt idx="581">
                  <c:v>-1.0785214182488158E-2</c:v>
                </c:pt>
                <c:pt idx="582">
                  <c:v>-2.9898889691163642E-2</c:v>
                </c:pt>
                <c:pt idx="583">
                  <c:v>2.8860304381132143E-2</c:v>
                </c:pt>
                <c:pt idx="584">
                  <c:v>1.5916910632326389E-2</c:v>
                </c:pt>
                <c:pt idx="585">
                  <c:v>2.880868726124363E-2</c:v>
                </c:pt>
                <c:pt idx="586">
                  <c:v>6.6493805335250941E-2</c:v>
                </c:pt>
                <c:pt idx="587">
                  <c:v>3.8692995772318536E-2</c:v>
                </c:pt>
                <c:pt idx="588">
                  <c:v>5.8444520357150741E-3</c:v>
                </c:pt>
                <c:pt idx="589">
                  <c:v>-3.9701864067504741E-2</c:v>
                </c:pt>
                <c:pt idx="590">
                  <c:v>-4.3448202053804723E-2</c:v>
                </c:pt>
                <c:pt idx="591">
                  <c:v>-1.8634217337808026E-2</c:v>
                </c:pt>
                <c:pt idx="592">
                  <c:v>-5.7874127744453688E-4</c:v>
                </c:pt>
                <c:pt idx="593">
                  <c:v>2.6284564841050954E-2</c:v>
                </c:pt>
                <c:pt idx="594">
                  <c:v>1.5157410202886155E-2</c:v>
                </c:pt>
                <c:pt idx="595">
                  <c:v>-1.7860847647271267E-2</c:v>
                </c:pt>
                <c:pt idx="596">
                  <c:v>-3.6923535460367037E-2</c:v>
                </c:pt>
                <c:pt idx="597">
                  <c:v>-6.7263226751425181E-2</c:v>
                </c:pt>
                <c:pt idx="598">
                  <c:v>-8.4437120145446683E-3</c:v>
                </c:pt>
                <c:pt idx="599">
                  <c:v>-2.9491911801125884E-2</c:v>
                </c:pt>
                <c:pt idx="600">
                  <c:v>6.4910854204243293E-2</c:v>
                </c:pt>
                <c:pt idx="601">
                  <c:v>0.10208082037671173</c:v>
                </c:pt>
                <c:pt idx="602">
                  <c:v>0.11052481322951664</c:v>
                </c:pt>
                <c:pt idx="603">
                  <c:v>5.6730865047345529E-2</c:v>
                </c:pt>
                <c:pt idx="604">
                  <c:v>-3.2272253081811565E-2</c:v>
                </c:pt>
                <c:pt idx="605">
                  <c:v>-3.0841815025822648E-2</c:v>
                </c:pt>
                <c:pt idx="606">
                  <c:v>-4.5743550042258038E-2</c:v>
                </c:pt>
                <c:pt idx="607">
                  <c:v>1.7324708615876618E-2</c:v>
                </c:pt>
                <c:pt idx="608">
                  <c:v>0.10113088571268392</c:v>
                </c:pt>
                <c:pt idx="609">
                  <c:v>0.10603102229943814</c:v>
                </c:pt>
                <c:pt idx="610">
                  <c:v>0.13982551201933272</c:v>
                </c:pt>
                <c:pt idx="611">
                  <c:v>0.13460217289289389</c:v>
                </c:pt>
                <c:pt idx="612">
                  <c:v>4.2979730637975548E-2</c:v>
                </c:pt>
                <c:pt idx="613">
                  <c:v>2.1256175395169079E-3</c:v>
                </c:pt>
                <c:pt idx="614">
                  <c:v>-0.10590052724832799</c:v>
                </c:pt>
                <c:pt idx="615">
                  <c:v>-6.2837550035870424E-2</c:v>
                </c:pt>
                <c:pt idx="616">
                  <c:v>-5.2030103705627904E-2</c:v>
                </c:pt>
                <c:pt idx="617">
                  <c:v>3.4810259471317736E-3</c:v>
                </c:pt>
                <c:pt idx="618">
                  <c:v>2.0736538805358252E-3</c:v>
                </c:pt>
                <c:pt idx="619">
                  <c:v>-4.0270325664753165E-2</c:v>
                </c:pt>
                <c:pt idx="620">
                  <c:v>-4.6298577413849684E-2</c:v>
                </c:pt>
                <c:pt idx="621">
                  <c:v>-4.4192075607609509E-2</c:v>
                </c:pt>
                <c:pt idx="622">
                  <c:v>-1.8633327512870095E-2</c:v>
                </c:pt>
                <c:pt idx="623">
                  <c:v>5.3041655971130204E-2</c:v>
                </c:pt>
                <c:pt idx="624">
                  <c:v>5.4092070609651197E-2</c:v>
                </c:pt>
                <c:pt idx="625">
                  <c:v>-3.488949623540321E-2</c:v>
                </c:pt>
                <c:pt idx="626">
                  <c:v>-4.0402146863923794E-2</c:v>
                </c:pt>
                <c:pt idx="627">
                  <c:v>-7.8080224009880725E-2</c:v>
                </c:pt>
                <c:pt idx="628">
                  <c:v>-4.8915350682608189E-2</c:v>
                </c:pt>
                <c:pt idx="629">
                  <c:v>1.710223441122137E-2</c:v>
                </c:pt>
                <c:pt idx="630">
                  <c:v>6.9448361927177238E-2</c:v>
                </c:pt>
                <c:pt idx="631">
                  <c:v>8.1216975372010489E-2</c:v>
                </c:pt>
                <c:pt idx="632">
                  <c:v>9.0752900742080173E-2</c:v>
                </c:pt>
                <c:pt idx="633">
                  <c:v>0.13565849499706242</c:v>
                </c:pt>
                <c:pt idx="634">
                  <c:v>1.2087440501492193E-2</c:v>
                </c:pt>
                <c:pt idx="635">
                  <c:v>-1.4749693851264E-2</c:v>
                </c:pt>
                <c:pt idx="636">
                  <c:v>-4.2970839868605427E-2</c:v>
                </c:pt>
              </c:numCache>
            </c:numRef>
          </c:val>
          <c:smooth val="0"/>
          <c:extLst>
            <c:ext xmlns:c16="http://schemas.microsoft.com/office/drawing/2014/chart" uri="{C3380CC4-5D6E-409C-BE32-E72D297353CC}">
              <c16:uniqueId val="{00000003-AD87-C042-9E24-C70A60505412}"/>
            </c:ext>
          </c:extLst>
        </c:ser>
        <c:ser>
          <c:idx val="4"/>
          <c:order val="4"/>
          <c:tx>
            <c:strRef>
              <c:f>Sheet2!$Q$3</c:f>
              <c:strCache>
                <c:ptCount val="1"/>
                <c:pt idx="0">
                  <c:v>20d Ret</c:v>
                </c:pt>
              </c:strCache>
            </c:strRef>
          </c:tx>
          <c:spPr>
            <a:ln w="6350" cap="rnd">
              <a:solidFill>
                <a:schemeClr val="bg1">
                  <a:lumMod val="7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Sheet2!$Q$4:$Q$640</c:f>
              <c:numCache>
                <c:formatCode>0.00</c:formatCode>
                <c:ptCount val="637"/>
                <c:pt idx="19">
                  <c:v>-4.9415829458441859E-3</c:v>
                </c:pt>
                <c:pt idx="20">
                  <c:v>6.4575848747948621E-3</c:v>
                </c:pt>
                <c:pt idx="21">
                  <c:v>4.620590479910671E-2</c:v>
                </c:pt>
                <c:pt idx="22">
                  <c:v>1.2142574606174331E-2</c:v>
                </c:pt>
                <c:pt idx="23">
                  <c:v>-4.6668170512706046E-2</c:v>
                </c:pt>
                <c:pt idx="24">
                  <c:v>-2.404806567446564E-2</c:v>
                </c:pt>
                <c:pt idx="25">
                  <c:v>-4.1315905915572756E-2</c:v>
                </c:pt>
                <c:pt idx="26">
                  <c:v>-2.0781395044519382E-2</c:v>
                </c:pt>
                <c:pt idx="27">
                  <c:v>4.4323890077690747E-2</c:v>
                </c:pt>
                <c:pt idx="28">
                  <c:v>2.6547792170902241E-2</c:v>
                </c:pt>
                <c:pt idx="29">
                  <c:v>3.9561682782691253E-2</c:v>
                </c:pt>
                <c:pt idx="30">
                  <c:v>4.4716047480464823E-2</c:v>
                </c:pt>
                <c:pt idx="31">
                  <c:v>0.1366078436470593</c:v>
                </c:pt>
                <c:pt idx="32">
                  <c:v>0.18857606015264636</c:v>
                </c:pt>
                <c:pt idx="33">
                  <c:v>0.12068375696206023</c:v>
                </c:pt>
                <c:pt idx="34">
                  <c:v>-5.0210761041999584E-2</c:v>
                </c:pt>
                <c:pt idx="35">
                  <c:v>-5.8115104532318711E-2</c:v>
                </c:pt>
                <c:pt idx="36">
                  <c:v>-2.204456482744991E-2</c:v>
                </c:pt>
                <c:pt idx="37">
                  <c:v>-6.4765833318800273E-2</c:v>
                </c:pt>
                <c:pt idx="38">
                  <c:v>3.6106308158369162E-2</c:v>
                </c:pt>
                <c:pt idx="39">
                  <c:v>3.715418260730953E-2</c:v>
                </c:pt>
                <c:pt idx="40">
                  <c:v>8.9321408447726083E-2</c:v>
                </c:pt>
                <c:pt idx="41">
                  <c:v>9.2220090521363068E-2</c:v>
                </c:pt>
                <c:pt idx="42">
                  <c:v>9.5968889566913462E-2</c:v>
                </c:pt>
                <c:pt idx="43">
                  <c:v>0.11027762142797901</c:v>
                </c:pt>
                <c:pt idx="44">
                  <c:v>0.10489644295724994</c:v>
                </c:pt>
                <c:pt idx="45">
                  <c:v>9.6842554131816597E-2</c:v>
                </c:pt>
                <c:pt idx="46">
                  <c:v>6.141526205410152E-2</c:v>
                </c:pt>
                <c:pt idx="47">
                  <c:v>0.10804968938394961</c:v>
                </c:pt>
                <c:pt idx="48">
                  <c:v>8.929861146735403E-2</c:v>
                </c:pt>
                <c:pt idx="49">
                  <c:v>0.1430517498623036</c:v>
                </c:pt>
                <c:pt idx="50">
                  <c:v>3.2170450273181335E-2</c:v>
                </c:pt>
                <c:pt idx="51">
                  <c:v>-6.6736456604274089E-2</c:v>
                </c:pt>
                <c:pt idx="52">
                  <c:v>9.3083585446512938E-4</c:v>
                </c:pt>
                <c:pt idx="53">
                  <c:v>-1.6908486189991176E-2</c:v>
                </c:pt>
                <c:pt idx="54">
                  <c:v>-3.1932060392538937E-2</c:v>
                </c:pt>
                <c:pt idx="55">
                  <c:v>-8.460727475280443E-3</c:v>
                </c:pt>
                <c:pt idx="56">
                  <c:v>-3.4916210820376867E-2</c:v>
                </c:pt>
                <c:pt idx="57">
                  <c:v>-0.14460630220397086</c:v>
                </c:pt>
                <c:pt idx="58">
                  <c:v>-0.11898609890593141</c:v>
                </c:pt>
                <c:pt idx="59">
                  <c:v>-0.23148654820756276</c:v>
                </c:pt>
                <c:pt idx="60">
                  <c:v>-0.19455573148095318</c:v>
                </c:pt>
                <c:pt idx="61">
                  <c:v>-0.15388918027445603</c:v>
                </c:pt>
                <c:pt idx="62">
                  <c:v>-0.12870152279514058</c:v>
                </c:pt>
                <c:pt idx="63">
                  <c:v>-3.5398413206038891E-2</c:v>
                </c:pt>
                <c:pt idx="64">
                  <c:v>4.685581678505317E-2</c:v>
                </c:pt>
                <c:pt idx="65">
                  <c:v>1.3910628414154212E-2</c:v>
                </c:pt>
                <c:pt idx="66">
                  <c:v>-1.9740817738540202E-2</c:v>
                </c:pt>
                <c:pt idx="67">
                  <c:v>-8.6407037956959219E-3</c:v>
                </c:pt>
                <c:pt idx="68">
                  <c:v>-9.4430011273353084E-2</c:v>
                </c:pt>
                <c:pt idx="69">
                  <c:v>6.6245414148575496E-3</c:v>
                </c:pt>
                <c:pt idx="70">
                  <c:v>6.365858363970385E-2</c:v>
                </c:pt>
                <c:pt idx="71">
                  <c:v>3.1890945086390378E-2</c:v>
                </c:pt>
                <c:pt idx="72">
                  <c:v>0.11848744371402771</c:v>
                </c:pt>
                <c:pt idx="73">
                  <c:v>0.20415478162757675</c:v>
                </c:pt>
                <c:pt idx="74">
                  <c:v>0.1441067149850859</c:v>
                </c:pt>
                <c:pt idx="75">
                  <c:v>0.14245028278319752</c:v>
                </c:pt>
                <c:pt idx="76">
                  <c:v>0.29305304592191339</c:v>
                </c:pt>
                <c:pt idx="77">
                  <c:v>0.43326073258307485</c:v>
                </c:pt>
                <c:pt idx="78">
                  <c:v>0.61091260958701843</c:v>
                </c:pt>
                <c:pt idx="79">
                  <c:v>0.57330334957929963</c:v>
                </c:pt>
                <c:pt idx="80">
                  <c:v>0.74999973542181775</c:v>
                </c:pt>
                <c:pt idx="81">
                  <c:v>0.54897882644732521</c:v>
                </c:pt>
                <c:pt idx="82">
                  <c:v>0.54241971659009136</c:v>
                </c:pt>
                <c:pt idx="83">
                  <c:v>0.58490411057103187</c:v>
                </c:pt>
                <c:pt idx="84">
                  <c:v>0.78397916355449182</c:v>
                </c:pt>
                <c:pt idx="85">
                  <c:v>0.69283120774436902</c:v>
                </c:pt>
                <c:pt idx="86">
                  <c:v>0.7796893028517925</c:v>
                </c:pt>
                <c:pt idx="87">
                  <c:v>0.74527935946211532</c:v>
                </c:pt>
                <c:pt idx="88">
                  <c:v>0.80835710475141243</c:v>
                </c:pt>
                <c:pt idx="89">
                  <c:v>0.8394443838820056</c:v>
                </c:pt>
                <c:pt idx="90">
                  <c:v>0.7457786367901037</c:v>
                </c:pt>
                <c:pt idx="91">
                  <c:v>0.71584565819115664</c:v>
                </c:pt>
                <c:pt idx="92">
                  <c:v>0.68146448926084091</c:v>
                </c:pt>
                <c:pt idx="93">
                  <c:v>0.67420398062930897</c:v>
                </c:pt>
                <c:pt idx="94">
                  <c:v>0.69656064731314349</c:v>
                </c:pt>
                <c:pt idx="95">
                  <c:v>0.52123409763796857</c:v>
                </c:pt>
                <c:pt idx="96">
                  <c:v>0.38543870427924271</c:v>
                </c:pt>
                <c:pt idx="97">
                  <c:v>0.30605784057979984</c:v>
                </c:pt>
                <c:pt idx="98">
                  <c:v>0.36659384042147197</c:v>
                </c:pt>
                <c:pt idx="99">
                  <c:v>0.29375042125940765</c:v>
                </c:pt>
                <c:pt idx="100">
                  <c:v>0.34326829106980611</c:v>
                </c:pt>
                <c:pt idx="101">
                  <c:v>0.25958680293539066</c:v>
                </c:pt>
                <c:pt idx="102">
                  <c:v>8.6204944397637845E-2</c:v>
                </c:pt>
                <c:pt idx="103">
                  <c:v>-0.1693858034345804</c:v>
                </c:pt>
                <c:pt idx="104">
                  <c:v>-6.1765868293435576E-2</c:v>
                </c:pt>
                <c:pt idx="105">
                  <c:v>-0.19158195709016249</c:v>
                </c:pt>
                <c:pt idx="106">
                  <c:v>-0.19397825077092887</c:v>
                </c:pt>
                <c:pt idx="107">
                  <c:v>-0.35208019843175753</c:v>
                </c:pt>
                <c:pt idx="108">
                  <c:v>-0.43513469481725953</c:v>
                </c:pt>
                <c:pt idx="109">
                  <c:v>-0.26278919385866539</c:v>
                </c:pt>
                <c:pt idx="110">
                  <c:v>-0.30611365021649056</c:v>
                </c:pt>
                <c:pt idx="111">
                  <c:v>-0.3805468292247533</c:v>
                </c:pt>
                <c:pt idx="112">
                  <c:v>-0.40536911607898513</c:v>
                </c:pt>
                <c:pt idx="113">
                  <c:v>-0.42805094825337781</c:v>
                </c:pt>
                <c:pt idx="114">
                  <c:v>-0.25002395838697145</c:v>
                </c:pt>
                <c:pt idx="115">
                  <c:v>-0.25835182410050161</c:v>
                </c:pt>
                <c:pt idx="116">
                  <c:v>-0.30254922803843848</c:v>
                </c:pt>
                <c:pt idx="117">
                  <c:v>-0.28421664826879689</c:v>
                </c:pt>
                <c:pt idx="118">
                  <c:v>-0.50233088098130974</c:v>
                </c:pt>
                <c:pt idx="119">
                  <c:v>-0.46186872975362897</c:v>
                </c:pt>
                <c:pt idx="120">
                  <c:v>-0.41153183745858118</c:v>
                </c:pt>
                <c:pt idx="121">
                  <c:v>-0.42155777666380501</c:v>
                </c:pt>
                <c:pt idx="122">
                  <c:v>-0.3216633012118798</c:v>
                </c:pt>
                <c:pt idx="123">
                  <c:v>-0.32766616500829898</c:v>
                </c:pt>
                <c:pt idx="124">
                  <c:v>-0.26392332838998539</c:v>
                </c:pt>
                <c:pt idx="125">
                  <c:v>-0.23409810381942081</c:v>
                </c:pt>
                <c:pt idx="126">
                  <c:v>-0.18376336358923298</c:v>
                </c:pt>
                <c:pt idx="127">
                  <c:v>-0.16904649335176097</c:v>
                </c:pt>
                <c:pt idx="128">
                  <c:v>-0.16811288745758757</c:v>
                </c:pt>
                <c:pt idx="129">
                  <c:v>-6.160462914526918E-2</c:v>
                </c:pt>
                <c:pt idx="130">
                  <c:v>-0.1296697579326668</c:v>
                </c:pt>
                <c:pt idx="131">
                  <c:v>-9.0773370964716688E-2</c:v>
                </c:pt>
                <c:pt idx="132">
                  <c:v>-6.4780903263765191E-2</c:v>
                </c:pt>
                <c:pt idx="133">
                  <c:v>-7.4526004169993776E-2</c:v>
                </c:pt>
                <c:pt idx="134">
                  <c:v>-0.1861976147273694</c:v>
                </c:pt>
                <c:pt idx="135">
                  <c:v>-0.24522828162325255</c:v>
                </c:pt>
                <c:pt idx="136">
                  <c:v>-0.30010635785035894</c:v>
                </c:pt>
                <c:pt idx="137">
                  <c:v>-0.14031398968624004</c:v>
                </c:pt>
                <c:pt idx="138">
                  <c:v>-0.10368321505372807</c:v>
                </c:pt>
                <c:pt idx="139">
                  <c:v>-0.13707549228946811</c:v>
                </c:pt>
                <c:pt idx="140">
                  <c:v>-3.2150830783509061E-2</c:v>
                </c:pt>
                <c:pt idx="141">
                  <c:v>-0.15445607021398622</c:v>
                </c:pt>
                <c:pt idx="142">
                  <c:v>-0.12698514176537889</c:v>
                </c:pt>
                <c:pt idx="143">
                  <c:v>-0.22264385131437125</c:v>
                </c:pt>
                <c:pt idx="144">
                  <c:v>-0.16261056224814763</c:v>
                </c:pt>
                <c:pt idx="145">
                  <c:v>-7.6740805673939358E-2</c:v>
                </c:pt>
                <c:pt idx="146">
                  <c:v>2.3502505682116641E-2</c:v>
                </c:pt>
                <c:pt idx="147">
                  <c:v>-6.1225610385375828E-2</c:v>
                </c:pt>
                <c:pt idx="148">
                  <c:v>-0.13820908279130392</c:v>
                </c:pt>
                <c:pt idx="149">
                  <c:v>-9.4396296235947919E-2</c:v>
                </c:pt>
                <c:pt idx="150">
                  <c:v>-2.3409761005835639E-2</c:v>
                </c:pt>
                <c:pt idx="151">
                  <c:v>-0.10061749495829822</c:v>
                </c:pt>
                <c:pt idx="152">
                  <c:v>-0.18323032842065537</c:v>
                </c:pt>
                <c:pt idx="153">
                  <c:v>-0.10344870828171163</c:v>
                </c:pt>
                <c:pt idx="154">
                  <c:v>-0.10522485227286744</c:v>
                </c:pt>
                <c:pt idx="155">
                  <c:v>-0.12892178427122686</c:v>
                </c:pt>
                <c:pt idx="156">
                  <c:v>-0.15625392526389009</c:v>
                </c:pt>
                <c:pt idx="157">
                  <c:v>-9.1238110692221777E-2</c:v>
                </c:pt>
                <c:pt idx="158">
                  <c:v>-9.7976638371978356E-2</c:v>
                </c:pt>
                <c:pt idx="159">
                  <c:v>-6.7781364171386138E-2</c:v>
                </c:pt>
                <c:pt idx="160">
                  <c:v>0.13406468368923136</c:v>
                </c:pt>
                <c:pt idx="161">
                  <c:v>9.7390145220853666E-2</c:v>
                </c:pt>
                <c:pt idx="162">
                  <c:v>0.2370604866252761</c:v>
                </c:pt>
                <c:pt idx="163">
                  <c:v>0.15237552384133096</c:v>
                </c:pt>
                <c:pt idx="164">
                  <c:v>0.14405796909315263</c:v>
                </c:pt>
                <c:pt idx="165">
                  <c:v>3.6344641404162645E-2</c:v>
                </c:pt>
                <c:pt idx="166">
                  <c:v>4.4925724787875522E-2</c:v>
                </c:pt>
                <c:pt idx="167">
                  <c:v>0.1222000150202375</c:v>
                </c:pt>
                <c:pt idx="168">
                  <c:v>0.26012839729341047</c:v>
                </c:pt>
                <c:pt idx="169">
                  <c:v>0.11501843860366757</c:v>
                </c:pt>
                <c:pt idx="170">
                  <c:v>0.21646443345959651</c:v>
                </c:pt>
                <c:pt idx="171">
                  <c:v>0.13704767757116845</c:v>
                </c:pt>
                <c:pt idx="172">
                  <c:v>0.13515442956554849</c:v>
                </c:pt>
                <c:pt idx="173">
                  <c:v>0.15406706409184071</c:v>
                </c:pt>
                <c:pt idx="174">
                  <c:v>0.23736855941848112</c:v>
                </c:pt>
                <c:pt idx="175">
                  <c:v>0.27850801776190304</c:v>
                </c:pt>
                <c:pt idx="176">
                  <c:v>0.2488841567856519</c:v>
                </c:pt>
                <c:pt idx="177">
                  <c:v>0.20665471228694704</c:v>
                </c:pt>
                <c:pt idx="178">
                  <c:v>0.13993290359934385</c:v>
                </c:pt>
                <c:pt idx="179">
                  <c:v>1.1648504357765415E-2</c:v>
                </c:pt>
                <c:pt idx="180">
                  <c:v>3.2441716422325212E-2</c:v>
                </c:pt>
                <c:pt idx="181">
                  <c:v>-2.8502170018490012E-2</c:v>
                </c:pt>
                <c:pt idx="182">
                  <c:v>-3.0543564701012011E-2</c:v>
                </c:pt>
                <c:pt idx="183">
                  <c:v>-0.14743864577265275</c:v>
                </c:pt>
                <c:pt idx="184">
                  <c:v>-7.1621929905531331E-2</c:v>
                </c:pt>
                <c:pt idx="185">
                  <c:v>-8.9682176051581228E-2</c:v>
                </c:pt>
                <c:pt idx="186">
                  <c:v>-0.19870477858163368</c:v>
                </c:pt>
                <c:pt idx="187">
                  <c:v>-0.28649780581502315</c:v>
                </c:pt>
                <c:pt idx="188">
                  <c:v>-0.17918013425012855</c:v>
                </c:pt>
                <c:pt idx="189">
                  <c:v>-0.19381825115799331</c:v>
                </c:pt>
                <c:pt idx="190">
                  <c:v>-0.19538923782101333</c:v>
                </c:pt>
                <c:pt idx="191">
                  <c:v>-0.22735126738250611</c:v>
                </c:pt>
                <c:pt idx="192">
                  <c:v>-0.21600014334934076</c:v>
                </c:pt>
                <c:pt idx="193">
                  <c:v>-0.29361091303164971</c:v>
                </c:pt>
                <c:pt idx="194">
                  <c:v>-0.31789360236274411</c:v>
                </c:pt>
                <c:pt idx="195">
                  <c:v>-0.33124270565529956</c:v>
                </c:pt>
                <c:pt idx="196">
                  <c:v>-0.29042452363018612</c:v>
                </c:pt>
                <c:pt idx="197">
                  <c:v>-0.24431703412709668</c:v>
                </c:pt>
                <c:pt idx="198">
                  <c:v>-0.24509519867091542</c:v>
                </c:pt>
                <c:pt idx="199">
                  <c:v>-0.32403876219342248</c:v>
                </c:pt>
                <c:pt idx="200">
                  <c:v>-0.33871892185923752</c:v>
                </c:pt>
                <c:pt idx="201">
                  <c:v>-0.31409258841007298</c:v>
                </c:pt>
                <c:pt idx="202">
                  <c:v>-0.20406125935821484</c:v>
                </c:pt>
                <c:pt idx="203">
                  <c:v>-0.24009546881448729</c:v>
                </c:pt>
                <c:pt idx="204">
                  <c:v>-0.17807363828415748</c:v>
                </c:pt>
                <c:pt idx="205">
                  <c:v>-8.5316860499532757E-2</c:v>
                </c:pt>
                <c:pt idx="206">
                  <c:v>-0.13835983607022451</c:v>
                </c:pt>
                <c:pt idx="207">
                  <c:v>-0.17331462075620765</c:v>
                </c:pt>
                <c:pt idx="208">
                  <c:v>-0.21919714227582829</c:v>
                </c:pt>
                <c:pt idx="209">
                  <c:v>-8.523554666244855E-2</c:v>
                </c:pt>
                <c:pt idx="210">
                  <c:v>-8.8336721865292844E-2</c:v>
                </c:pt>
                <c:pt idx="211">
                  <c:v>-7.7509511242070936E-2</c:v>
                </c:pt>
                <c:pt idx="212">
                  <c:v>-8.465409282718361E-3</c:v>
                </c:pt>
                <c:pt idx="213">
                  <c:v>3.9190833714876075E-3</c:v>
                </c:pt>
                <c:pt idx="214">
                  <c:v>2.644705616518184E-2</c:v>
                </c:pt>
                <c:pt idx="215">
                  <c:v>3.5108497349672529E-2</c:v>
                </c:pt>
                <c:pt idx="216">
                  <c:v>3.5340517605778686E-2</c:v>
                </c:pt>
                <c:pt idx="217">
                  <c:v>6.107020161551268E-2</c:v>
                </c:pt>
                <c:pt idx="218">
                  <c:v>0.16436378397776577</c:v>
                </c:pt>
                <c:pt idx="219">
                  <c:v>0.14229493133930146</c:v>
                </c:pt>
                <c:pt idx="220">
                  <c:v>5.8227382101948971E-2</c:v>
                </c:pt>
                <c:pt idx="221">
                  <c:v>2.9104737762336158E-3</c:v>
                </c:pt>
                <c:pt idx="222">
                  <c:v>4.4119643530320746E-2</c:v>
                </c:pt>
                <c:pt idx="223">
                  <c:v>-4.4301511565292802E-3</c:v>
                </c:pt>
                <c:pt idx="224">
                  <c:v>3.9223575359458918E-2</c:v>
                </c:pt>
                <c:pt idx="225">
                  <c:v>0.23818396656574845</c:v>
                </c:pt>
                <c:pt idx="226">
                  <c:v>0.28942430155603893</c:v>
                </c:pt>
                <c:pt idx="227">
                  <c:v>0.44098605859964396</c:v>
                </c:pt>
                <c:pt idx="228">
                  <c:v>0.30606372917725561</c:v>
                </c:pt>
                <c:pt idx="229">
                  <c:v>0.36934186092146459</c:v>
                </c:pt>
                <c:pt idx="230">
                  <c:v>0.40027794566748476</c:v>
                </c:pt>
                <c:pt idx="231">
                  <c:v>0.29698301342656924</c:v>
                </c:pt>
                <c:pt idx="232">
                  <c:v>0.48504722753302648</c:v>
                </c:pt>
                <c:pt idx="233">
                  <c:v>0.50818131619060414</c:v>
                </c:pt>
                <c:pt idx="234">
                  <c:v>0.43812954333038612</c:v>
                </c:pt>
                <c:pt idx="235">
                  <c:v>0.29672092865575744</c:v>
                </c:pt>
                <c:pt idx="236">
                  <c:v>0.27146514157687257</c:v>
                </c:pt>
                <c:pt idx="237">
                  <c:v>0.15788556848442975</c:v>
                </c:pt>
                <c:pt idx="238">
                  <c:v>0.25197897749560783</c:v>
                </c:pt>
                <c:pt idx="239">
                  <c:v>0.33313077326848717</c:v>
                </c:pt>
                <c:pt idx="240">
                  <c:v>0.41447000585820909</c:v>
                </c:pt>
                <c:pt idx="241">
                  <c:v>0.45896381425404509</c:v>
                </c:pt>
                <c:pt idx="242">
                  <c:v>0.37249294157992963</c:v>
                </c:pt>
                <c:pt idx="243">
                  <c:v>0.28409332326181774</c:v>
                </c:pt>
                <c:pt idx="244">
                  <c:v>0.2321009692255763</c:v>
                </c:pt>
                <c:pt idx="245">
                  <c:v>0.12910457528171107</c:v>
                </c:pt>
                <c:pt idx="246">
                  <c:v>4.0714638948233989E-2</c:v>
                </c:pt>
                <c:pt idx="247">
                  <c:v>6.5738681322002224E-2</c:v>
                </c:pt>
                <c:pt idx="248">
                  <c:v>1.0941170460364361E-2</c:v>
                </c:pt>
                <c:pt idx="249">
                  <c:v>-6.9504238155933568E-2</c:v>
                </c:pt>
                <c:pt idx="250">
                  <c:v>-2.3509156263485004E-2</c:v>
                </c:pt>
                <c:pt idx="251">
                  <c:v>-0.26115040806535661</c:v>
                </c:pt>
                <c:pt idx="252">
                  <c:v>-0.26468295331640207</c:v>
                </c:pt>
                <c:pt idx="253">
                  <c:v>-0.1971561758062301</c:v>
                </c:pt>
                <c:pt idx="254">
                  <c:v>-8.4046501737853052E-2</c:v>
                </c:pt>
                <c:pt idx="255">
                  <c:v>-7.6150349605599896E-2</c:v>
                </c:pt>
                <c:pt idx="256">
                  <c:v>2.1766437570546568E-2</c:v>
                </c:pt>
                <c:pt idx="257">
                  <c:v>-0.10316346525948371</c:v>
                </c:pt>
                <c:pt idx="258">
                  <c:v>-6.9613041136795548E-2</c:v>
                </c:pt>
                <c:pt idx="259">
                  <c:v>-0.16744494859063708</c:v>
                </c:pt>
                <c:pt idx="260">
                  <c:v>-0.21718308537185069</c:v>
                </c:pt>
                <c:pt idx="261">
                  <c:v>-7.6051294337344755E-2</c:v>
                </c:pt>
                <c:pt idx="262">
                  <c:v>-6.4387009932122666E-2</c:v>
                </c:pt>
                <c:pt idx="263">
                  <c:v>-0.16885257168158405</c:v>
                </c:pt>
                <c:pt idx="264">
                  <c:v>-5.1980119057042529E-2</c:v>
                </c:pt>
                <c:pt idx="265">
                  <c:v>-5.8626397455043944E-2</c:v>
                </c:pt>
                <c:pt idx="266">
                  <c:v>0.10428259570872153</c:v>
                </c:pt>
                <c:pt idx="267">
                  <c:v>8.085922192057364E-2</c:v>
                </c:pt>
                <c:pt idx="268">
                  <c:v>0.20826533165748584</c:v>
                </c:pt>
                <c:pt idx="269">
                  <c:v>0.13112538610569743</c:v>
                </c:pt>
                <c:pt idx="270">
                  <c:v>0.1735543588792571</c:v>
                </c:pt>
                <c:pt idx="271">
                  <c:v>0.14642790798669075</c:v>
                </c:pt>
                <c:pt idx="272">
                  <c:v>0.12860323564547368</c:v>
                </c:pt>
                <c:pt idx="273">
                  <c:v>0.14426974293688677</c:v>
                </c:pt>
                <c:pt idx="274">
                  <c:v>0.16850757135860717</c:v>
                </c:pt>
                <c:pt idx="275">
                  <c:v>0.14852825809589684</c:v>
                </c:pt>
                <c:pt idx="276">
                  <c:v>0.19750752504901589</c:v>
                </c:pt>
                <c:pt idx="277">
                  <c:v>0.1679559854841387</c:v>
                </c:pt>
                <c:pt idx="278">
                  <c:v>0.13853767986999496</c:v>
                </c:pt>
                <c:pt idx="279">
                  <c:v>8.0746505309537656E-2</c:v>
                </c:pt>
                <c:pt idx="280">
                  <c:v>7.4046106351965305E-2</c:v>
                </c:pt>
                <c:pt idx="281">
                  <c:v>0.11008329142947294</c:v>
                </c:pt>
                <c:pt idx="282">
                  <c:v>5.533250911204473E-2</c:v>
                </c:pt>
                <c:pt idx="283">
                  <c:v>-7.0810725021175164E-2</c:v>
                </c:pt>
                <c:pt idx="284">
                  <c:v>-5.0363704753692409E-2</c:v>
                </c:pt>
                <c:pt idx="285">
                  <c:v>-0.11582330545364679</c:v>
                </c:pt>
                <c:pt idx="286">
                  <c:v>-0.10864402951971014</c:v>
                </c:pt>
                <c:pt idx="287">
                  <c:v>-0.14447126226755677</c:v>
                </c:pt>
                <c:pt idx="288">
                  <c:v>-9.8176566466406281E-2</c:v>
                </c:pt>
                <c:pt idx="289">
                  <c:v>-7.493965166687927E-2</c:v>
                </c:pt>
                <c:pt idx="290">
                  <c:v>-7.5559581155468708E-2</c:v>
                </c:pt>
                <c:pt idx="291">
                  <c:v>-1.4110194406208672E-3</c:v>
                </c:pt>
                <c:pt idx="292">
                  <c:v>2.8393417902377359E-3</c:v>
                </c:pt>
                <c:pt idx="293">
                  <c:v>-8.5832688459499262E-2</c:v>
                </c:pt>
                <c:pt idx="294">
                  <c:v>-7.6863740949330669E-2</c:v>
                </c:pt>
                <c:pt idx="295">
                  <c:v>-5.8450727607113048E-2</c:v>
                </c:pt>
                <c:pt idx="296">
                  <c:v>-7.3080914759665286E-2</c:v>
                </c:pt>
                <c:pt idx="297">
                  <c:v>-5.3563630512366796E-2</c:v>
                </c:pt>
                <c:pt idx="298">
                  <c:v>-1.9130988640607019E-3</c:v>
                </c:pt>
                <c:pt idx="299">
                  <c:v>-0.12872329135700333</c:v>
                </c:pt>
                <c:pt idx="300">
                  <c:v>-0.15366820077171472</c:v>
                </c:pt>
                <c:pt idx="301">
                  <c:v>-9.5374573365052978E-2</c:v>
                </c:pt>
                <c:pt idx="302">
                  <c:v>-3.8391831199577515E-2</c:v>
                </c:pt>
                <c:pt idx="303">
                  <c:v>-0.1040028616767809</c:v>
                </c:pt>
                <c:pt idx="304">
                  <c:v>-0.12661539995724336</c:v>
                </c:pt>
                <c:pt idx="305">
                  <c:v>-9.5325326641908667E-2</c:v>
                </c:pt>
                <c:pt idx="306">
                  <c:v>-0.10748562147927813</c:v>
                </c:pt>
                <c:pt idx="307">
                  <c:v>-6.1175290510484592E-2</c:v>
                </c:pt>
                <c:pt idx="308">
                  <c:v>-0.15850407560447127</c:v>
                </c:pt>
                <c:pt idx="309">
                  <c:v>-0.15429170149137528</c:v>
                </c:pt>
                <c:pt idx="310">
                  <c:v>-0.16526616382540632</c:v>
                </c:pt>
                <c:pt idx="311">
                  <c:v>-0.18739180728448604</c:v>
                </c:pt>
                <c:pt idx="312">
                  <c:v>-6.2395959831621724E-2</c:v>
                </c:pt>
                <c:pt idx="313">
                  <c:v>-7.7281150257646078E-2</c:v>
                </c:pt>
                <c:pt idx="314">
                  <c:v>-5.9285459273360423E-2</c:v>
                </c:pt>
                <c:pt idx="315">
                  <c:v>-6.1281285171665388E-2</c:v>
                </c:pt>
                <c:pt idx="316">
                  <c:v>-8.4307648549622916E-2</c:v>
                </c:pt>
                <c:pt idx="317">
                  <c:v>-0.13466875216182772</c:v>
                </c:pt>
                <c:pt idx="318">
                  <c:v>-7.6211537834460011E-2</c:v>
                </c:pt>
                <c:pt idx="319">
                  <c:v>-6.4988753082506664E-2</c:v>
                </c:pt>
                <c:pt idx="320">
                  <c:v>-7.1796639894295425E-2</c:v>
                </c:pt>
                <c:pt idx="321">
                  <c:v>-5.2644067087237123E-2</c:v>
                </c:pt>
                <c:pt idx="322">
                  <c:v>-2.8826522471655736E-2</c:v>
                </c:pt>
                <c:pt idx="323">
                  <c:v>-6.227537699916047E-2</c:v>
                </c:pt>
                <c:pt idx="324">
                  <c:v>-2.7677419458956607E-2</c:v>
                </c:pt>
                <c:pt idx="325">
                  <c:v>-0.10927710432380346</c:v>
                </c:pt>
                <c:pt idx="326">
                  <c:v>-0.13745879542183265</c:v>
                </c:pt>
                <c:pt idx="327">
                  <c:v>-7.1806276963548327E-2</c:v>
                </c:pt>
                <c:pt idx="328">
                  <c:v>-8.4025149284730358E-2</c:v>
                </c:pt>
                <c:pt idx="329">
                  <c:v>-0.14511874326785965</c:v>
                </c:pt>
                <c:pt idx="330">
                  <c:v>-0.14802414373046843</c:v>
                </c:pt>
                <c:pt idx="331">
                  <c:v>-0.23439522977030713</c:v>
                </c:pt>
                <c:pt idx="332">
                  <c:v>-0.21710869744808009</c:v>
                </c:pt>
                <c:pt idx="333">
                  <c:v>-0.21577836600569372</c:v>
                </c:pt>
                <c:pt idx="334">
                  <c:v>-0.23441935228769489</c:v>
                </c:pt>
                <c:pt idx="335">
                  <c:v>-0.21225985458113669</c:v>
                </c:pt>
                <c:pt idx="336">
                  <c:v>-0.17311703296717254</c:v>
                </c:pt>
                <c:pt idx="337">
                  <c:v>-0.11555686381760884</c:v>
                </c:pt>
                <c:pt idx="338">
                  <c:v>-0.14741456405759357</c:v>
                </c:pt>
                <c:pt idx="339">
                  <c:v>-0.13613468294507902</c:v>
                </c:pt>
                <c:pt idx="340">
                  <c:v>-0.13637013769413731</c:v>
                </c:pt>
                <c:pt idx="341">
                  <c:v>-0.14930618417668276</c:v>
                </c:pt>
                <c:pt idx="342">
                  <c:v>-0.13909696067353314</c:v>
                </c:pt>
                <c:pt idx="343">
                  <c:v>-0.2075147181445417</c:v>
                </c:pt>
                <c:pt idx="344">
                  <c:v>-0.16325273626165993</c:v>
                </c:pt>
                <c:pt idx="345">
                  <c:v>-0.14724895160881077</c:v>
                </c:pt>
                <c:pt idx="346">
                  <c:v>-0.13555175576653444</c:v>
                </c:pt>
                <c:pt idx="347">
                  <c:v>-0.13872687403068129</c:v>
                </c:pt>
                <c:pt idx="348">
                  <c:v>-0.10171348508327969</c:v>
                </c:pt>
                <c:pt idx="349">
                  <c:v>-0.11077197812055617</c:v>
                </c:pt>
                <c:pt idx="350">
                  <c:v>-0.13679867894506287</c:v>
                </c:pt>
                <c:pt idx="351">
                  <c:v>-0.12580086181094299</c:v>
                </c:pt>
                <c:pt idx="352">
                  <c:v>-0.13623165598752429</c:v>
                </c:pt>
                <c:pt idx="353">
                  <c:v>-8.8533516891287828E-2</c:v>
                </c:pt>
                <c:pt idx="354">
                  <c:v>-2.508593304039301E-3</c:v>
                </c:pt>
                <c:pt idx="355">
                  <c:v>-1.2524117795468686E-3</c:v>
                </c:pt>
                <c:pt idx="356">
                  <c:v>-5.6345509233464125E-2</c:v>
                </c:pt>
                <c:pt idx="357">
                  <c:v>-7.2370432887516628E-2</c:v>
                </c:pt>
                <c:pt idx="358">
                  <c:v>-7.0675258007264097E-2</c:v>
                </c:pt>
                <c:pt idx="359">
                  <c:v>-6.3516483329817797E-2</c:v>
                </c:pt>
                <c:pt idx="360">
                  <c:v>-9.9599043969061843E-2</c:v>
                </c:pt>
                <c:pt idx="361">
                  <c:v>-4.9651897500580619E-2</c:v>
                </c:pt>
                <c:pt idx="362">
                  <c:v>-2.3933687164218332E-2</c:v>
                </c:pt>
                <c:pt idx="363">
                  <c:v>3.2147696910919386E-3</c:v>
                </c:pt>
                <c:pt idx="364">
                  <c:v>-1.3631349487608992E-2</c:v>
                </c:pt>
                <c:pt idx="365">
                  <c:v>2.0980241606225161E-2</c:v>
                </c:pt>
                <c:pt idx="366">
                  <c:v>-3.860561058507649E-3</c:v>
                </c:pt>
                <c:pt idx="367">
                  <c:v>6.149348972702885E-3</c:v>
                </c:pt>
                <c:pt idx="368">
                  <c:v>2.1350233823912795E-2</c:v>
                </c:pt>
                <c:pt idx="369">
                  <c:v>5.1895969089399849E-2</c:v>
                </c:pt>
                <c:pt idx="370">
                  <c:v>5.9374819671450918E-2</c:v>
                </c:pt>
                <c:pt idx="371">
                  <c:v>1.3976438153900936E-2</c:v>
                </c:pt>
                <c:pt idx="372">
                  <c:v>1.2220687158245879E-2</c:v>
                </c:pt>
                <c:pt idx="373">
                  <c:v>-8.7650001678995448E-2</c:v>
                </c:pt>
                <c:pt idx="374">
                  <c:v>-7.4661729435133745E-2</c:v>
                </c:pt>
                <c:pt idx="375">
                  <c:v>-5.8976127193471083E-2</c:v>
                </c:pt>
                <c:pt idx="376">
                  <c:v>-9.5062247873852011E-3</c:v>
                </c:pt>
                <c:pt idx="377">
                  <c:v>-4.5152552962436865E-2</c:v>
                </c:pt>
                <c:pt idx="378">
                  <c:v>-7.634859061234265E-3</c:v>
                </c:pt>
                <c:pt idx="379">
                  <c:v>3.4342812722364127E-2</c:v>
                </c:pt>
                <c:pt idx="380">
                  <c:v>-2.3960589608882712E-3</c:v>
                </c:pt>
                <c:pt idx="381">
                  <c:v>2.9355511897174572E-2</c:v>
                </c:pt>
                <c:pt idx="382">
                  <c:v>4.0553203123565992E-3</c:v>
                </c:pt>
                <c:pt idx="383">
                  <c:v>3.2589763095199488E-2</c:v>
                </c:pt>
                <c:pt idx="384">
                  <c:v>-2.8569186271167789E-2</c:v>
                </c:pt>
                <c:pt idx="385">
                  <c:v>1.7192238440357027E-2</c:v>
                </c:pt>
                <c:pt idx="386">
                  <c:v>-3.2829432827192653E-2</c:v>
                </c:pt>
                <c:pt idx="387">
                  <c:v>-3.9301852588892482E-2</c:v>
                </c:pt>
                <c:pt idx="388">
                  <c:v>-2.5047648902431639E-2</c:v>
                </c:pt>
                <c:pt idx="389">
                  <c:v>-2.944068403302387E-2</c:v>
                </c:pt>
                <c:pt idx="390">
                  <c:v>4.6295661053749118E-2</c:v>
                </c:pt>
                <c:pt idx="391">
                  <c:v>0.10914282941589376</c:v>
                </c:pt>
                <c:pt idx="392">
                  <c:v>0.14591516096509707</c:v>
                </c:pt>
                <c:pt idx="393">
                  <c:v>8.3177924305959869E-2</c:v>
                </c:pt>
                <c:pt idx="394">
                  <c:v>8.9807627360283526E-2</c:v>
                </c:pt>
                <c:pt idx="395">
                  <c:v>7.2817022064116887E-2</c:v>
                </c:pt>
                <c:pt idx="396">
                  <c:v>9.368734598574871E-2</c:v>
                </c:pt>
                <c:pt idx="397">
                  <c:v>3.5078790106850465E-2</c:v>
                </c:pt>
                <c:pt idx="398">
                  <c:v>8.3021903767878075E-2</c:v>
                </c:pt>
                <c:pt idx="399">
                  <c:v>5.2600961773517821E-2</c:v>
                </c:pt>
                <c:pt idx="400">
                  <c:v>0.13715183545561135</c:v>
                </c:pt>
                <c:pt idx="401">
                  <c:v>9.3559581821192769E-2</c:v>
                </c:pt>
                <c:pt idx="402">
                  <c:v>6.5463810105759024E-2</c:v>
                </c:pt>
                <c:pt idx="403">
                  <c:v>0.11281944224431982</c:v>
                </c:pt>
                <c:pt idx="404">
                  <c:v>0.13925533137435597</c:v>
                </c:pt>
                <c:pt idx="405">
                  <c:v>0.19758234591853951</c:v>
                </c:pt>
                <c:pt idx="406">
                  <c:v>0.20343930484440598</c:v>
                </c:pt>
                <c:pt idx="407">
                  <c:v>0.243895600922895</c:v>
                </c:pt>
                <c:pt idx="408">
                  <c:v>0.13087132617074179</c:v>
                </c:pt>
                <c:pt idx="409">
                  <c:v>2.5284402699739913E-2</c:v>
                </c:pt>
                <c:pt idx="410">
                  <c:v>-6.2104594397783631E-2</c:v>
                </c:pt>
                <c:pt idx="411">
                  <c:v>-3.1814424640657105E-2</c:v>
                </c:pt>
                <c:pt idx="412">
                  <c:v>-1.3078083147703605E-2</c:v>
                </c:pt>
                <c:pt idx="413">
                  <c:v>3.143978675478068E-2</c:v>
                </c:pt>
                <c:pt idx="414">
                  <c:v>8.1619643371517475E-2</c:v>
                </c:pt>
                <c:pt idx="415">
                  <c:v>0.10631449860341879</c:v>
                </c:pt>
                <c:pt idx="416">
                  <c:v>0.11893547842504408</c:v>
                </c:pt>
                <c:pt idx="417">
                  <c:v>4.5653008228071404E-2</c:v>
                </c:pt>
                <c:pt idx="418">
                  <c:v>8.5110925380502869E-2</c:v>
                </c:pt>
                <c:pt idx="419">
                  <c:v>-4.9631416794472825E-2</c:v>
                </c:pt>
                <c:pt idx="420">
                  <c:v>-6.3543639586194564E-2</c:v>
                </c:pt>
                <c:pt idx="421">
                  <c:v>-6.1826833739636787E-2</c:v>
                </c:pt>
                <c:pt idx="422">
                  <c:v>-0.10317298101110647</c:v>
                </c:pt>
                <c:pt idx="423">
                  <c:v>-0.13958797101457779</c:v>
                </c:pt>
                <c:pt idx="424">
                  <c:v>-0.13803098427316818</c:v>
                </c:pt>
                <c:pt idx="425">
                  <c:v>-0.17210775065735467</c:v>
                </c:pt>
                <c:pt idx="426">
                  <c:v>-0.21014357976786335</c:v>
                </c:pt>
                <c:pt idx="427">
                  <c:v>-0.1014863115430971</c:v>
                </c:pt>
                <c:pt idx="428">
                  <c:v>-6.5915290681355071E-2</c:v>
                </c:pt>
                <c:pt idx="429">
                  <c:v>-1.8238277413130576E-2</c:v>
                </c:pt>
                <c:pt idx="430">
                  <c:v>-3.3435114208686265E-2</c:v>
                </c:pt>
                <c:pt idx="431">
                  <c:v>1.7615083498857129E-2</c:v>
                </c:pt>
                <c:pt idx="432">
                  <c:v>5.74076996563226E-2</c:v>
                </c:pt>
                <c:pt idx="433">
                  <c:v>-1.7776433282341432E-3</c:v>
                </c:pt>
                <c:pt idx="434">
                  <c:v>1.9654300985499799E-2</c:v>
                </c:pt>
                <c:pt idx="435">
                  <c:v>1.5496853212091185E-2</c:v>
                </c:pt>
                <c:pt idx="436">
                  <c:v>0.114698328743998</c:v>
                </c:pt>
                <c:pt idx="437">
                  <c:v>5.7677852728846984E-2</c:v>
                </c:pt>
                <c:pt idx="438">
                  <c:v>0.12757452184944479</c:v>
                </c:pt>
                <c:pt idx="439">
                  <c:v>0.15867080356939933</c:v>
                </c:pt>
                <c:pt idx="440">
                  <c:v>0.20477938728815118</c:v>
                </c:pt>
                <c:pt idx="441">
                  <c:v>0.24749764277355321</c:v>
                </c:pt>
                <c:pt idx="442">
                  <c:v>0.24582949811254828</c:v>
                </c:pt>
                <c:pt idx="443">
                  <c:v>0.13304588164036618</c:v>
                </c:pt>
                <c:pt idx="444">
                  <c:v>0.17841781768802287</c:v>
                </c:pt>
                <c:pt idx="445">
                  <c:v>0.15228687455770318</c:v>
                </c:pt>
                <c:pt idx="446">
                  <c:v>0.13454472507043225</c:v>
                </c:pt>
                <c:pt idx="447">
                  <c:v>0.11797218128259143</c:v>
                </c:pt>
                <c:pt idx="448">
                  <c:v>0.1191584633909244</c:v>
                </c:pt>
                <c:pt idx="449">
                  <c:v>8.377353705841363E-2</c:v>
                </c:pt>
                <c:pt idx="450">
                  <c:v>6.2521078130582913E-2</c:v>
                </c:pt>
                <c:pt idx="451">
                  <c:v>-2.2976988512246062E-2</c:v>
                </c:pt>
                <c:pt idx="452">
                  <c:v>5.47171589913567E-2</c:v>
                </c:pt>
                <c:pt idx="453">
                  <c:v>5.8494710008652535E-2</c:v>
                </c:pt>
                <c:pt idx="454">
                  <c:v>1.8517045941636102E-2</c:v>
                </c:pt>
                <c:pt idx="455">
                  <c:v>-5.1907098686629849E-2</c:v>
                </c:pt>
                <c:pt idx="456">
                  <c:v>9.2818139749266518E-2</c:v>
                </c:pt>
                <c:pt idx="457">
                  <c:v>0.11943227209899684</c:v>
                </c:pt>
                <c:pt idx="458">
                  <c:v>0.13787536583516036</c:v>
                </c:pt>
                <c:pt idx="459">
                  <c:v>0.11886782259034059</c:v>
                </c:pt>
                <c:pt idx="460">
                  <c:v>4.7248729695889197E-2</c:v>
                </c:pt>
                <c:pt idx="461">
                  <c:v>8.9155291576605941E-2</c:v>
                </c:pt>
                <c:pt idx="462">
                  <c:v>0.14909726181908095</c:v>
                </c:pt>
                <c:pt idx="463">
                  <c:v>9.8102279584255658E-2</c:v>
                </c:pt>
                <c:pt idx="464">
                  <c:v>7.8163715371013825E-2</c:v>
                </c:pt>
                <c:pt idx="465">
                  <c:v>5.6249499420028701E-2</c:v>
                </c:pt>
                <c:pt idx="466">
                  <c:v>7.9170520329198274E-2</c:v>
                </c:pt>
                <c:pt idx="467">
                  <c:v>7.5795528504333604E-2</c:v>
                </c:pt>
                <c:pt idx="468">
                  <c:v>8.7906560939191775E-2</c:v>
                </c:pt>
                <c:pt idx="469">
                  <c:v>0.11174271870716704</c:v>
                </c:pt>
                <c:pt idx="470">
                  <c:v>8.5006347390187878E-2</c:v>
                </c:pt>
                <c:pt idx="471">
                  <c:v>-3.528606757096079E-2</c:v>
                </c:pt>
                <c:pt idx="472">
                  <c:v>-5.9494047013892104E-2</c:v>
                </c:pt>
                <c:pt idx="473">
                  <c:v>2.2936256390386753E-2</c:v>
                </c:pt>
                <c:pt idx="474">
                  <c:v>3.5973678730052895E-2</c:v>
                </c:pt>
                <c:pt idx="475">
                  <c:v>-9.0750858099096068E-2</c:v>
                </c:pt>
                <c:pt idx="476">
                  <c:v>-0.17774233837091399</c:v>
                </c:pt>
                <c:pt idx="477">
                  <c:v>-0.15212766071282283</c:v>
                </c:pt>
                <c:pt idx="478">
                  <c:v>-0.15102562815260223</c:v>
                </c:pt>
                <c:pt idx="479">
                  <c:v>-9.8235931434254214E-2</c:v>
                </c:pt>
                <c:pt idx="480">
                  <c:v>-0.10966871176628053</c:v>
                </c:pt>
                <c:pt idx="481">
                  <c:v>-5.8549183214623858E-2</c:v>
                </c:pt>
                <c:pt idx="482">
                  <c:v>-1.3850626119461359E-2</c:v>
                </c:pt>
                <c:pt idx="483">
                  <c:v>-4.2110499916882975E-2</c:v>
                </c:pt>
                <c:pt idx="484">
                  <c:v>-5.6014831334482732E-3</c:v>
                </c:pt>
                <c:pt idx="485">
                  <c:v>2.2925087325387158E-2</c:v>
                </c:pt>
                <c:pt idx="486">
                  <c:v>-2.7239212812034324E-2</c:v>
                </c:pt>
                <c:pt idx="487">
                  <c:v>1.5309543401644703E-3</c:v>
                </c:pt>
                <c:pt idx="488">
                  <c:v>-4.6169876244349255E-2</c:v>
                </c:pt>
                <c:pt idx="489">
                  <c:v>-9.0349855715208156E-3</c:v>
                </c:pt>
                <c:pt idx="490">
                  <c:v>3.4666071343412819E-2</c:v>
                </c:pt>
                <c:pt idx="491">
                  <c:v>3.9172636107308541E-2</c:v>
                </c:pt>
                <c:pt idx="492">
                  <c:v>1.9516749571263314E-2</c:v>
                </c:pt>
                <c:pt idx="493">
                  <c:v>4.5775237253359285E-3</c:v>
                </c:pt>
                <c:pt idx="494">
                  <c:v>2.3739833825070895E-2</c:v>
                </c:pt>
                <c:pt idx="495">
                  <c:v>3.7668227050674845E-2</c:v>
                </c:pt>
                <c:pt idx="496">
                  <c:v>1.6132708221606142E-2</c:v>
                </c:pt>
                <c:pt idx="497">
                  <c:v>3.3796742799760389E-3</c:v>
                </c:pt>
                <c:pt idx="498">
                  <c:v>-2.8785580822905828E-2</c:v>
                </c:pt>
                <c:pt idx="499">
                  <c:v>-3.8429018070992152E-2</c:v>
                </c:pt>
                <c:pt idx="500">
                  <c:v>-0.17924090683755137</c:v>
                </c:pt>
                <c:pt idx="501">
                  <c:v>-0.20103100719823994</c:v>
                </c:pt>
                <c:pt idx="502">
                  <c:v>-0.15163764895222295</c:v>
                </c:pt>
                <c:pt idx="503">
                  <c:v>-0.17564683294384342</c:v>
                </c:pt>
                <c:pt idx="504">
                  <c:v>-0.24239346577794343</c:v>
                </c:pt>
                <c:pt idx="505">
                  <c:v>-0.19715640540337476</c:v>
                </c:pt>
                <c:pt idx="506">
                  <c:v>-0.20860098081048811</c:v>
                </c:pt>
                <c:pt idx="507">
                  <c:v>-0.16655888135966704</c:v>
                </c:pt>
                <c:pt idx="508">
                  <c:v>-0.17327801059556744</c:v>
                </c:pt>
                <c:pt idx="509">
                  <c:v>-0.16582328487999673</c:v>
                </c:pt>
                <c:pt idx="510">
                  <c:v>-0.19625067573680963</c:v>
                </c:pt>
                <c:pt idx="511">
                  <c:v>-0.24069008050599777</c:v>
                </c:pt>
                <c:pt idx="512">
                  <c:v>-0.2356020769059661</c:v>
                </c:pt>
                <c:pt idx="513">
                  <c:v>-0.2170773274183127</c:v>
                </c:pt>
                <c:pt idx="514">
                  <c:v>-0.21691962913595303</c:v>
                </c:pt>
                <c:pt idx="515">
                  <c:v>-0.19949308610496214</c:v>
                </c:pt>
                <c:pt idx="516">
                  <c:v>-0.22304964161503543</c:v>
                </c:pt>
                <c:pt idx="517">
                  <c:v>-0.21565211265799442</c:v>
                </c:pt>
                <c:pt idx="518">
                  <c:v>-0.22519802653161763</c:v>
                </c:pt>
                <c:pt idx="519">
                  <c:v>-7.9913182782717876E-2</c:v>
                </c:pt>
                <c:pt idx="520">
                  <c:v>-8.2410983358847889E-2</c:v>
                </c:pt>
                <c:pt idx="521">
                  <c:v>-6.025277894462619E-2</c:v>
                </c:pt>
                <c:pt idx="522">
                  <c:v>5.5826358482172099E-3</c:v>
                </c:pt>
                <c:pt idx="523">
                  <c:v>3.6625958402093393E-2</c:v>
                </c:pt>
                <c:pt idx="524">
                  <c:v>-7.7079333295383941E-3</c:v>
                </c:pt>
                <c:pt idx="525">
                  <c:v>-3.4823182908248644E-2</c:v>
                </c:pt>
                <c:pt idx="526">
                  <c:v>-3.8108095484096029E-2</c:v>
                </c:pt>
                <c:pt idx="527">
                  <c:v>-1.2015654880275286E-2</c:v>
                </c:pt>
                <c:pt idx="528">
                  <c:v>-2.1966959059924431E-2</c:v>
                </c:pt>
                <c:pt idx="529">
                  <c:v>-6.3437166270718008E-3</c:v>
                </c:pt>
                <c:pt idx="530">
                  <c:v>5.2159602188209617E-3</c:v>
                </c:pt>
                <c:pt idx="531">
                  <c:v>2.335901283192875E-2</c:v>
                </c:pt>
                <c:pt idx="532">
                  <c:v>2.3467449857244971E-2</c:v>
                </c:pt>
                <c:pt idx="533">
                  <c:v>1.0655450437637035E-2</c:v>
                </c:pt>
                <c:pt idx="534">
                  <c:v>-2.6291998342846516E-2</c:v>
                </c:pt>
                <c:pt idx="535">
                  <c:v>-1.5208816562550728E-2</c:v>
                </c:pt>
                <c:pt idx="536">
                  <c:v>1.0817771331094172E-2</c:v>
                </c:pt>
                <c:pt idx="537">
                  <c:v>-7.3622431193115755E-3</c:v>
                </c:pt>
                <c:pt idx="538">
                  <c:v>-2.2028476958701006E-2</c:v>
                </c:pt>
                <c:pt idx="539">
                  <c:v>2.6087489475421173E-2</c:v>
                </c:pt>
                <c:pt idx="540">
                  <c:v>2.6726334682593569E-2</c:v>
                </c:pt>
                <c:pt idx="541">
                  <c:v>-2.8324405267750746E-2</c:v>
                </c:pt>
                <c:pt idx="542">
                  <c:v>-3.4386805277037275E-2</c:v>
                </c:pt>
                <c:pt idx="543">
                  <c:v>1.7023477129001843E-2</c:v>
                </c:pt>
                <c:pt idx="544">
                  <c:v>-2.3934143788743585E-3</c:v>
                </c:pt>
                <c:pt idx="545">
                  <c:v>-3.3359518464634315E-2</c:v>
                </c:pt>
                <c:pt idx="546">
                  <c:v>-7.1414869316323251E-2</c:v>
                </c:pt>
                <c:pt idx="547">
                  <c:v>-8.8856753944192415E-2</c:v>
                </c:pt>
                <c:pt idx="548">
                  <c:v>-7.8427753212842594E-2</c:v>
                </c:pt>
                <c:pt idx="549">
                  <c:v>-7.5919669017260411E-2</c:v>
                </c:pt>
                <c:pt idx="550">
                  <c:v>-0.11513707186591407</c:v>
                </c:pt>
                <c:pt idx="551">
                  <c:v>-0.10533895704748117</c:v>
                </c:pt>
                <c:pt idx="552">
                  <c:v>-8.5064065889978585E-2</c:v>
                </c:pt>
                <c:pt idx="553">
                  <c:v>-4.4733345688818739E-2</c:v>
                </c:pt>
                <c:pt idx="554">
                  <c:v>-3.5206195467494449E-2</c:v>
                </c:pt>
                <c:pt idx="555">
                  <c:v>-5.985496116815122E-2</c:v>
                </c:pt>
                <c:pt idx="556">
                  <c:v>-5.402652515754678E-2</c:v>
                </c:pt>
                <c:pt idx="557">
                  <c:v>-5.2217565971345088E-2</c:v>
                </c:pt>
                <c:pt idx="558">
                  <c:v>-0.1339042584422909</c:v>
                </c:pt>
                <c:pt idx="559">
                  <c:v>-0.1176462828044645</c:v>
                </c:pt>
                <c:pt idx="560">
                  <c:v>-0.15672051827364955</c:v>
                </c:pt>
                <c:pt idx="561">
                  <c:v>-0.15193546207940323</c:v>
                </c:pt>
                <c:pt idx="562">
                  <c:v>-0.18719473642783949</c:v>
                </c:pt>
                <c:pt idx="563">
                  <c:v>-0.15980189382021051</c:v>
                </c:pt>
                <c:pt idx="564">
                  <c:v>-0.12073909409014622</c:v>
                </c:pt>
                <c:pt idx="565">
                  <c:v>-8.4337824843519926E-2</c:v>
                </c:pt>
                <c:pt idx="566">
                  <c:v>-8.3881380345027221E-2</c:v>
                </c:pt>
                <c:pt idx="567">
                  <c:v>-0.1124624074815843</c:v>
                </c:pt>
                <c:pt idx="568">
                  <c:v>-5.0212238511867485E-2</c:v>
                </c:pt>
                <c:pt idx="569">
                  <c:v>-8.0748796265625769E-2</c:v>
                </c:pt>
                <c:pt idx="570">
                  <c:v>-5.2938190116599296E-2</c:v>
                </c:pt>
                <c:pt idx="571">
                  <c:v>4.4487276493868494E-3</c:v>
                </c:pt>
                <c:pt idx="572">
                  <c:v>-1.2395745756663459E-2</c:v>
                </c:pt>
                <c:pt idx="573">
                  <c:v>-5.5901141352100144E-3</c:v>
                </c:pt>
                <c:pt idx="574">
                  <c:v>-2.9288338510445912E-2</c:v>
                </c:pt>
                <c:pt idx="575">
                  <c:v>-5.9906125520526612E-2</c:v>
                </c:pt>
                <c:pt idx="576">
                  <c:v>-5.3966235047956432E-2</c:v>
                </c:pt>
                <c:pt idx="577">
                  <c:v>-4.4261038661399408E-3</c:v>
                </c:pt>
                <c:pt idx="578">
                  <c:v>-3.4561884701768741E-2</c:v>
                </c:pt>
                <c:pt idx="579">
                  <c:v>-2.1108941620939532E-2</c:v>
                </c:pt>
                <c:pt idx="580">
                  <c:v>3.1452972559136587E-2</c:v>
                </c:pt>
                <c:pt idx="581">
                  <c:v>4.6162749195652497E-2</c:v>
                </c:pt>
                <c:pt idx="582">
                  <c:v>1.8802936179996992E-2</c:v>
                </c:pt>
                <c:pt idx="583">
                  <c:v>1.8815327087814283E-2</c:v>
                </c:pt>
                <c:pt idx="584">
                  <c:v>2.0012325346249051E-2</c:v>
                </c:pt>
                <c:pt idx="585">
                  <c:v>6.5703350090113632E-2</c:v>
                </c:pt>
                <c:pt idx="586">
                  <c:v>8.5809087896750513E-2</c:v>
                </c:pt>
                <c:pt idx="587">
                  <c:v>4.2724882086110354E-2</c:v>
                </c:pt>
                <c:pt idx="588">
                  <c:v>7.4558950678206337E-2</c:v>
                </c:pt>
                <c:pt idx="589">
                  <c:v>-5.4582239290895318E-3</c:v>
                </c:pt>
                <c:pt idx="590">
                  <c:v>-6.4668760854048712E-2</c:v>
                </c:pt>
                <c:pt idx="591">
                  <c:v>-4.0325235717734609E-2</c:v>
                </c:pt>
                <c:pt idx="592">
                  <c:v>-3.4403244884075167E-2</c:v>
                </c:pt>
                <c:pt idx="593">
                  <c:v>-5.9691362336534038E-3</c:v>
                </c:pt>
                <c:pt idx="594">
                  <c:v>1.6649371295562852E-2</c:v>
                </c:pt>
                <c:pt idx="595">
                  <c:v>-1.8885322259219739E-2</c:v>
                </c:pt>
                <c:pt idx="596">
                  <c:v>-3.1178405332090844E-2</c:v>
                </c:pt>
                <c:pt idx="597">
                  <c:v>-4.5989518121315943E-2</c:v>
                </c:pt>
                <c:pt idx="598">
                  <c:v>3.3284887709255265E-2</c:v>
                </c:pt>
                <c:pt idx="599">
                  <c:v>-3.308819607887236E-2</c:v>
                </c:pt>
                <c:pt idx="600">
                  <c:v>4.451766305464061E-2</c:v>
                </c:pt>
                <c:pt idx="601">
                  <c:v>8.5990191946559352E-2</c:v>
                </c:pt>
                <c:pt idx="602">
                  <c:v>0.11494939655763972</c:v>
                </c:pt>
                <c:pt idx="603">
                  <c:v>7.725758336146595E-3</c:v>
                </c:pt>
                <c:pt idx="604">
                  <c:v>-1.6563277288414432E-2</c:v>
                </c:pt>
                <c:pt idx="605">
                  <c:v>-1.1345428414514301E-2</c:v>
                </c:pt>
                <c:pt idx="606">
                  <c:v>3.0512850743063206E-2</c:v>
                </c:pt>
                <c:pt idx="607">
                  <c:v>1.9206014916308377E-2</c:v>
                </c:pt>
                <c:pt idx="608">
                  <c:v>0.12426947249177425</c:v>
                </c:pt>
                <c:pt idx="609">
                  <c:v>0.13813379593872852</c:v>
                </c:pt>
                <c:pt idx="610">
                  <c:v>0.18897258010020407</c:v>
                </c:pt>
                <c:pt idx="611">
                  <c:v>0.15438692908664664</c:v>
                </c:pt>
                <c:pt idx="612">
                  <c:v>0.14096463828869893</c:v>
                </c:pt>
                <c:pt idx="613">
                  <c:v>0.12510200327535922</c:v>
                </c:pt>
                <c:pt idx="614">
                  <c:v>0.1009329004991472</c:v>
                </c:pt>
                <c:pt idx="615">
                  <c:v>0.12847291451114326</c:v>
                </c:pt>
                <c:pt idx="616">
                  <c:v>0.15619776133449634</c:v>
                </c:pt>
                <c:pt idx="617">
                  <c:v>0.13702674123703562</c:v>
                </c:pt>
                <c:pt idx="618">
                  <c:v>0.13249846618080871</c:v>
                </c:pt>
                <c:pt idx="619">
                  <c:v>2.3291734642146785E-2</c:v>
                </c:pt>
                <c:pt idx="620">
                  <c:v>7.8183635439350203E-3</c:v>
                </c:pt>
                <c:pt idx="621">
                  <c:v>-1.7690147600090494E-2</c:v>
                </c:pt>
                <c:pt idx="622">
                  <c:v>5.7134273620593146E-2</c:v>
                </c:pt>
                <c:pt idx="623">
                  <c:v>0.10860564369508852</c:v>
                </c:pt>
                <c:pt idx="624">
                  <c:v>9.2752249179408761E-2</c:v>
                </c:pt>
                <c:pt idx="625">
                  <c:v>-6.8360937932356123E-3</c:v>
                </c:pt>
                <c:pt idx="626">
                  <c:v>-5.9258185920732834E-4</c:v>
                </c:pt>
                <c:pt idx="627">
                  <c:v>-7.0605466027476166E-2</c:v>
                </c:pt>
                <c:pt idx="628">
                  <c:v>-6.2194123802637342E-2</c:v>
                </c:pt>
                <c:pt idx="629">
                  <c:v>-0.12955937140134716</c:v>
                </c:pt>
                <c:pt idx="630">
                  <c:v>-6.5746392824923824E-2</c:v>
                </c:pt>
                <c:pt idx="631">
                  <c:v>-3.2368221293441343E-2</c:v>
                </c:pt>
                <c:pt idx="632">
                  <c:v>2.6433159399925663E-2</c:v>
                </c:pt>
                <c:pt idx="633">
                  <c:v>0.11199965084404323</c:v>
                </c:pt>
                <c:pt idx="634">
                  <c:v>9.1785977124389361E-3</c:v>
                </c:pt>
                <c:pt idx="635">
                  <c:v>4.9121885609225225E-3</c:v>
                </c:pt>
                <c:pt idx="636">
                  <c:v>-2.0018706415811428E-2</c:v>
                </c:pt>
              </c:numCache>
            </c:numRef>
          </c:val>
          <c:smooth val="0"/>
          <c:extLst>
            <c:ext xmlns:c16="http://schemas.microsoft.com/office/drawing/2014/chart" uri="{C3380CC4-5D6E-409C-BE32-E72D297353CC}">
              <c16:uniqueId val="{00000004-AD87-C042-9E24-C70A60505412}"/>
            </c:ext>
          </c:extLst>
        </c:ser>
        <c:ser>
          <c:idx val="5"/>
          <c:order val="5"/>
          <c:tx>
            <c:strRef>
              <c:f>Sheet2!$R$3</c:f>
              <c:strCache>
                <c:ptCount val="1"/>
                <c:pt idx="0">
                  <c:v>40d Ret</c:v>
                </c:pt>
              </c:strCache>
            </c:strRef>
          </c:tx>
          <c:spPr>
            <a:ln w="6350" cap="rnd">
              <a:solidFill>
                <a:schemeClr val="bg1">
                  <a:lumMod val="6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Sheet2!$R$4:$R$640</c:f>
              <c:numCache>
                <c:formatCode>0.00</c:formatCode>
                <c:ptCount val="637"/>
                <c:pt idx="39">
                  <c:v>5.0234312915365543E-2</c:v>
                </c:pt>
                <c:pt idx="40">
                  <c:v>0.12525959780538345</c:v>
                </c:pt>
                <c:pt idx="41">
                  <c:v>0.11156729536052537</c:v>
                </c:pt>
                <c:pt idx="42">
                  <c:v>3.4310189528699325E-2</c:v>
                </c:pt>
                <c:pt idx="43">
                  <c:v>6.0102271373486366E-2</c:v>
                </c:pt>
                <c:pt idx="44">
                  <c:v>5.612518723821195E-2</c:v>
                </c:pt>
                <c:pt idx="45">
                  <c:v>3.8866463610912776E-2</c:v>
                </c:pt>
                <c:pt idx="46">
                  <c:v>0.11074425216031944</c:v>
                </c:pt>
                <c:pt idx="47">
                  <c:v>0.11610571984145898</c:v>
                </c:pt>
                <c:pt idx="48">
                  <c:v>0.13481892766726578</c:v>
                </c:pt>
                <c:pt idx="49">
                  <c:v>0.21404497838148404</c:v>
                </c:pt>
                <c:pt idx="50">
                  <c:v>0.12193803131764896</c:v>
                </c:pt>
                <c:pt idx="51">
                  <c:v>0.10036801232582329</c:v>
                </c:pt>
                <c:pt idx="52">
                  <c:v>0.14392316600134389</c:v>
                </c:pt>
                <c:pt idx="53">
                  <c:v>4.3149895987377597E-2</c:v>
                </c:pt>
                <c:pt idx="54">
                  <c:v>-6.9697350955230455E-2</c:v>
                </c:pt>
                <c:pt idx="55">
                  <c:v>-5.8513781346871595E-2</c:v>
                </c:pt>
                <c:pt idx="56">
                  <c:v>-4.4356679270562076E-2</c:v>
                </c:pt>
                <c:pt idx="57">
                  <c:v>-0.16191488317507857</c:v>
                </c:pt>
                <c:pt idx="58">
                  <c:v>-6.3810203044721611E-2</c:v>
                </c:pt>
                <c:pt idx="59">
                  <c:v>-0.11268453527697439</c:v>
                </c:pt>
                <c:pt idx="60">
                  <c:v>-0.12919434091953455</c:v>
                </c:pt>
                <c:pt idx="61">
                  <c:v>-0.13172156535193114</c:v>
                </c:pt>
                <c:pt idx="62">
                  <c:v>-2.1931080908948155E-2</c:v>
                </c:pt>
                <c:pt idx="63">
                  <c:v>4.4774839706638765E-2</c:v>
                </c:pt>
                <c:pt idx="64">
                  <c:v>0.12703818631153868</c:v>
                </c:pt>
                <c:pt idx="65">
                  <c:v>0.14543627561899306</c:v>
                </c:pt>
                <c:pt idx="66">
                  <c:v>5.2041012025228053E-2</c:v>
                </c:pt>
                <c:pt idx="67">
                  <c:v>9.9630431700667779E-2</c:v>
                </c:pt>
                <c:pt idx="68">
                  <c:v>8.00532843254399E-2</c:v>
                </c:pt>
                <c:pt idx="69">
                  <c:v>8.3846525252041601E-2</c:v>
                </c:pt>
                <c:pt idx="70">
                  <c:v>2.7418752318468048E-2</c:v>
                </c:pt>
                <c:pt idx="71">
                  <c:v>-1.2761949064912154E-2</c:v>
                </c:pt>
                <c:pt idx="72">
                  <c:v>4.0953582739345004E-2</c:v>
                </c:pt>
                <c:pt idx="73">
                  <c:v>0.18466819171434579</c:v>
                </c:pt>
                <c:pt idx="74">
                  <c:v>0.14370803817053313</c:v>
                </c:pt>
                <c:pt idx="75">
                  <c:v>0.12013816834008545</c:v>
                </c:pt>
                <c:pt idx="76">
                  <c:v>0.19590399606563524</c:v>
                </c:pt>
                <c:pt idx="77">
                  <c:v>0.33334422137998387</c:v>
                </c:pt>
                <c:pt idx="78">
                  <c:v>0.46107389170273433</c:v>
                </c:pt>
                <c:pt idx="79">
                  <c:v>0.35478760021203909</c:v>
                </c:pt>
                <c:pt idx="80">
                  <c:v>0.52605807954852368</c:v>
                </c:pt>
                <c:pt idx="81">
                  <c:v>0.4310788559714635</c:v>
                </c:pt>
                <c:pt idx="82">
                  <c:v>0.47691693486875125</c:v>
                </c:pt>
                <c:pt idx="83">
                  <c:v>0.60704585392532062</c:v>
                </c:pt>
                <c:pt idx="84">
                  <c:v>0.83257288504166838</c:v>
                </c:pt>
                <c:pt idx="85">
                  <c:v>0.68345695771549553</c:v>
                </c:pt>
                <c:pt idx="86">
                  <c:v>0.77127004516851072</c:v>
                </c:pt>
                <c:pt idx="87">
                  <c:v>0.73603403232020104</c:v>
                </c:pt>
                <c:pt idx="88">
                  <c:v>0.74915188014115042</c:v>
                </c:pt>
                <c:pt idx="89">
                  <c:v>0.8346926859272924</c:v>
                </c:pt>
                <c:pt idx="90">
                  <c:v>0.79975314432946576</c:v>
                </c:pt>
                <c:pt idx="91">
                  <c:v>0.7558684050760367</c:v>
                </c:pt>
                <c:pt idx="92">
                  <c:v>0.88304116716517789</c:v>
                </c:pt>
                <c:pt idx="93">
                  <c:v>0.84984407919238092</c:v>
                </c:pt>
                <c:pt idx="94">
                  <c:v>0.82515954312850959</c:v>
                </c:pt>
                <c:pt idx="95">
                  <c:v>0.7520543045239807</c:v>
                </c:pt>
                <c:pt idx="96">
                  <c:v>0.86338922786319738</c:v>
                </c:pt>
                <c:pt idx="97">
                  <c:v>0.88611783118846577</c:v>
                </c:pt>
                <c:pt idx="98">
                  <c:v>0.95286798884107382</c:v>
                </c:pt>
                <c:pt idx="99">
                  <c:v>1.0143642322888846</c:v>
                </c:pt>
                <c:pt idx="100">
                  <c:v>0.92823632731572558</c:v>
                </c:pt>
                <c:pt idx="101">
                  <c:v>0.86520526059928249</c:v>
                </c:pt>
                <c:pt idx="102">
                  <c:v>0.7286492115289972</c:v>
                </c:pt>
                <c:pt idx="103">
                  <c:v>0.61633126482203482</c:v>
                </c:pt>
                <c:pt idx="104">
                  <c:v>0.60778046100790561</c:v>
                </c:pt>
                <c:pt idx="105">
                  <c:v>0.59942890581688846</c:v>
                </c:pt>
                <c:pt idx="106">
                  <c:v>0.55069648534496796</c:v>
                </c:pt>
                <c:pt idx="107">
                  <c:v>0.49150169298274593</c:v>
                </c:pt>
                <c:pt idx="108">
                  <c:v>0.39293344969517524</c:v>
                </c:pt>
                <c:pt idx="109">
                  <c:v>0.47330536683109653</c:v>
                </c:pt>
                <c:pt idx="110">
                  <c:v>0.41786380977315574</c:v>
                </c:pt>
                <c:pt idx="111">
                  <c:v>0.38400689422639672</c:v>
                </c:pt>
                <c:pt idx="112">
                  <c:v>0.24032018148581896</c:v>
                </c:pt>
                <c:pt idx="113">
                  <c:v>0.25300187989004586</c:v>
                </c:pt>
                <c:pt idx="114">
                  <c:v>0.35958006335381176</c:v>
                </c:pt>
                <c:pt idx="115">
                  <c:v>0.31198435784078243</c:v>
                </c:pt>
                <c:pt idx="116">
                  <c:v>0.15030787056695233</c:v>
                </c:pt>
                <c:pt idx="117">
                  <c:v>5.7738730985258606E-2</c:v>
                </c:pt>
                <c:pt idx="118">
                  <c:v>-6.1269998271724885E-2</c:v>
                </c:pt>
                <c:pt idx="119">
                  <c:v>-0.28363213785972108</c:v>
                </c:pt>
                <c:pt idx="120">
                  <c:v>-9.5305403306623834E-2</c:v>
                </c:pt>
                <c:pt idx="121">
                  <c:v>-0.235328281724899</c:v>
                </c:pt>
                <c:pt idx="122">
                  <c:v>-0.29023614696087702</c:v>
                </c:pt>
                <c:pt idx="123">
                  <c:v>-0.50386486755488513</c:v>
                </c:pt>
                <c:pt idx="124">
                  <c:v>-0.357325630317466</c:v>
                </c:pt>
                <c:pt idx="125">
                  <c:v>-0.46309092132624557</c:v>
                </c:pt>
                <c:pt idx="126">
                  <c:v>-0.43754103006860229</c:v>
                </c:pt>
                <c:pt idx="127">
                  <c:v>-0.58447014840799827</c:v>
                </c:pt>
                <c:pt idx="128">
                  <c:v>-0.5342519045084968</c:v>
                </c:pt>
                <c:pt idx="129">
                  <c:v>-0.38951945616221717</c:v>
                </c:pt>
                <c:pt idx="130">
                  <c:v>-0.46150852189742669</c:v>
                </c:pt>
                <c:pt idx="131">
                  <c:v>-0.5319176787397385</c:v>
                </c:pt>
                <c:pt idx="132">
                  <c:v>-0.48598300400302841</c:v>
                </c:pt>
                <c:pt idx="133">
                  <c:v>-0.41150658812932556</c:v>
                </c:pt>
                <c:pt idx="134">
                  <c:v>-0.39544735452455571</c:v>
                </c:pt>
                <c:pt idx="135">
                  <c:v>-0.48035911533554299</c:v>
                </c:pt>
                <c:pt idx="136">
                  <c:v>-0.54842546744490006</c:v>
                </c:pt>
                <c:pt idx="137">
                  <c:v>-0.56817782837943687</c:v>
                </c:pt>
                <c:pt idx="138">
                  <c:v>-0.68106577417285674</c:v>
                </c:pt>
                <c:pt idx="139">
                  <c:v>-0.57564918666589804</c:v>
                </c:pt>
                <c:pt idx="140">
                  <c:v>-0.52706591544379888</c:v>
                </c:pt>
                <c:pt idx="141">
                  <c:v>-0.530897161572501</c:v>
                </c:pt>
                <c:pt idx="142">
                  <c:v>-0.46146420588568354</c:v>
                </c:pt>
                <c:pt idx="143">
                  <c:v>-0.51820361333840181</c:v>
                </c:pt>
                <c:pt idx="144">
                  <c:v>-0.43411952648423058</c:v>
                </c:pt>
                <c:pt idx="145">
                  <c:v>-0.32030358497161265</c:v>
                </c:pt>
                <c:pt idx="146">
                  <c:v>-0.20888744429412415</c:v>
                </c:pt>
                <c:pt idx="147">
                  <c:v>-0.16034282007661299</c:v>
                </c:pt>
                <c:pt idx="148">
                  <c:v>-0.26493934509485578</c:v>
                </c:pt>
                <c:pt idx="149">
                  <c:v>-0.24979116791688413</c:v>
                </c:pt>
                <c:pt idx="150">
                  <c:v>-0.17478061052082083</c:v>
                </c:pt>
                <c:pt idx="151">
                  <c:v>-0.18123138288234136</c:v>
                </c:pt>
                <c:pt idx="152">
                  <c:v>-0.16668596829660323</c:v>
                </c:pt>
                <c:pt idx="153">
                  <c:v>-0.24887210441929583</c:v>
                </c:pt>
                <c:pt idx="154">
                  <c:v>-0.32723214350790875</c:v>
                </c:pt>
                <c:pt idx="155">
                  <c:v>-0.37479802367768833</c:v>
                </c:pt>
                <c:pt idx="156">
                  <c:v>-0.44021510537452996</c:v>
                </c:pt>
                <c:pt idx="157">
                  <c:v>-0.26997300388376877</c:v>
                </c:pt>
                <c:pt idx="158">
                  <c:v>-0.21175709528424749</c:v>
                </c:pt>
                <c:pt idx="159">
                  <c:v>-0.18331544215660359</c:v>
                </c:pt>
                <c:pt idx="160">
                  <c:v>2.4725298780535147E-2</c:v>
                </c:pt>
                <c:pt idx="161">
                  <c:v>-4.2410759452949989E-2</c:v>
                </c:pt>
                <c:pt idx="162">
                  <c:v>4.6523038295173388E-2</c:v>
                </c:pt>
                <c:pt idx="163">
                  <c:v>-1.7820674252914198E-2</c:v>
                </c:pt>
                <c:pt idx="164">
                  <c:v>5.7852487940960678E-2</c:v>
                </c:pt>
                <c:pt idx="165">
                  <c:v>1.1220560699271619E-2</c:v>
                </c:pt>
                <c:pt idx="166">
                  <c:v>5.3629398063023512E-2</c:v>
                </c:pt>
                <c:pt idx="167">
                  <c:v>2.5373557382969245E-2</c:v>
                </c:pt>
                <c:pt idx="168">
                  <c:v>7.1941858521795729E-2</c:v>
                </c:pt>
                <c:pt idx="169">
                  <c:v>6.9907586015513529E-2</c:v>
                </c:pt>
                <c:pt idx="170">
                  <c:v>0.12600642154197164</c:v>
                </c:pt>
                <c:pt idx="171">
                  <c:v>3.5142612538330488E-2</c:v>
                </c:pt>
                <c:pt idx="172">
                  <c:v>-3.9191670683753621E-2</c:v>
                </c:pt>
                <c:pt idx="173">
                  <c:v>1.3032535311301408E-2</c:v>
                </c:pt>
                <c:pt idx="174">
                  <c:v>0.10779881736404529</c:v>
                </c:pt>
                <c:pt idx="175">
                  <c:v>0.13839927023773188</c:v>
                </c:pt>
                <c:pt idx="176">
                  <c:v>0.11922514258812315</c:v>
                </c:pt>
                <c:pt idx="177">
                  <c:v>9.8580832056427703E-2</c:v>
                </c:pt>
                <c:pt idx="178">
                  <c:v>9.3692953732208331E-2</c:v>
                </c:pt>
                <c:pt idx="179">
                  <c:v>6.852463392180963E-2</c:v>
                </c:pt>
                <c:pt idx="180">
                  <c:v>0.14448702718336146</c:v>
                </c:pt>
                <c:pt idx="181">
                  <c:v>0.14500601004206221</c:v>
                </c:pt>
                <c:pt idx="182">
                  <c:v>0.17427961236044509</c:v>
                </c:pt>
                <c:pt idx="183">
                  <c:v>7.3024404416455718E-2</c:v>
                </c:pt>
                <c:pt idx="184">
                  <c:v>1.6339436467679422E-2</c:v>
                </c:pt>
                <c:pt idx="185">
                  <c:v>-5.9555283670674419E-2</c:v>
                </c:pt>
                <c:pt idx="186">
                  <c:v>-0.1121056108132885</c:v>
                </c:pt>
                <c:pt idx="187">
                  <c:v>-7.6346864501923656E-2</c:v>
                </c:pt>
                <c:pt idx="188">
                  <c:v>-1.4876251998667177E-2</c:v>
                </c:pt>
                <c:pt idx="189">
                  <c:v>-4.4402068610186057E-2</c:v>
                </c:pt>
                <c:pt idx="190">
                  <c:v>-5.9629130324384647E-2</c:v>
                </c:pt>
                <c:pt idx="191">
                  <c:v>-8.3312609645604482E-2</c:v>
                </c:pt>
                <c:pt idx="192">
                  <c:v>-9.9518899756327717E-2</c:v>
                </c:pt>
                <c:pt idx="193">
                  <c:v>-8.0587243394737024E-2</c:v>
                </c:pt>
                <c:pt idx="194">
                  <c:v>-5.0572547853785399E-2</c:v>
                </c:pt>
                <c:pt idx="195">
                  <c:v>-5.5763637803286484E-2</c:v>
                </c:pt>
                <c:pt idx="196">
                  <c:v>-0.10060558088153665</c:v>
                </c:pt>
                <c:pt idx="197">
                  <c:v>-5.2647442022910114E-2</c:v>
                </c:pt>
                <c:pt idx="198">
                  <c:v>-0.10878920057771971</c:v>
                </c:pt>
                <c:pt idx="199">
                  <c:v>-0.31361641869929247</c:v>
                </c:pt>
                <c:pt idx="200">
                  <c:v>-0.29110305703802919</c:v>
                </c:pt>
                <c:pt idx="201">
                  <c:v>-0.37687346267490401</c:v>
                </c:pt>
                <c:pt idx="202">
                  <c:v>-0.28341237878309028</c:v>
                </c:pt>
                <c:pt idx="203">
                  <c:v>-0.36781400143996035</c:v>
                </c:pt>
                <c:pt idx="204">
                  <c:v>-0.27397356335899448</c:v>
                </c:pt>
                <c:pt idx="205">
                  <c:v>-0.2423481961006968</c:v>
                </c:pt>
                <c:pt idx="206">
                  <c:v>-0.33690671559238572</c:v>
                </c:pt>
                <c:pt idx="207">
                  <c:v>-0.44831927004828537</c:v>
                </c:pt>
                <c:pt idx="208">
                  <c:v>-0.3786176494896818</c:v>
                </c:pt>
                <c:pt idx="209">
                  <c:v>-0.36132911044642951</c:v>
                </c:pt>
                <c:pt idx="210">
                  <c:v>-0.30869700908206588</c:v>
                </c:pt>
                <c:pt idx="211">
                  <c:v>-0.31218284056394713</c:v>
                </c:pt>
                <c:pt idx="212">
                  <c:v>-0.24311971676929606</c:v>
                </c:pt>
                <c:pt idx="213">
                  <c:v>-0.28402202390077869</c:v>
                </c:pt>
                <c:pt idx="214">
                  <c:v>-0.30782459940000778</c:v>
                </c:pt>
                <c:pt idx="215">
                  <c:v>-0.31438124031751608</c:v>
                </c:pt>
                <c:pt idx="216">
                  <c:v>-0.22396163670407848</c:v>
                </c:pt>
                <c:pt idx="217">
                  <c:v>-0.18765190256155087</c:v>
                </c:pt>
                <c:pt idx="218">
                  <c:v>-0.16090113907929188</c:v>
                </c:pt>
                <c:pt idx="219">
                  <c:v>-0.18124984212105291</c:v>
                </c:pt>
                <c:pt idx="220">
                  <c:v>-0.29014391055446503</c:v>
                </c:pt>
                <c:pt idx="221">
                  <c:v>-0.24995834030584466</c:v>
                </c:pt>
                <c:pt idx="222">
                  <c:v>-0.1762557121369869</c:v>
                </c:pt>
                <c:pt idx="223">
                  <c:v>-0.20678178460999241</c:v>
                </c:pt>
                <c:pt idx="224">
                  <c:v>-0.11344244468965654</c:v>
                </c:pt>
                <c:pt idx="225">
                  <c:v>9.9982029554996521E-2</c:v>
                </c:pt>
                <c:pt idx="226">
                  <c:v>0.12760283732277672</c:v>
                </c:pt>
                <c:pt idx="227">
                  <c:v>0.24154854336009055</c:v>
                </c:pt>
                <c:pt idx="228">
                  <c:v>0.13855286988881932</c:v>
                </c:pt>
                <c:pt idx="229">
                  <c:v>0.25603408966041202</c:v>
                </c:pt>
                <c:pt idx="230">
                  <c:v>0.31544637248604374</c:v>
                </c:pt>
                <c:pt idx="231">
                  <c:v>0.26986344000661389</c:v>
                </c:pt>
                <c:pt idx="232">
                  <c:v>0.49463611666389745</c:v>
                </c:pt>
                <c:pt idx="233">
                  <c:v>0.51825031915334052</c:v>
                </c:pt>
                <c:pt idx="234">
                  <c:v>0.45499100866816972</c:v>
                </c:pt>
                <c:pt idx="235">
                  <c:v>0.36318381558186497</c:v>
                </c:pt>
                <c:pt idx="236">
                  <c:v>0.3281302731424186</c:v>
                </c:pt>
                <c:pt idx="237">
                  <c:v>0.24207962807605332</c:v>
                </c:pt>
                <c:pt idx="238">
                  <c:v>0.39476789756797753</c:v>
                </c:pt>
                <c:pt idx="239">
                  <c:v>0.3817057845732596</c:v>
                </c:pt>
                <c:pt idx="240">
                  <c:v>0.47860425396243744</c:v>
                </c:pt>
                <c:pt idx="241">
                  <c:v>0.48676936147527305</c:v>
                </c:pt>
                <c:pt idx="242">
                  <c:v>0.40580662578442439</c:v>
                </c:pt>
                <c:pt idx="243">
                  <c:v>0.34872451685631861</c:v>
                </c:pt>
                <c:pt idx="244">
                  <c:v>0.41739985928010548</c:v>
                </c:pt>
                <c:pt idx="245">
                  <c:v>0.39506724867471221</c:v>
                </c:pt>
                <c:pt idx="246">
                  <c:v>0.45557780306453227</c:v>
                </c:pt>
                <c:pt idx="247">
                  <c:v>0.42348869348664997</c:v>
                </c:pt>
                <c:pt idx="248">
                  <c:v>0.35221080678322486</c:v>
                </c:pt>
                <c:pt idx="249">
                  <c:v>0.3342788561954031</c:v>
                </c:pt>
                <c:pt idx="250">
                  <c:v>0.32386379498519985</c:v>
                </c:pt>
                <c:pt idx="251">
                  <c:v>0.24195111788125914</c:v>
                </c:pt>
                <c:pt idx="252">
                  <c:v>0.24964828246545079</c:v>
                </c:pt>
                <c:pt idx="253">
                  <c:v>0.23138777669675797</c:v>
                </c:pt>
                <c:pt idx="254">
                  <c:v>0.24402881649433947</c:v>
                </c:pt>
                <c:pt idx="255">
                  <c:v>0.21663940593103986</c:v>
                </c:pt>
                <c:pt idx="256">
                  <c:v>0.20277586403108716</c:v>
                </c:pt>
                <c:pt idx="257">
                  <c:v>0.12724064833072804</c:v>
                </c:pt>
                <c:pt idx="258">
                  <c:v>0.16979781209716277</c:v>
                </c:pt>
                <c:pt idx="259">
                  <c:v>0.25293192326985148</c:v>
                </c:pt>
                <c:pt idx="260">
                  <c:v>0.26667580232718885</c:v>
                </c:pt>
                <c:pt idx="261">
                  <c:v>0.28563568791675903</c:v>
                </c:pt>
                <c:pt idx="262">
                  <c:v>0.28876765808072519</c:v>
                </c:pt>
                <c:pt idx="263">
                  <c:v>0.20932371223906257</c:v>
                </c:pt>
                <c:pt idx="264">
                  <c:v>0.10490316305192122</c:v>
                </c:pt>
                <c:pt idx="265">
                  <c:v>0.10752710405344933</c:v>
                </c:pt>
                <c:pt idx="266">
                  <c:v>8.6785230595727583E-2</c:v>
                </c:pt>
                <c:pt idx="267">
                  <c:v>0.12700629952654294</c:v>
                </c:pt>
                <c:pt idx="268">
                  <c:v>0.17320232693142434</c:v>
                </c:pt>
                <c:pt idx="269">
                  <c:v>5.4711235423412448E-2</c:v>
                </c:pt>
                <c:pt idx="270">
                  <c:v>0.1185224633339471</c:v>
                </c:pt>
                <c:pt idx="271">
                  <c:v>-8.8971037080884843E-2</c:v>
                </c:pt>
                <c:pt idx="272">
                  <c:v>-0.14819030384837253</c:v>
                </c:pt>
                <c:pt idx="273">
                  <c:v>-4.983098389915995E-2</c:v>
                </c:pt>
                <c:pt idx="274">
                  <c:v>8.8426048633889739E-2</c:v>
                </c:pt>
                <c:pt idx="275">
                  <c:v>7.9838980550111363E-2</c:v>
                </c:pt>
                <c:pt idx="276">
                  <c:v>0.16686260489531438</c:v>
                </c:pt>
                <c:pt idx="277">
                  <c:v>8.5774820085693551E-2</c:v>
                </c:pt>
                <c:pt idx="278">
                  <c:v>5.8338829871359223E-2</c:v>
                </c:pt>
                <c:pt idx="279">
                  <c:v>-6.7047698221482668E-2</c:v>
                </c:pt>
                <c:pt idx="280">
                  <c:v>-9.9282019985320907E-2</c:v>
                </c:pt>
                <c:pt idx="281">
                  <c:v>2.6358007930268632E-2</c:v>
                </c:pt>
                <c:pt idx="282">
                  <c:v>-1.9437101910710484E-2</c:v>
                </c:pt>
                <c:pt idx="283">
                  <c:v>-0.1980085311948302</c:v>
                </c:pt>
                <c:pt idx="284">
                  <c:v>-7.1941175981953986E-2</c:v>
                </c:pt>
                <c:pt idx="285">
                  <c:v>-6.9752713806153221E-2</c:v>
                </c:pt>
                <c:pt idx="286">
                  <c:v>-4.7376411315169488E-2</c:v>
                </c:pt>
                <c:pt idx="287">
                  <c:v>1.7789894203503302E-2</c:v>
                </c:pt>
                <c:pt idx="288">
                  <c:v>2.6038907112939519E-2</c:v>
                </c:pt>
                <c:pt idx="289">
                  <c:v>6.7091967930552873E-2</c:v>
                </c:pt>
                <c:pt idx="290">
                  <c:v>9.661978982900303E-2</c:v>
                </c:pt>
                <c:pt idx="291">
                  <c:v>0.11508163002740851</c:v>
                </c:pt>
                <c:pt idx="292">
                  <c:v>0.15016453369730764</c:v>
                </c:pt>
                <c:pt idx="293">
                  <c:v>8.6639861912243529E-2</c:v>
                </c:pt>
                <c:pt idx="294">
                  <c:v>7.91255892063807E-2</c:v>
                </c:pt>
                <c:pt idx="295">
                  <c:v>8.6645439717654579E-2</c:v>
                </c:pt>
                <c:pt idx="296">
                  <c:v>0.11585737058551186</c:v>
                </c:pt>
                <c:pt idx="297">
                  <c:v>7.4388240495787961E-2</c:v>
                </c:pt>
                <c:pt idx="298">
                  <c:v>9.8484151505093764E-2</c:v>
                </c:pt>
                <c:pt idx="299">
                  <c:v>-1.0822225970473475E-2</c:v>
                </c:pt>
                <c:pt idx="300">
                  <c:v>-5.1258898504101306E-2</c:v>
                </c:pt>
                <c:pt idx="301">
                  <c:v>-5.042466534364079E-2</c:v>
                </c:pt>
                <c:pt idx="302">
                  <c:v>-6.7547790712823727E-2</c:v>
                </c:pt>
                <c:pt idx="303">
                  <c:v>-0.1239639186016923</c:v>
                </c:pt>
                <c:pt idx="304">
                  <c:v>-0.13774171630835269</c:v>
                </c:pt>
                <c:pt idx="305">
                  <c:v>-0.24698433366579964</c:v>
                </c:pt>
                <c:pt idx="306">
                  <c:v>-0.17055494919634842</c:v>
                </c:pt>
                <c:pt idx="307">
                  <c:v>-0.24340171505503091</c:v>
                </c:pt>
                <c:pt idx="308">
                  <c:v>-0.22253749377961574</c:v>
                </c:pt>
                <c:pt idx="309">
                  <c:v>-0.23122627054162931</c:v>
                </c:pt>
                <c:pt idx="310">
                  <c:v>-0.19661244178468845</c:v>
                </c:pt>
                <c:pt idx="311">
                  <c:v>-0.16583050923265205</c:v>
                </c:pt>
                <c:pt idx="312">
                  <c:v>-0.12002584085626493</c:v>
                </c:pt>
                <c:pt idx="313">
                  <c:v>-0.16666313240987271</c:v>
                </c:pt>
                <c:pt idx="314">
                  <c:v>-0.12116827765160268</c:v>
                </c:pt>
                <c:pt idx="315">
                  <c:v>-0.14293143963516949</c:v>
                </c:pt>
                <c:pt idx="316">
                  <c:v>-0.1778753935379736</c:v>
                </c:pt>
                <c:pt idx="317">
                  <c:v>-0.17472228052672892</c:v>
                </c:pt>
                <c:pt idx="318">
                  <c:v>-0.16778026911447114</c:v>
                </c:pt>
                <c:pt idx="319">
                  <c:v>-0.19029375793857323</c:v>
                </c:pt>
                <c:pt idx="320">
                  <c:v>-0.23230459666740899</c:v>
                </c:pt>
                <c:pt idx="321">
                  <c:v>-0.17552436691210568</c:v>
                </c:pt>
                <c:pt idx="322">
                  <c:v>-8.1979716052172802E-2</c:v>
                </c:pt>
                <c:pt idx="323">
                  <c:v>-0.14965338855382085</c:v>
                </c:pt>
                <c:pt idx="324">
                  <c:v>-0.15883844767110944</c:v>
                </c:pt>
                <c:pt idx="325">
                  <c:v>-0.1711880240004417</c:v>
                </c:pt>
                <c:pt idx="326">
                  <c:v>-0.23638924820930687</c:v>
                </c:pt>
                <c:pt idx="327">
                  <c:v>-0.19616720427675788</c:v>
                </c:pt>
                <c:pt idx="328">
                  <c:v>-0.24031176815948038</c:v>
                </c:pt>
                <c:pt idx="329">
                  <c:v>-0.26617160389707933</c:v>
                </c:pt>
                <c:pt idx="330">
                  <c:v>-0.31244363352249965</c:v>
                </c:pt>
                <c:pt idx="331">
                  <c:v>-0.35726041241680961</c:v>
                </c:pt>
                <c:pt idx="332">
                  <c:v>-0.29793914139845346</c:v>
                </c:pt>
                <c:pt idx="333">
                  <c:v>-0.26008290270796575</c:v>
                </c:pt>
                <c:pt idx="334">
                  <c:v>-0.31890006431575124</c:v>
                </c:pt>
                <c:pt idx="335">
                  <c:v>-0.31705433335944511</c:v>
                </c:pt>
                <c:pt idx="336">
                  <c:v>-0.29427568298153461</c:v>
                </c:pt>
                <c:pt idx="337">
                  <c:v>-0.2814240340680193</c:v>
                </c:pt>
                <c:pt idx="338">
                  <c:v>-0.20898503063916349</c:v>
                </c:pt>
                <c:pt idx="339">
                  <c:v>-0.21477107884077343</c:v>
                </c:pt>
                <c:pt idx="340">
                  <c:v>-0.21651993124118996</c:v>
                </c:pt>
                <c:pt idx="341">
                  <c:v>-0.19289406902927803</c:v>
                </c:pt>
                <c:pt idx="342">
                  <c:v>-0.18474748755057316</c:v>
                </c:pt>
                <c:pt idx="343">
                  <c:v>-0.23973776585840784</c:v>
                </c:pt>
                <c:pt idx="344">
                  <c:v>-0.23911543362019294</c:v>
                </c:pt>
                <c:pt idx="345">
                  <c:v>-0.27615257833883933</c:v>
                </c:pt>
                <c:pt idx="346">
                  <c:v>-0.27054366953280773</c:v>
                </c:pt>
                <c:pt idx="347">
                  <c:v>-0.22053456658569057</c:v>
                </c:pt>
                <c:pt idx="348">
                  <c:v>-0.21359338748898382</c:v>
                </c:pt>
                <c:pt idx="349">
                  <c:v>-0.2579494478176495</c:v>
                </c:pt>
                <c:pt idx="350">
                  <c:v>-0.30666728407738642</c:v>
                </c:pt>
                <c:pt idx="351">
                  <c:v>-0.36134404337777476</c:v>
                </c:pt>
                <c:pt idx="352">
                  <c:v>-0.31903340843784395</c:v>
                </c:pt>
                <c:pt idx="353">
                  <c:v>-0.34814812193367872</c:v>
                </c:pt>
                <c:pt idx="354">
                  <c:v>-0.25828164149181893</c:v>
                </c:pt>
                <c:pt idx="355">
                  <c:v>-0.21122044621145863</c:v>
                </c:pt>
                <c:pt idx="356">
                  <c:v>-0.20310079113965573</c:v>
                </c:pt>
                <c:pt idx="357">
                  <c:v>-0.20514392569222017</c:v>
                </c:pt>
                <c:pt idx="358">
                  <c:v>-0.22045758376553082</c:v>
                </c:pt>
                <c:pt idx="359">
                  <c:v>-0.2082397746767124</c:v>
                </c:pt>
                <c:pt idx="360">
                  <c:v>-0.23984904591110265</c:v>
                </c:pt>
                <c:pt idx="361">
                  <c:v>-0.20557286257949808</c:v>
                </c:pt>
                <c:pt idx="362">
                  <c:v>-0.20139607602346557</c:v>
                </c:pt>
                <c:pt idx="363">
                  <c:v>-0.20822324447014459</c:v>
                </c:pt>
                <c:pt idx="364">
                  <c:v>-0.18050682350264494</c:v>
                </c:pt>
                <c:pt idx="365">
                  <c:v>-0.11210463250474989</c:v>
                </c:pt>
                <c:pt idx="366">
                  <c:v>-0.15258885068064981</c:v>
                </c:pt>
                <c:pt idx="367">
                  <c:v>-0.12341888923155067</c:v>
                </c:pt>
                <c:pt idx="368">
                  <c:v>-9.1480470725877255E-2</c:v>
                </c:pt>
                <c:pt idx="369">
                  <c:v>-0.10674717125751805</c:v>
                </c:pt>
                <c:pt idx="370">
                  <c:v>-6.7573993936016749E-2</c:v>
                </c:pt>
                <c:pt idx="371">
                  <c:v>-8.7948272835862942E-2</c:v>
                </c:pt>
                <c:pt idx="372">
                  <c:v>-0.12014906876973919</c:v>
                </c:pt>
                <c:pt idx="373">
                  <c:v>-0.11151229088311956</c:v>
                </c:pt>
                <c:pt idx="374">
                  <c:v>-7.3622321065455659E-2</c:v>
                </c:pt>
                <c:pt idx="375">
                  <c:v>-8.8959885365954283E-2</c:v>
                </c:pt>
                <c:pt idx="376">
                  <c:v>-9.9093286661996433E-2</c:v>
                </c:pt>
                <c:pt idx="377">
                  <c:v>-0.11819557267037405</c:v>
                </c:pt>
                <c:pt idx="378">
                  <c:v>-7.9739950792867748E-2</c:v>
                </c:pt>
                <c:pt idx="379">
                  <c:v>-6.9136095494601313E-2</c:v>
                </c:pt>
                <c:pt idx="380">
                  <c:v>-5.8662737363703664E-2</c:v>
                </c:pt>
                <c:pt idx="381">
                  <c:v>-3.2943603452757909E-2</c:v>
                </c:pt>
                <c:pt idx="382">
                  <c:v>3.3467939867537449E-3</c:v>
                </c:pt>
                <c:pt idx="383">
                  <c:v>1.5335675854214494E-2</c:v>
                </c:pt>
                <c:pt idx="384">
                  <c:v>6.5751328328931824E-3</c:v>
                </c:pt>
                <c:pt idx="385">
                  <c:v>1.5514352624178233E-4</c:v>
                </c:pt>
                <c:pt idx="386">
                  <c:v>-1.7521448028062041E-2</c:v>
                </c:pt>
                <c:pt idx="387">
                  <c:v>-2.9068838231489928E-2</c:v>
                </c:pt>
                <c:pt idx="388">
                  <c:v>-2.1022842039393596E-2</c:v>
                </c:pt>
                <c:pt idx="389">
                  <c:v>3.9784000976022284E-2</c:v>
                </c:pt>
                <c:pt idx="390">
                  <c:v>8.4148250028829266E-2</c:v>
                </c:pt>
                <c:pt idx="391">
                  <c:v>0.12522541663367867</c:v>
                </c:pt>
                <c:pt idx="392">
                  <c:v>0.12293638697326532</c:v>
                </c:pt>
                <c:pt idx="393">
                  <c:v>1.2064196544543335E-2</c:v>
                </c:pt>
                <c:pt idx="394">
                  <c:v>2.1001537738759893E-3</c:v>
                </c:pt>
                <c:pt idx="395">
                  <c:v>3.0069244635584729E-2</c:v>
                </c:pt>
                <c:pt idx="396">
                  <c:v>4.7862206202891118E-2</c:v>
                </c:pt>
                <c:pt idx="397">
                  <c:v>2.6014097321246942E-2</c:v>
                </c:pt>
                <c:pt idx="398">
                  <c:v>7.7402291603094475E-2</c:v>
                </c:pt>
                <c:pt idx="399">
                  <c:v>9.3537268378876159E-2</c:v>
                </c:pt>
                <c:pt idx="400">
                  <c:v>0.15386012950343397</c:v>
                </c:pt>
                <c:pt idx="401">
                  <c:v>0.12084006297216478</c:v>
                </c:pt>
                <c:pt idx="402">
                  <c:v>7.7584716268881679E-2</c:v>
                </c:pt>
                <c:pt idx="403">
                  <c:v>0.1330259245648219</c:v>
                </c:pt>
                <c:pt idx="404">
                  <c:v>0.1184302332943727</c:v>
                </c:pt>
                <c:pt idx="405">
                  <c:v>0.18392145894898507</c:v>
                </c:pt>
                <c:pt idx="406">
                  <c:v>0.16822111764021308</c:v>
                </c:pt>
                <c:pt idx="407">
                  <c:v>0.2015225250595887</c:v>
                </c:pt>
                <c:pt idx="408">
                  <c:v>0.11875935805736418</c:v>
                </c:pt>
                <c:pt idx="409">
                  <c:v>5.0057833057118077E-2</c:v>
                </c:pt>
                <c:pt idx="410">
                  <c:v>4.9144384081994306E-2</c:v>
                </c:pt>
                <c:pt idx="411">
                  <c:v>7.8901275174362545E-2</c:v>
                </c:pt>
                <c:pt idx="412">
                  <c:v>8.6636115075835338E-2</c:v>
                </c:pt>
                <c:pt idx="413">
                  <c:v>0.10820166996379053</c:v>
                </c:pt>
                <c:pt idx="414">
                  <c:v>0.17066501520057314</c:v>
                </c:pt>
                <c:pt idx="415">
                  <c:v>0.16368292959369518</c:v>
                </c:pt>
                <c:pt idx="416">
                  <c:v>0.19010212870872789</c:v>
                </c:pt>
                <c:pt idx="417">
                  <c:v>0.13069015889240024</c:v>
                </c:pt>
                <c:pt idx="418">
                  <c:v>0.14430538103701493</c:v>
                </c:pt>
                <c:pt idx="419">
                  <c:v>0.10662477166984952</c:v>
                </c:pt>
                <c:pt idx="420">
                  <c:v>2.7940911488795742E-2</c:v>
                </c:pt>
                <c:pt idx="421">
                  <c:v>1.1702562216888399E-2</c:v>
                </c:pt>
                <c:pt idx="422">
                  <c:v>-2.736819541484086E-3</c:v>
                </c:pt>
                <c:pt idx="423">
                  <c:v>7.4114485509627591E-3</c:v>
                </c:pt>
                <c:pt idx="424">
                  <c:v>2.8698236235459831E-2</c:v>
                </c:pt>
                <c:pt idx="425">
                  <c:v>2.894279981005107E-2</c:v>
                </c:pt>
                <c:pt idx="426">
                  <c:v>3.068079788061787E-2</c:v>
                </c:pt>
                <c:pt idx="427">
                  <c:v>4.2320695416698771E-2</c:v>
                </c:pt>
                <c:pt idx="428">
                  <c:v>1.3583226408786904E-2</c:v>
                </c:pt>
                <c:pt idx="429">
                  <c:v>-1.5389554384885503E-2</c:v>
                </c:pt>
                <c:pt idx="430">
                  <c:v>-6.3676668450217522E-2</c:v>
                </c:pt>
                <c:pt idx="431">
                  <c:v>-4.1663962390404728E-2</c:v>
                </c:pt>
                <c:pt idx="432">
                  <c:v>8.2431445314153237E-2</c:v>
                </c:pt>
                <c:pt idx="433">
                  <c:v>7.9079744512055683E-2</c:v>
                </c:pt>
                <c:pt idx="434">
                  <c:v>0.11052020851507795</c:v>
                </c:pt>
                <c:pt idx="435">
                  <c:v>0.11191163593507029</c:v>
                </c:pt>
                <c:pt idx="436">
                  <c:v>0.21030969752954759</c:v>
                </c:pt>
                <c:pt idx="437">
                  <c:v>0.11896132999798363</c:v>
                </c:pt>
                <c:pt idx="438">
                  <c:v>0.18159833174577641</c:v>
                </c:pt>
                <c:pt idx="439">
                  <c:v>4.9459879602583919E-2</c:v>
                </c:pt>
                <c:pt idx="440">
                  <c:v>0.12292236768384686</c:v>
                </c:pt>
                <c:pt idx="441">
                  <c:v>0.17929701312631005</c:v>
                </c:pt>
                <c:pt idx="442">
                  <c:v>0.14042150441919105</c:v>
                </c:pt>
                <c:pt idx="443">
                  <c:v>2.2488786501470008E-2</c:v>
                </c:pt>
                <c:pt idx="444">
                  <c:v>9.7782715795344411E-3</c:v>
                </c:pt>
                <c:pt idx="445">
                  <c:v>-2.0471632406085023E-2</c:v>
                </c:pt>
                <c:pt idx="446">
                  <c:v>-6.7030180435763975E-2</c:v>
                </c:pt>
                <c:pt idx="447">
                  <c:v>6.8408152063660556E-4</c:v>
                </c:pt>
                <c:pt idx="448">
                  <c:v>7.8484506306299148E-2</c:v>
                </c:pt>
                <c:pt idx="449">
                  <c:v>8.2201463005979705E-2</c:v>
                </c:pt>
                <c:pt idx="450">
                  <c:v>5.2671540380835331E-2</c:v>
                </c:pt>
                <c:pt idx="451">
                  <c:v>7.2532539949610647E-2</c:v>
                </c:pt>
                <c:pt idx="452">
                  <c:v>0.10235711674863168</c:v>
                </c:pt>
                <c:pt idx="453">
                  <c:v>8.7395275152212959E-2</c:v>
                </c:pt>
                <c:pt idx="454">
                  <c:v>2.4114183273287411E-2</c:v>
                </c:pt>
                <c:pt idx="455">
                  <c:v>3.9467120417873806E-2</c:v>
                </c:pt>
                <c:pt idx="456">
                  <c:v>0.1661264615191789</c:v>
                </c:pt>
                <c:pt idx="457">
                  <c:v>0.21591967846427038</c:v>
                </c:pt>
                <c:pt idx="458">
                  <c:v>0.23696666223221699</c:v>
                </c:pt>
                <c:pt idx="459">
                  <c:v>0.30533382986038204</c:v>
                </c:pt>
                <c:pt idx="460">
                  <c:v>0.28837257656183601</c:v>
                </c:pt>
                <c:pt idx="461">
                  <c:v>0.33274977700690356</c:v>
                </c:pt>
                <c:pt idx="462">
                  <c:v>0.31117401933512889</c:v>
                </c:pt>
                <c:pt idx="463">
                  <c:v>0.24591153543695826</c:v>
                </c:pt>
                <c:pt idx="464">
                  <c:v>0.22979983362228348</c:v>
                </c:pt>
                <c:pt idx="465">
                  <c:v>0.1993628987521282</c:v>
                </c:pt>
                <c:pt idx="466">
                  <c:v>0.18134091339293196</c:v>
                </c:pt>
                <c:pt idx="467">
                  <c:v>0.22019532549198786</c:v>
                </c:pt>
                <c:pt idx="468">
                  <c:v>0.18834630135830221</c:v>
                </c:pt>
                <c:pt idx="469">
                  <c:v>0.19784937329668864</c:v>
                </c:pt>
                <c:pt idx="470">
                  <c:v>0.13992380384094152</c:v>
                </c:pt>
                <c:pt idx="471">
                  <c:v>9.6633495213483064E-3</c:v>
                </c:pt>
                <c:pt idx="472">
                  <c:v>2.9678871466555051E-2</c:v>
                </c:pt>
                <c:pt idx="473">
                  <c:v>2.73961386781745E-2</c:v>
                </c:pt>
                <c:pt idx="474">
                  <c:v>5.9943945935835422E-2</c:v>
                </c:pt>
                <c:pt idx="475">
                  <c:v>-3.9322725323915404E-2</c:v>
                </c:pt>
                <c:pt idx="476">
                  <c:v>-1.9500512635490536E-2</c:v>
                </c:pt>
                <c:pt idx="477">
                  <c:v>-4.2735520330050687E-2</c:v>
                </c:pt>
                <c:pt idx="478">
                  <c:v>-4.3626018616196053E-3</c:v>
                </c:pt>
                <c:pt idx="479">
                  <c:v>-1.4642742160569445E-2</c:v>
                </c:pt>
                <c:pt idx="480">
                  <c:v>-2.4416577532930056E-2</c:v>
                </c:pt>
                <c:pt idx="481">
                  <c:v>6.7953380079566151E-3</c:v>
                </c:pt>
                <c:pt idx="482">
                  <c:v>9.9015027677130538E-2</c:v>
                </c:pt>
                <c:pt idx="483">
                  <c:v>9.2715160173775825E-3</c:v>
                </c:pt>
                <c:pt idx="484">
                  <c:v>4.1474541060976935E-2</c:v>
                </c:pt>
                <c:pt idx="485">
                  <c:v>6.9721275647886868E-2</c:v>
                </c:pt>
                <c:pt idx="486">
                  <c:v>7.4983931397362175E-2</c:v>
                </c:pt>
                <c:pt idx="487">
                  <c:v>7.0718792307542314E-2</c:v>
                </c:pt>
                <c:pt idx="488">
                  <c:v>6.7905959993925638E-2</c:v>
                </c:pt>
                <c:pt idx="489">
                  <c:v>6.8367740138837882E-2</c:v>
                </c:pt>
                <c:pt idx="490">
                  <c:v>6.7306409377007062E-2</c:v>
                </c:pt>
                <c:pt idx="491">
                  <c:v>1.4134348582506858E-2</c:v>
                </c:pt>
                <c:pt idx="492">
                  <c:v>-1.1581821759214654E-2</c:v>
                </c:pt>
                <c:pt idx="493">
                  <c:v>4.6004423719535267E-2</c:v>
                </c:pt>
                <c:pt idx="494">
                  <c:v>3.6324207187785548E-2</c:v>
                </c:pt>
                <c:pt idx="495">
                  <c:v>-7.4650425334082268E-2</c:v>
                </c:pt>
                <c:pt idx="496">
                  <c:v>-0.14603508420744132</c:v>
                </c:pt>
                <c:pt idx="497">
                  <c:v>-0.13885829341680395</c:v>
                </c:pt>
                <c:pt idx="498">
                  <c:v>-0.16229614557381597</c:v>
                </c:pt>
                <c:pt idx="499">
                  <c:v>-0.11009432529981143</c:v>
                </c:pt>
                <c:pt idx="500">
                  <c:v>-0.26160086040620079</c:v>
                </c:pt>
                <c:pt idx="501">
                  <c:v>-0.25111324134019047</c:v>
                </c:pt>
                <c:pt idx="502">
                  <c:v>-0.24046841251910103</c:v>
                </c:pt>
                <c:pt idx="503">
                  <c:v>-0.21233600725388024</c:v>
                </c:pt>
                <c:pt idx="504">
                  <c:v>-0.22892168955008549</c:v>
                </c:pt>
                <c:pt idx="505">
                  <c:v>-0.20134299433521088</c:v>
                </c:pt>
                <c:pt idx="506">
                  <c:v>-0.21367771700727933</c:v>
                </c:pt>
                <c:pt idx="507">
                  <c:v>-0.18655948230493316</c:v>
                </c:pt>
                <c:pt idx="508">
                  <c:v>-0.21665298916389658</c:v>
                </c:pt>
                <c:pt idx="509">
                  <c:v>-0.18352322289317743</c:v>
                </c:pt>
                <c:pt idx="510">
                  <c:v>-0.14683025958334175</c:v>
                </c:pt>
                <c:pt idx="511">
                  <c:v>-0.19277785525132032</c:v>
                </c:pt>
                <c:pt idx="512">
                  <c:v>-0.21253390957681759</c:v>
                </c:pt>
                <c:pt idx="513">
                  <c:v>-0.21672679896058006</c:v>
                </c:pt>
                <c:pt idx="514">
                  <c:v>-0.20081919637093912</c:v>
                </c:pt>
                <c:pt idx="515">
                  <c:v>-0.16778583194148936</c:v>
                </c:pt>
                <c:pt idx="516">
                  <c:v>-0.20978027431901647</c:v>
                </c:pt>
                <c:pt idx="517">
                  <c:v>-0.22692263007920804</c:v>
                </c:pt>
                <c:pt idx="518">
                  <c:v>-0.23705642039717481</c:v>
                </c:pt>
                <c:pt idx="519">
                  <c:v>-0.23184533142263813</c:v>
                </c:pt>
                <c:pt idx="520">
                  <c:v>-0.27497504148441448</c:v>
                </c:pt>
                <c:pt idx="521">
                  <c:v>-0.28687056534426586</c:v>
                </c:pt>
                <c:pt idx="522">
                  <c:v>-0.16464287148878007</c:v>
                </c:pt>
                <c:pt idx="523">
                  <c:v>-0.1866942480145439</c:v>
                </c:pt>
                <c:pt idx="524">
                  <c:v>-0.23197601499013637</c:v>
                </c:pt>
                <c:pt idx="525">
                  <c:v>-0.22126168710349378</c:v>
                </c:pt>
                <c:pt idx="526">
                  <c:v>-0.22619853212919366</c:v>
                </c:pt>
                <c:pt idx="527">
                  <c:v>-0.18249876779982255</c:v>
                </c:pt>
                <c:pt idx="528">
                  <c:v>-0.19645519638158118</c:v>
                </c:pt>
                <c:pt idx="529">
                  <c:v>-0.1878400475538263</c:v>
                </c:pt>
                <c:pt idx="530">
                  <c:v>-0.22673453113980796</c:v>
                </c:pt>
                <c:pt idx="531">
                  <c:v>-0.20869164631615214</c:v>
                </c:pt>
                <c:pt idx="532">
                  <c:v>-0.19783687282867082</c:v>
                </c:pt>
                <c:pt idx="533">
                  <c:v>-0.21390357975837318</c:v>
                </c:pt>
                <c:pt idx="534">
                  <c:v>-0.23174605733501066</c:v>
                </c:pt>
                <c:pt idx="535">
                  <c:v>-0.24112179910317358</c:v>
                </c:pt>
                <c:pt idx="536">
                  <c:v>-0.21948453302808982</c:v>
                </c:pt>
                <c:pt idx="537">
                  <c:v>-0.21563308269358047</c:v>
                </c:pt>
                <c:pt idx="538">
                  <c:v>-0.21544479031034686</c:v>
                </c:pt>
                <c:pt idx="539">
                  <c:v>-6.9646645171441854E-2</c:v>
                </c:pt>
                <c:pt idx="540">
                  <c:v>-5.9113223463432292E-2</c:v>
                </c:pt>
                <c:pt idx="541">
                  <c:v>-4.1329627804307767E-2</c:v>
                </c:pt>
                <c:pt idx="542">
                  <c:v>-4.5434220347737787E-2</c:v>
                </c:pt>
                <c:pt idx="543">
                  <c:v>2.7440927916808765E-2</c:v>
                </c:pt>
                <c:pt idx="544">
                  <c:v>-2.6498696078993356E-2</c:v>
                </c:pt>
                <c:pt idx="545">
                  <c:v>-5.0957069783339866E-2</c:v>
                </c:pt>
                <c:pt idx="546">
                  <c:v>-8.73547557564789E-2</c:v>
                </c:pt>
                <c:pt idx="547">
                  <c:v>-0.1120339397302061</c:v>
                </c:pt>
                <c:pt idx="548">
                  <c:v>-0.10044451588667225</c:v>
                </c:pt>
                <c:pt idx="549">
                  <c:v>-0.10640352442025887</c:v>
                </c:pt>
                <c:pt idx="550">
                  <c:v>-8.3138637676068314E-2</c:v>
                </c:pt>
                <c:pt idx="551">
                  <c:v>-6.7573752970185808E-2</c:v>
                </c:pt>
                <c:pt idx="552">
                  <c:v>-8.1890318230038978E-2</c:v>
                </c:pt>
                <c:pt idx="553">
                  <c:v>-5.955977388787638E-2</c:v>
                </c:pt>
                <c:pt idx="554">
                  <c:v>-7.6834908465705815E-2</c:v>
                </c:pt>
                <c:pt idx="555">
                  <c:v>-5.6289852581205627E-2</c:v>
                </c:pt>
                <c:pt idx="556">
                  <c:v>-5.4007495193132894E-2</c:v>
                </c:pt>
                <c:pt idx="557">
                  <c:v>-4.24643297500744E-2</c:v>
                </c:pt>
                <c:pt idx="558">
                  <c:v>-0.12363772083101485</c:v>
                </c:pt>
                <c:pt idx="559">
                  <c:v>-9.4348522909048813E-2</c:v>
                </c:pt>
                <c:pt idx="560">
                  <c:v>-0.13779736713333107</c:v>
                </c:pt>
                <c:pt idx="561">
                  <c:v>-0.20295231827535828</c:v>
                </c:pt>
                <c:pt idx="562">
                  <c:v>-0.19637976691312406</c:v>
                </c:pt>
                <c:pt idx="563">
                  <c:v>-0.1785926565696655</c:v>
                </c:pt>
                <c:pt idx="564">
                  <c:v>-0.13687298096523731</c:v>
                </c:pt>
                <c:pt idx="565">
                  <c:v>-0.13358448511590287</c:v>
                </c:pt>
                <c:pt idx="566">
                  <c:v>-0.1838996651949581</c:v>
                </c:pt>
                <c:pt idx="567">
                  <c:v>-0.19093996430833213</c:v>
                </c:pt>
                <c:pt idx="568">
                  <c:v>-0.15027204630505461</c:v>
                </c:pt>
                <c:pt idx="569">
                  <c:v>-0.1691033941605152</c:v>
                </c:pt>
                <c:pt idx="570">
                  <c:v>-0.14387095591871391</c:v>
                </c:pt>
                <c:pt idx="571">
                  <c:v>-0.1009090404378971</c:v>
                </c:pt>
                <c:pt idx="572">
                  <c:v>-8.2610970082176743E-2</c:v>
                </c:pt>
                <c:pt idx="573">
                  <c:v>-5.6133024258069271E-2</c:v>
                </c:pt>
                <c:pt idx="574">
                  <c:v>-7.0369374529100845E-2</c:v>
                </c:pt>
                <c:pt idx="575">
                  <c:v>-0.12473139204475374</c:v>
                </c:pt>
                <c:pt idx="576">
                  <c:v>-8.9068321678719337E-2</c:v>
                </c:pt>
                <c:pt idx="577">
                  <c:v>-0.10603534773845386</c:v>
                </c:pt>
                <c:pt idx="578">
                  <c:v>-0.15499789708623868</c:v>
                </c:pt>
                <c:pt idx="579">
                  <c:v>-0.18563264343686414</c:v>
                </c:pt>
                <c:pt idx="580">
                  <c:v>-0.14317494044847107</c:v>
                </c:pt>
                <c:pt idx="581">
                  <c:v>-0.11583021244043415</c:v>
                </c:pt>
                <c:pt idx="582">
                  <c:v>-0.17681319751867022</c:v>
                </c:pt>
                <c:pt idx="583">
                  <c:v>-0.11566423949854865</c:v>
                </c:pt>
                <c:pt idx="584">
                  <c:v>-8.0212641305019525E-2</c:v>
                </c:pt>
                <c:pt idx="585">
                  <c:v>-4.6781445788521205E-2</c:v>
                </c:pt>
                <c:pt idx="586">
                  <c:v>-1.627412246738931E-2</c:v>
                </c:pt>
                <c:pt idx="587">
                  <c:v>-2.9119411006101544E-2</c:v>
                </c:pt>
                <c:pt idx="588">
                  <c:v>-1.8624774465048274E-2</c:v>
                </c:pt>
                <c:pt idx="589">
                  <c:v>-3.41921079818895E-2</c:v>
                </c:pt>
                <c:pt idx="590">
                  <c:v>-6.0238844244464518E-2</c:v>
                </c:pt>
                <c:pt idx="591">
                  <c:v>-3.7872139909932843E-2</c:v>
                </c:pt>
                <c:pt idx="592">
                  <c:v>-4.5802923453325636E-2</c:v>
                </c:pt>
                <c:pt idx="593">
                  <c:v>-4.1132315295259847E-2</c:v>
                </c:pt>
                <c:pt idx="594">
                  <c:v>-4.822705958103967E-2</c:v>
                </c:pt>
                <c:pt idx="595">
                  <c:v>-5.3927118780392309E-2</c:v>
                </c:pt>
                <c:pt idx="596">
                  <c:v>-8.4996187099199705E-2</c:v>
                </c:pt>
                <c:pt idx="597">
                  <c:v>-6.7083156765263705E-2</c:v>
                </c:pt>
                <c:pt idx="598">
                  <c:v>-3.470147292314444E-2</c:v>
                </c:pt>
                <c:pt idx="599">
                  <c:v>-1.9542618253693828E-2</c:v>
                </c:pt>
                <c:pt idx="600">
                  <c:v>8.0622912693609744E-2</c:v>
                </c:pt>
                <c:pt idx="601">
                  <c:v>9.637173085572863E-2</c:v>
                </c:pt>
                <c:pt idx="602">
                  <c:v>0.15908705087930169</c:v>
                </c:pt>
                <c:pt idx="603">
                  <c:v>4.8252211121273383E-2</c:v>
                </c:pt>
                <c:pt idx="604">
                  <c:v>2.0993101766584317E-2</c:v>
                </c:pt>
                <c:pt idx="605">
                  <c:v>5.6261829463123414E-2</c:v>
                </c:pt>
                <c:pt idx="606">
                  <c:v>0.11385584721854596</c:v>
                </c:pt>
                <c:pt idx="607">
                  <c:v>5.0793478963127484E-2</c:v>
                </c:pt>
                <c:pt idx="608">
                  <c:v>0.17082616077551052</c:v>
                </c:pt>
                <c:pt idx="609">
                  <c:v>0.13083314181086322</c:v>
                </c:pt>
                <c:pt idx="610">
                  <c:v>0.14665171254088433</c:v>
                </c:pt>
                <c:pt idx="611">
                  <c:v>0.12097975138998453</c:v>
                </c:pt>
                <c:pt idx="612">
                  <c:v>0.10542243712864917</c:v>
                </c:pt>
                <c:pt idx="613">
                  <c:v>0.10616328220476533</c:v>
                </c:pt>
                <c:pt idx="614">
                  <c:v>0.10691190723928158</c:v>
                </c:pt>
                <c:pt idx="615">
                  <c:v>9.7442962459899959E-2</c:v>
                </c:pt>
                <c:pt idx="616">
                  <c:v>9.3540708435372544E-2</c:v>
                </c:pt>
                <c:pt idx="617">
                  <c:v>0.13688715301565987</c:v>
                </c:pt>
                <c:pt idx="618">
                  <c:v>0.13406478954805445</c:v>
                </c:pt>
                <c:pt idx="619">
                  <c:v>7.246167477661998E-2</c:v>
                </c:pt>
                <c:pt idx="620">
                  <c:v>5.8027345204011004E-2</c:v>
                </c:pt>
                <c:pt idx="621">
                  <c:v>0.12259396709921415</c:v>
                </c:pt>
                <c:pt idx="622">
                  <c:v>8.6571157654052114E-2</c:v>
                </c:pt>
                <c:pt idx="623">
                  <c:v>0.1095864201154237</c:v>
                </c:pt>
                <c:pt idx="624">
                  <c:v>8.3310728552418695E-2</c:v>
                </c:pt>
                <c:pt idx="625">
                  <c:v>2.1210665528559935E-2</c:v>
                </c:pt>
                <c:pt idx="626">
                  <c:v>7.4760150178099236E-3</c:v>
                </c:pt>
                <c:pt idx="627">
                  <c:v>2.5661744069827911E-2</c:v>
                </c:pt>
                <c:pt idx="628">
                  <c:v>7.4097241937315289E-2</c:v>
                </c:pt>
                <c:pt idx="629">
                  <c:v>8.1761101993585855E-2</c:v>
                </c:pt>
                <c:pt idx="630">
                  <c:v>9.5558594282795048E-2</c:v>
                </c:pt>
                <c:pt idx="631">
                  <c:v>0.10745746071928286</c:v>
                </c:pt>
                <c:pt idx="632">
                  <c:v>0.13856557783834453</c:v>
                </c:pt>
                <c:pt idx="633">
                  <c:v>0.20226218678776209</c:v>
                </c:pt>
                <c:pt idx="634">
                  <c:v>0.12550688243155864</c:v>
                </c:pt>
                <c:pt idx="635">
                  <c:v>0.12963130232838588</c:v>
                </c:pt>
                <c:pt idx="636">
                  <c:v>0.16285796472116448</c:v>
                </c:pt>
              </c:numCache>
            </c:numRef>
          </c:val>
          <c:smooth val="0"/>
          <c:extLst>
            <c:ext xmlns:c16="http://schemas.microsoft.com/office/drawing/2014/chart" uri="{C3380CC4-5D6E-409C-BE32-E72D297353CC}">
              <c16:uniqueId val="{00000005-AD87-C042-9E24-C70A60505412}"/>
            </c:ext>
          </c:extLst>
        </c:ser>
        <c:ser>
          <c:idx val="6"/>
          <c:order val="6"/>
          <c:tx>
            <c:strRef>
              <c:f>Sheet2!$S$3</c:f>
              <c:strCache>
                <c:ptCount val="1"/>
                <c:pt idx="0">
                  <c:v>60d Ret</c:v>
                </c:pt>
              </c:strCache>
            </c:strRef>
          </c:tx>
          <c:spPr>
            <a:ln w="6350" cap="rnd">
              <a:solidFill>
                <a:schemeClr val="bg1">
                  <a:lumMod val="50%"/>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Sheet2!$S$4:$S$640</c:f>
              <c:numCache>
                <c:formatCode>0.00</c:formatCode>
                <c:ptCount val="637"/>
                <c:pt idx="59">
                  <c:v>-9.9604404968918342E-2</c:v>
                </c:pt>
                <c:pt idx="60">
                  <c:v>-9.325615156187711E-2</c:v>
                </c:pt>
                <c:pt idx="61">
                  <c:v>-0.11237436051276865</c:v>
                </c:pt>
                <c:pt idx="62">
                  <c:v>-8.3589780947162323E-2</c:v>
                </c:pt>
                <c:pt idx="63">
                  <c:v>-5.4005103478538159E-3</c:v>
                </c:pt>
                <c:pt idx="64">
                  <c:v>7.8266930592500741E-2</c:v>
                </c:pt>
                <c:pt idx="65">
                  <c:v>8.7460185098089144E-2</c:v>
                </c:pt>
                <c:pt idx="66">
                  <c:v>0.10137000213144584</c:v>
                </c:pt>
                <c:pt idx="67">
                  <c:v>0.10768646215817697</c:v>
                </c:pt>
                <c:pt idx="68">
                  <c:v>0.12557360052535158</c:v>
                </c:pt>
                <c:pt idx="69">
                  <c:v>0.15483975377122208</c:v>
                </c:pt>
                <c:pt idx="70">
                  <c:v>0.1171863333629355</c:v>
                </c:pt>
                <c:pt idx="71">
                  <c:v>0.1543425198651853</c:v>
                </c:pt>
                <c:pt idx="72">
                  <c:v>0.18394591288622392</c:v>
                </c:pt>
                <c:pt idx="73">
                  <c:v>0.24472657389171446</c:v>
                </c:pt>
                <c:pt idx="74">
                  <c:v>0.10594274760784153</c:v>
                </c:pt>
                <c:pt idx="75">
                  <c:v>7.0085114468494233E-2</c:v>
                </c:pt>
                <c:pt idx="76">
                  <c:v>0.18646352761545007</c:v>
                </c:pt>
                <c:pt idx="77">
                  <c:v>0.31603564040887622</c:v>
                </c:pt>
                <c:pt idx="78">
                  <c:v>0.51624978756394424</c:v>
                </c:pt>
                <c:pt idx="79">
                  <c:v>0.4735896131426276</c:v>
                </c:pt>
                <c:pt idx="80">
                  <c:v>0.59141947010994245</c:v>
                </c:pt>
                <c:pt idx="81">
                  <c:v>0.45324647089398845</c:v>
                </c:pt>
                <c:pt idx="82">
                  <c:v>0.58368737675494353</c:v>
                </c:pt>
                <c:pt idx="83">
                  <c:v>0.68721910683799825</c:v>
                </c:pt>
                <c:pt idx="84">
                  <c:v>0.91275525456815376</c:v>
                </c:pt>
                <c:pt idx="85">
                  <c:v>0.81498260492033414</c:v>
                </c:pt>
                <c:pt idx="86">
                  <c:v>0.84305187493227896</c:v>
                </c:pt>
                <c:pt idx="87">
                  <c:v>0.84430516781656462</c:v>
                </c:pt>
                <c:pt idx="88">
                  <c:v>0.92363517573994325</c:v>
                </c:pt>
                <c:pt idx="89">
                  <c:v>0.91191466976447644</c:v>
                </c:pt>
                <c:pt idx="90">
                  <c:v>0.76351331300822989</c:v>
                </c:pt>
                <c:pt idx="91">
                  <c:v>0.71121551092473412</c:v>
                </c:pt>
                <c:pt idx="92">
                  <c:v>0.80550730619049504</c:v>
                </c:pt>
                <c:pt idx="93">
                  <c:v>0.83035748927914999</c:v>
                </c:pt>
                <c:pt idx="94">
                  <c:v>0.82476086631395662</c:v>
                </c:pt>
                <c:pt idx="95">
                  <c:v>0.7297421900808686</c:v>
                </c:pt>
                <c:pt idx="96">
                  <c:v>0.76624017800691924</c:v>
                </c:pt>
                <c:pt idx="97">
                  <c:v>0.78620131998537479</c:v>
                </c:pt>
                <c:pt idx="98">
                  <c:v>0.80302927095679</c:v>
                </c:pt>
                <c:pt idx="99">
                  <c:v>0.79584848292162413</c:v>
                </c:pt>
                <c:pt idx="100">
                  <c:v>0.70429467144243152</c:v>
                </c:pt>
                <c:pt idx="101">
                  <c:v>0.74730529012342095</c:v>
                </c:pt>
                <c:pt idx="102">
                  <c:v>0.66314642980765715</c:v>
                </c:pt>
                <c:pt idx="103">
                  <c:v>0.63847300817632346</c:v>
                </c:pt>
                <c:pt idx="104">
                  <c:v>0.65637418249508206</c:v>
                </c:pt>
                <c:pt idx="105">
                  <c:v>0.59005465578801486</c:v>
                </c:pt>
                <c:pt idx="106">
                  <c:v>0.54227722766168607</c:v>
                </c:pt>
                <c:pt idx="107">
                  <c:v>0.48225636584083165</c:v>
                </c:pt>
                <c:pt idx="108">
                  <c:v>0.33372822508491312</c:v>
                </c:pt>
                <c:pt idx="109">
                  <c:v>0.46855366887638311</c:v>
                </c:pt>
                <c:pt idx="110">
                  <c:v>0.47183831731251769</c:v>
                </c:pt>
                <c:pt idx="111">
                  <c:v>0.42402964111127678</c:v>
                </c:pt>
                <c:pt idx="112">
                  <c:v>0.44189685939015588</c:v>
                </c:pt>
                <c:pt idx="113">
                  <c:v>0.4286419784531178</c:v>
                </c:pt>
                <c:pt idx="114">
                  <c:v>0.48817895916917764</c:v>
                </c:pt>
                <c:pt idx="115">
                  <c:v>0.5428045647267945</c:v>
                </c:pt>
                <c:pt idx="116">
                  <c:v>0.62825839415090712</c:v>
                </c:pt>
                <c:pt idx="117">
                  <c:v>0.63779872159392448</c:v>
                </c:pt>
                <c:pt idx="118">
                  <c:v>0.52500415014787705</c:v>
                </c:pt>
                <c:pt idx="119">
                  <c:v>0.43698167316975595</c:v>
                </c:pt>
                <c:pt idx="120">
                  <c:v>0.48966263293929579</c:v>
                </c:pt>
                <c:pt idx="121">
                  <c:v>0.37029017593899283</c:v>
                </c:pt>
                <c:pt idx="122">
                  <c:v>0.35220812017048247</c:v>
                </c:pt>
                <c:pt idx="123">
                  <c:v>0.28185220070173</c:v>
                </c:pt>
                <c:pt idx="124">
                  <c:v>0.31222069898387522</c:v>
                </c:pt>
                <c:pt idx="125">
                  <c:v>0.3279199415808054</c:v>
                </c:pt>
                <c:pt idx="126">
                  <c:v>0.30713370604729456</c:v>
                </c:pt>
                <c:pt idx="127">
                  <c:v>0.2591117430065053</c:v>
                </c:pt>
                <c:pt idx="128">
                  <c:v>0.29381624000393813</c:v>
                </c:pt>
                <c:pt idx="129">
                  <c:v>0.34657510452754459</c:v>
                </c:pt>
                <c:pt idx="130">
                  <c:v>0.26246893809221961</c:v>
                </c:pt>
                <c:pt idx="131">
                  <c:v>0.23263604471141153</c:v>
                </c:pt>
                <c:pt idx="132">
                  <c:v>0.15970629356177574</c:v>
                </c:pt>
                <c:pt idx="133">
                  <c:v>0.26954624001409783</c:v>
                </c:pt>
                <c:pt idx="134">
                  <c:v>0.21415666721622739</c:v>
                </c:pt>
                <c:pt idx="135">
                  <c:v>8.9977066605741021E-2</c:v>
                </c:pt>
                <c:pt idx="136">
                  <c:v>-9.5568368839509144E-2</c:v>
                </c:pt>
                <c:pt idx="137">
                  <c:v>-0.22622244912538123</c:v>
                </c:pt>
                <c:pt idx="138">
                  <c:v>-0.24000489146327192</c:v>
                </c:pt>
                <c:pt idx="139">
                  <c:v>-0.39741259477199031</c:v>
                </c:pt>
                <c:pt idx="140">
                  <c:v>-0.21083948129184149</c:v>
                </c:pt>
                <c:pt idx="141">
                  <c:v>-0.34466766663359505</c:v>
                </c:pt>
                <c:pt idx="142">
                  <c:v>-0.4300370516346807</c:v>
                </c:pt>
                <c:pt idx="143">
                  <c:v>-0.69440231588498802</c:v>
                </c:pt>
                <c:pt idx="144">
                  <c:v>-0.52752182841171125</c:v>
                </c:pt>
                <c:pt idx="145">
                  <c:v>-0.54929640247843725</c:v>
                </c:pt>
                <c:pt idx="146">
                  <c:v>-0.46266511077349343</c:v>
                </c:pt>
                <c:pt idx="147">
                  <c:v>-0.57576647513285029</c:v>
                </c:pt>
                <c:pt idx="148">
                  <c:v>-0.63107836214576485</c:v>
                </c:pt>
                <c:pt idx="149">
                  <c:v>-0.57770599493383212</c:v>
                </c:pt>
                <c:pt idx="150">
                  <c:v>-0.50661937448558081</c:v>
                </c:pt>
                <c:pt idx="151">
                  <c:v>-0.6223756906573632</c:v>
                </c:pt>
                <c:pt idx="152">
                  <c:v>-0.58788806903586643</c:v>
                </c:pt>
                <c:pt idx="153">
                  <c:v>-0.58585268837862758</c:v>
                </c:pt>
                <c:pt idx="154">
                  <c:v>-0.53648188330509505</c:v>
                </c:pt>
                <c:pt idx="155">
                  <c:v>-0.60992885738997882</c:v>
                </c:pt>
                <c:pt idx="156">
                  <c:v>-0.68853421496907119</c:v>
                </c:pt>
                <c:pt idx="157">
                  <c:v>-0.69783684257696554</c:v>
                </c:pt>
                <c:pt idx="158">
                  <c:v>-0.78913965440337619</c:v>
                </c:pt>
                <c:pt idx="159">
                  <c:v>-0.62188913653303368</c:v>
                </c:pt>
                <c:pt idx="160">
                  <c:v>-0.47018978587975463</c:v>
                </c:pt>
                <c:pt idx="161">
                  <c:v>-0.41885185081146487</c:v>
                </c:pt>
                <c:pt idx="162">
                  <c:v>-0.28795602582513141</c:v>
                </c:pt>
                <c:pt idx="163">
                  <c:v>-0.31338043627694462</c:v>
                </c:pt>
                <c:pt idx="164">
                  <c:v>-0.21365647629512219</c:v>
                </c:pt>
                <c:pt idx="165">
                  <c:v>-0.23234221859840171</c:v>
                </c:pt>
                <c:pt idx="166">
                  <c:v>-0.17876055191321721</c:v>
                </c:pt>
                <c:pt idx="167">
                  <c:v>-7.3743652308267821E-2</c:v>
                </c:pt>
                <c:pt idx="168">
                  <c:v>-5.4788403781756208E-2</c:v>
                </c:pt>
                <c:pt idx="169">
                  <c:v>-8.5487285665422755E-2</c:v>
                </c:pt>
                <c:pt idx="170">
                  <c:v>-2.5364427973013554E-2</c:v>
                </c:pt>
                <c:pt idx="171">
                  <c:v>-4.5471275385712641E-2</c:v>
                </c:pt>
                <c:pt idx="172">
                  <c:v>-2.2647310559701483E-2</c:v>
                </c:pt>
                <c:pt idx="173">
                  <c:v>-0.1323908608262829</c:v>
                </c:pt>
                <c:pt idx="174">
                  <c:v>-0.11420847387099607</c:v>
                </c:pt>
                <c:pt idx="175">
                  <c:v>-0.1074769691687297</c:v>
                </c:pt>
                <c:pt idx="176">
                  <c:v>-0.16473603752251684</c:v>
                </c:pt>
                <c:pt idx="177">
                  <c:v>-8.01540611351194E-2</c:v>
                </c:pt>
                <c:pt idx="178">
                  <c:v>-2.0087503180060935E-2</c:v>
                </c:pt>
                <c:pt idx="179">
                  <c:v>-4.7009444063407978E-2</c:v>
                </c:pt>
                <c:pt idx="180">
                  <c:v>3.5147642274665408E-2</c:v>
                </c:pt>
                <c:pt idx="181">
                  <c:v>5.2051053682583325E-3</c:v>
                </c:pt>
                <c:pt idx="182">
                  <c:v>-1.6257835969657682E-2</c:v>
                </c:pt>
                <c:pt idx="183">
                  <c:v>-9.7171793677789525E-2</c:v>
                </c:pt>
                <c:pt idx="184">
                  <c:v>-6.9866044684512282E-2</c:v>
                </c:pt>
                <c:pt idx="185">
                  <c:v>-8.4679364375565516E-2</c:v>
                </c:pt>
                <c:pt idx="186">
                  <c:v>-0.10340193753814055</c:v>
                </c:pt>
                <c:pt idx="187">
                  <c:v>-0.17317332213919182</c:v>
                </c:pt>
                <c:pt idx="188">
                  <c:v>-0.20306279077028211</c:v>
                </c:pt>
                <c:pt idx="189">
                  <c:v>-8.9512921198340076E-2</c:v>
                </c:pt>
                <c:pt idx="190">
                  <c:v>-0.15008714224200931</c:v>
                </c:pt>
                <c:pt idx="191">
                  <c:v>-0.18521767467844241</c:v>
                </c:pt>
                <c:pt idx="192">
                  <c:v>-0.27386500000562986</c:v>
                </c:pt>
                <c:pt idx="193">
                  <c:v>-0.22162177217527637</c:v>
                </c:pt>
                <c:pt idx="194">
                  <c:v>-0.18014228990822118</c:v>
                </c:pt>
                <c:pt idx="195">
                  <c:v>-0.19587238532745763</c:v>
                </c:pt>
                <c:pt idx="196">
                  <c:v>-0.23026459507906546</c:v>
                </c:pt>
                <c:pt idx="197">
                  <c:v>-0.16072132225342953</c:v>
                </c:pt>
                <c:pt idx="198">
                  <c:v>-0.1550291504448553</c:v>
                </c:pt>
                <c:pt idx="199">
                  <c:v>-0.25674028913524816</c:v>
                </c:pt>
                <c:pt idx="200">
                  <c:v>-0.17905774627699295</c:v>
                </c:pt>
                <c:pt idx="201">
                  <c:v>-0.20336528261435188</c:v>
                </c:pt>
                <c:pt idx="202">
                  <c:v>-7.8589201721633029E-2</c:v>
                </c:pt>
                <c:pt idx="203">
                  <c:v>-0.14735095125085187</c:v>
                </c:pt>
                <c:pt idx="204">
                  <c:v>-0.1860121969857837</c:v>
                </c:pt>
                <c:pt idx="205">
                  <c:v>-0.21222130371978998</c:v>
                </c:pt>
                <c:pt idx="206">
                  <c:v>-0.25030754782404052</c:v>
                </c:pt>
                <c:pt idx="207">
                  <c:v>-0.23816832873518581</c:v>
                </c:pt>
                <c:pt idx="208">
                  <c:v>-0.2143137672382206</c:v>
                </c:pt>
                <c:pt idx="209">
                  <c:v>-0.21191292789862226</c:v>
                </c:pt>
                <c:pt idx="210">
                  <c:v>-0.17293690158543706</c:v>
                </c:pt>
                <c:pt idx="211">
                  <c:v>-0.16814418282704544</c:v>
                </c:pt>
                <c:pt idx="212">
                  <c:v>-0.12663847317628316</c:v>
                </c:pt>
                <c:pt idx="213">
                  <c:v>-7.0998354263866081E-2</c:v>
                </c:pt>
                <c:pt idx="214">
                  <c:v>-4.0503544891049015E-2</c:v>
                </c:pt>
                <c:pt idx="215">
                  <c:v>-3.8902172465502795E-2</c:v>
                </c:pt>
                <c:pt idx="216">
                  <c:v>-3.4142693955429064E-2</c:v>
                </c:pt>
                <c:pt idx="217">
                  <c:v>4.0176895426357571E-3</c:v>
                </c:pt>
                <c:pt idx="218">
                  <c:v>-2.4595140986096314E-2</c:v>
                </c:pt>
                <c:pt idx="219">
                  <c:v>-0.17082749862692267</c:v>
                </c:pt>
                <c:pt idx="220">
                  <c:v>-0.2425280457332567</c:v>
                </c:pt>
                <c:pt idx="221">
                  <c:v>-0.31273921457067572</c:v>
                </c:pt>
                <c:pt idx="222">
                  <c:v>-0.25560683156186231</c:v>
                </c:pt>
                <c:pt idx="223">
                  <c:v>-0.33450031723546547</c:v>
                </c:pt>
                <c:pt idx="224">
                  <c:v>-0.20934236976449361</c:v>
                </c:pt>
                <c:pt idx="225">
                  <c:v>-5.7049306046167654E-2</c:v>
                </c:pt>
                <c:pt idx="226">
                  <c:v>-7.0944042199384508E-2</c:v>
                </c:pt>
                <c:pt idx="227">
                  <c:v>-3.3456105931987085E-2</c:v>
                </c:pt>
                <c:pt idx="228">
                  <c:v>-2.0867637325034251E-2</c:v>
                </c:pt>
                <c:pt idx="229">
                  <c:v>-2.0059474123568892E-2</c:v>
                </c:pt>
                <c:pt idx="230">
                  <c:v>9.5086085269270731E-2</c:v>
                </c:pt>
                <c:pt idx="231">
                  <c:v>3.5190110684737749E-2</c:v>
                </c:pt>
                <c:pt idx="232">
                  <c:v>0.25998180917731978</c:v>
                </c:pt>
                <c:pt idx="233">
                  <c:v>0.23030921188107412</c:v>
                </c:pt>
                <c:pt idx="234">
                  <c:v>0.12071935310298025</c:v>
                </c:pt>
                <c:pt idx="235">
                  <c:v>1.3694077914676523E-2</c:v>
                </c:pt>
                <c:pt idx="236">
                  <c:v>6.8828118832561194E-2</c:v>
                </c:pt>
                <c:pt idx="237">
                  <c:v>-6.6424761010102388E-3</c:v>
                </c:pt>
                <c:pt idx="238">
                  <c:v>6.950297451091976E-2</c:v>
                </c:pt>
                <c:pt idx="239">
                  <c:v>5.8161011112905378E-2</c:v>
                </c:pt>
                <c:pt idx="240">
                  <c:v>0.13023296130602352</c:v>
                </c:pt>
                <c:pt idx="241">
                  <c:v>0.23390054739319485</c:v>
                </c:pt>
                <c:pt idx="242">
                  <c:v>0.1854312701171168</c:v>
                </c:pt>
                <c:pt idx="243">
                  <c:v>0.14637288340285556</c:v>
                </c:pt>
                <c:pt idx="244">
                  <c:v>0.26473383923098992</c:v>
                </c:pt>
                <c:pt idx="245">
                  <c:v>0.25686531166396021</c:v>
                </c:pt>
                <c:pt idx="246">
                  <c:v>0.29375633883127011</c:v>
                </c:pt>
                <c:pt idx="247">
                  <c:v>0.22405117824709656</c:v>
                </c:pt>
                <c:pt idx="248">
                  <c:v>0.18469994749478857</c:v>
                </c:pt>
                <c:pt idx="249">
                  <c:v>0.22097108493435055</c:v>
                </c:pt>
                <c:pt idx="250">
                  <c:v>0.23903222180375874</c:v>
                </c:pt>
                <c:pt idx="251">
                  <c:v>0.21483154446130381</c:v>
                </c:pt>
                <c:pt idx="252">
                  <c:v>0.25923717159632181</c:v>
                </c:pt>
                <c:pt idx="253">
                  <c:v>0.24145677965949439</c:v>
                </c:pt>
                <c:pt idx="254">
                  <c:v>0.26089028183212315</c:v>
                </c:pt>
                <c:pt idx="255">
                  <c:v>0.2831022928571475</c:v>
                </c:pt>
                <c:pt idx="256">
                  <c:v>0.25944099559663314</c:v>
                </c:pt>
                <c:pt idx="257">
                  <c:v>0.21143470792235164</c:v>
                </c:pt>
                <c:pt idx="258">
                  <c:v>0.31258673216953242</c:v>
                </c:pt>
                <c:pt idx="259">
                  <c:v>0.30150693457462396</c:v>
                </c:pt>
                <c:pt idx="260">
                  <c:v>0.3308100504314172</c:v>
                </c:pt>
                <c:pt idx="261">
                  <c:v>0.31344123513798694</c:v>
                </c:pt>
                <c:pt idx="262">
                  <c:v>0.32208134228522012</c:v>
                </c:pt>
                <c:pt idx="263">
                  <c:v>0.27395490583356347</c:v>
                </c:pt>
                <c:pt idx="264">
                  <c:v>0.29020205310645053</c:v>
                </c:pt>
                <c:pt idx="265">
                  <c:v>0.37348977744645068</c:v>
                </c:pt>
                <c:pt idx="266">
                  <c:v>0.50164839471202582</c:v>
                </c:pt>
                <c:pt idx="267">
                  <c:v>0.48475631169119054</c:v>
                </c:pt>
                <c:pt idx="268">
                  <c:v>0.51447196325428501</c:v>
                </c:pt>
                <c:pt idx="269">
                  <c:v>0.45849432977474902</c:v>
                </c:pt>
                <c:pt idx="270">
                  <c:v>0.46589541458263184</c:v>
                </c:pt>
                <c:pt idx="271">
                  <c:v>0.41413048886573089</c:v>
                </c:pt>
                <c:pt idx="272">
                  <c:v>0.36614093193348024</c:v>
                </c:pt>
                <c:pt idx="273">
                  <c:v>0.37871296860382803</c:v>
                </c:pt>
                <c:pt idx="274">
                  <c:v>0.41650136686608225</c:v>
                </c:pt>
                <c:pt idx="275">
                  <c:v>0.37262873608675118</c:v>
                </c:pt>
                <c:pt idx="276">
                  <c:v>0.34787203135585482</c:v>
                </c:pt>
                <c:pt idx="277">
                  <c:v>0.31617893367590522</c:v>
                </c:pt>
                <c:pt idx="278">
                  <c:v>0.29774968310531752</c:v>
                </c:pt>
                <c:pt idx="279">
                  <c:v>0.35332917363900584</c:v>
                </c:pt>
                <c:pt idx="280">
                  <c:v>0.38457686771371874</c:v>
                </c:pt>
                <c:pt idx="281">
                  <c:v>0.38804499018437222</c:v>
                </c:pt>
                <c:pt idx="282">
                  <c:v>0.33371756610213749</c:v>
                </c:pt>
                <c:pt idx="283">
                  <c:v>0.18016775272581642</c:v>
                </c:pt>
                <c:pt idx="284">
                  <c:v>8.4942106127009739E-2</c:v>
                </c:pt>
                <c:pt idx="285">
                  <c:v>9.6400787702340077E-2</c:v>
                </c:pt>
                <c:pt idx="286">
                  <c:v>-6.4873776428163471E-2</c:v>
                </c:pt>
                <c:pt idx="287">
                  <c:v>6.3936971809472637E-2</c:v>
                </c:pt>
                <c:pt idx="288">
                  <c:v>-9.0240976131219005E-3</c:v>
                </c:pt>
                <c:pt idx="289">
                  <c:v>-9.322182751732206E-3</c:v>
                </c:pt>
                <c:pt idx="290">
                  <c:v>4.158789428369309E-2</c:v>
                </c:pt>
                <c:pt idx="291">
                  <c:v>-0.12031731504016704</c:v>
                </c:pt>
                <c:pt idx="292">
                  <c:v>-0.12662900579653849</c:v>
                </c:pt>
                <c:pt idx="293">
                  <c:v>-0.10746086492380319</c:v>
                </c:pt>
                <c:pt idx="294">
                  <c:v>-9.5593351833695188E-4</c:v>
                </c:pt>
                <c:pt idx="295">
                  <c:v>1.795616217186919E-2</c:v>
                </c:pt>
                <c:pt idx="296">
                  <c:v>8.5212450431810263E-2</c:v>
                </c:pt>
                <c:pt idx="297">
                  <c:v>-7.7929249026571943E-3</c:v>
                </c:pt>
                <c:pt idx="298">
                  <c:v>1.8285301506457966E-2</c:v>
                </c:pt>
                <c:pt idx="299">
                  <c:v>-0.15861642950149374</c:v>
                </c:pt>
                <c:pt idx="300">
                  <c:v>-0.22458702484138751</c:v>
                </c:pt>
                <c:pt idx="301">
                  <c:v>-0.13414994884284509</c:v>
                </c:pt>
                <c:pt idx="302">
                  <c:v>-0.14231740173557902</c:v>
                </c:pt>
                <c:pt idx="303">
                  <c:v>-0.25116172477534732</c:v>
                </c:pt>
                <c:pt idx="304">
                  <c:v>-0.15931918753661423</c:v>
                </c:pt>
                <c:pt idx="305">
                  <c:v>-0.20091374201830625</c:v>
                </c:pt>
                <c:pt idx="306">
                  <c:v>-0.10928733099180789</c:v>
                </c:pt>
                <c:pt idx="307">
                  <c:v>-8.1140558583970707E-2</c:v>
                </c:pt>
                <c:pt idx="308">
                  <c:v>-9.8322020200269936E-2</c:v>
                </c:pt>
                <c:pt idx="309">
                  <c:v>-8.9194650944197193E-2</c:v>
                </c:pt>
                <c:pt idx="310">
                  <c:v>-2.4433070800216734E-2</c:v>
                </c:pt>
                <c:pt idx="311">
                  <c:v>-4.9337859764622551E-2</c:v>
                </c:pt>
                <c:pt idx="312">
                  <c:v>2.7299351050805099E-2</c:v>
                </c:pt>
                <c:pt idx="313">
                  <c:v>5.8094179618701424E-3</c:v>
                </c:pt>
                <c:pt idx="314">
                  <c:v>3.4821052504108545E-2</c:v>
                </c:pt>
                <c:pt idx="315">
                  <c:v>2.1647276895980353E-3</c:v>
                </c:pt>
                <c:pt idx="316">
                  <c:v>1.1062891807203625E-2</c:v>
                </c:pt>
                <c:pt idx="317">
                  <c:v>-4.6770409518574162E-2</c:v>
                </c:pt>
                <c:pt idx="318">
                  <c:v>-6.7383018745316658E-2</c:v>
                </c:pt>
                <c:pt idx="319">
                  <c:v>-7.2392692552043392E-2</c:v>
                </c:pt>
                <c:pt idx="320">
                  <c:v>-0.12989529439979564</c:v>
                </c:pt>
                <c:pt idx="321">
                  <c:v>-0.13057445889069341</c:v>
                </c:pt>
                <c:pt idx="322">
                  <c:v>-0.11113567556541899</c:v>
                </c:pt>
                <c:pt idx="323">
                  <c:v>-0.16961444547873233</c:v>
                </c:pt>
                <c:pt idx="324">
                  <c:v>-0.16996476402221872</c:v>
                </c:pt>
                <c:pt idx="325">
                  <c:v>-0.32284703102433271</c:v>
                </c:pt>
                <c:pt idx="326">
                  <c:v>-0.29945857592637704</c:v>
                </c:pt>
                <c:pt idx="327">
                  <c:v>-0.37839362882130417</c:v>
                </c:pt>
                <c:pt idx="328">
                  <c:v>-0.30434518633462504</c:v>
                </c:pt>
                <c:pt idx="329">
                  <c:v>-0.34310617294733348</c:v>
                </c:pt>
                <c:pt idx="330">
                  <c:v>-0.34378991148178173</c:v>
                </c:pt>
                <c:pt idx="331">
                  <c:v>-0.33569911436497557</c:v>
                </c:pt>
                <c:pt idx="332">
                  <c:v>-0.35556902242309663</c:v>
                </c:pt>
                <c:pt idx="333">
                  <c:v>-0.34946488486019228</c:v>
                </c:pt>
                <c:pt idx="334">
                  <c:v>-0.38078288269399357</c:v>
                </c:pt>
                <c:pt idx="335">
                  <c:v>-0.39870448782294915</c:v>
                </c:pt>
                <c:pt idx="336">
                  <c:v>-0.38784342796988525</c:v>
                </c:pt>
                <c:pt idx="337">
                  <c:v>-0.32147756243292058</c:v>
                </c:pt>
                <c:pt idx="338">
                  <c:v>-0.30055376191917466</c:v>
                </c:pt>
                <c:pt idx="339">
                  <c:v>-0.34007608369684</c:v>
                </c:pt>
                <c:pt idx="340">
                  <c:v>-0.37702788801430365</c:v>
                </c:pt>
                <c:pt idx="341">
                  <c:v>-0.31577436885414656</c:v>
                </c:pt>
                <c:pt idx="342">
                  <c:v>-0.23790068113109028</c:v>
                </c:pt>
                <c:pt idx="343">
                  <c:v>-0.32711577741306808</c:v>
                </c:pt>
                <c:pt idx="344">
                  <c:v>-0.3702764618323458</c:v>
                </c:pt>
                <c:pt idx="345">
                  <c:v>-0.33806349801547764</c:v>
                </c:pt>
                <c:pt idx="346">
                  <c:v>-0.36947412232028176</c:v>
                </c:pt>
                <c:pt idx="347">
                  <c:v>-0.34489549389890006</c:v>
                </c:pt>
                <c:pt idx="348">
                  <c:v>-0.36988000636373392</c:v>
                </c:pt>
                <c:pt idx="349">
                  <c:v>-0.37900230844686922</c:v>
                </c:pt>
                <c:pt idx="350">
                  <c:v>-0.47108677386941761</c:v>
                </c:pt>
                <c:pt idx="351">
                  <c:v>-0.48420922602427724</c:v>
                </c:pt>
                <c:pt idx="352">
                  <c:v>-0.39986385238821731</c:v>
                </c:pt>
                <c:pt idx="353">
                  <c:v>-0.39245265863595069</c:v>
                </c:pt>
                <c:pt idx="354">
                  <c:v>-0.34276235351987533</c:v>
                </c:pt>
                <c:pt idx="355">
                  <c:v>-0.31601492498976697</c:v>
                </c:pt>
                <c:pt idx="356">
                  <c:v>-0.32425944115401789</c:v>
                </c:pt>
                <c:pt idx="357">
                  <c:v>-0.37101109594263054</c:v>
                </c:pt>
                <c:pt idx="358">
                  <c:v>-0.28202805034710071</c:v>
                </c:pt>
                <c:pt idx="359">
                  <c:v>-0.28687617057240677</c:v>
                </c:pt>
                <c:pt idx="360">
                  <c:v>-0.31999883945815533</c:v>
                </c:pt>
                <c:pt idx="361">
                  <c:v>-0.24916074743209329</c:v>
                </c:pt>
                <c:pt idx="362">
                  <c:v>-0.24704660290050565</c:v>
                </c:pt>
                <c:pt idx="363">
                  <c:v>-0.24044629218401059</c:v>
                </c:pt>
                <c:pt idx="364">
                  <c:v>-0.25636952086117804</c:v>
                </c:pt>
                <c:pt idx="365">
                  <c:v>-0.24100825923477848</c:v>
                </c:pt>
                <c:pt idx="366">
                  <c:v>-0.28758076444692299</c:v>
                </c:pt>
                <c:pt idx="367">
                  <c:v>-0.20522658178655992</c:v>
                </c:pt>
                <c:pt idx="368">
                  <c:v>-0.20336037313158142</c:v>
                </c:pt>
                <c:pt idx="369">
                  <c:v>-0.25392464095461148</c:v>
                </c:pt>
                <c:pt idx="370">
                  <c:v>-0.23744259906834034</c:v>
                </c:pt>
                <c:pt idx="371">
                  <c:v>-0.32349145440269478</c:v>
                </c:pt>
                <c:pt idx="372">
                  <c:v>-0.30295082122005895</c:v>
                </c:pt>
                <c:pt idx="373">
                  <c:v>-0.37112689592551051</c:v>
                </c:pt>
                <c:pt idx="374">
                  <c:v>-0.32939536925323532</c:v>
                </c:pt>
                <c:pt idx="375">
                  <c:v>-0.29892791979786604</c:v>
                </c:pt>
                <c:pt idx="376">
                  <c:v>-0.24584856856818799</c:v>
                </c:pt>
                <c:pt idx="377">
                  <c:v>-0.25096906547507758</c:v>
                </c:pt>
                <c:pt idx="378">
                  <c:v>-0.22952227655113441</c:v>
                </c:pt>
                <c:pt idx="379">
                  <c:v>-0.21385938684149597</c:v>
                </c:pt>
                <c:pt idx="380">
                  <c:v>-0.19891273930574446</c:v>
                </c:pt>
                <c:pt idx="381">
                  <c:v>-0.18886456853167541</c:v>
                </c:pt>
                <c:pt idx="382">
                  <c:v>-0.17411559487249351</c:v>
                </c:pt>
                <c:pt idx="383">
                  <c:v>-0.19610233830702181</c:v>
                </c:pt>
                <c:pt idx="384">
                  <c:v>-0.16030034118214284</c:v>
                </c:pt>
                <c:pt idx="385">
                  <c:v>-0.13292973058473331</c:v>
                </c:pt>
                <c:pt idx="386">
                  <c:v>-0.16624973765020423</c:v>
                </c:pt>
                <c:pt idx="387">
                  <c:v>-0.15863707643574348</c:v>
                </c:pt>
                <c:pt idx="388">
                  <c:v>-0.13385354658918347</c:v>
                </c:pt>
                <c:pt idx="389">
                  <c:v>-0.1188591393708958</c:v>
                </c:pt>
                <c:pt idx="390">
                  <c:v>-4.2800563578638463E-2</c:v>
                </c:pt>
                <c:pt idx="391">
                  <c:v>2.3300705643914968E-2</c:v>
                </c:pt>
                <c:pt idx="392">
                  <c:v>-9.4333689547197418E-3</c:v>
                </c:pt>
                <c:pt idx="393">
                  <c:v>-1.1798092659580746E-2</c:v>
                </c:pt>
                <c:pt idx="394">
                  <c:v>3.1395621435541796E-3</c:v>
                </c:pt>
                <c:pt idx="395">
                  <c:v>8.5486463101370837E-5</c:v>
                </c:pt>
                <c:pt idx="396">
                  <c:v>-4.1724855671720018E-2</c:v>
                </c:pt>
                <c:pt idx="397">
                  <c:v>-4.7028922386690271E-2</c:v>
                </c:pt>
                <c:pt idx="398">
                  <c:v>5.2971998714612051E-3</c:v>
                </c:pt>
                <c:pt idx="399">
                  <c:v>-9.9416398380892668E-3</c:v>
                </c:pt>
                <c:pt idx="400">
                  <c:v>9.7593451100618733E-2</c:v>
                </c:pt>
                <c:pt idx="401">
                  <c:v>5.854094762223231E-2</c:v>
                </c:pt>
                <c:pt idx="402">
                  <c:v>7.6876189943278828E-2</c:v>
                </c:pt>
                <c:pt idx="403">
                  <c:v>0.1157718373238369</c:v>
                </c:pt>
                <c:pt idx="404">
                  <c:v>0.15357455239843348</c:v>
                </c:pt>
                <c:pt idx="405">
                  <c:v>0.16688436403486975</c:v>
                </c:pt>
                <c:pt idx="406">
                  <c:v>0.18352910243934378</c:v>
                </c:pt>
                <c:pt idx="407">
                  <c:v>0.21175553941699121</c:v>
                </c:pt>
                <c:pt idx="408">
                  <c:v>0.12278416492040228</c:v>
                </c:pt>
                <c:pt idx="409">
                  <c:v>0.11928251806616418</c:v>
                </c:pt>
                <c:pt idx="410">
                  <c:v>8.6996973057074212E-2</c:v>
                </c:pt>
                <c:pt idx="411">
                  <c:v>9.4983862392147414E-2</c:v>
                </c:pt>
                <c:pt idx="412">
                  <c:v>6.3657341084003533E-2</c:v>
                </c:pt>
                <c:pt idx="413">
                  <c:v>3.7087942202374137E-2</c:v>
                </c:pt>
                <c:pt idx="414">
                  <c:v>8.2957541614165714E-2</c:v>
                </c:pt>
                <c:pt idx="415">
                  <c:v>0.12093515216516296</c:v>
                </c:pt>
                <c:pt idx="416">
                  <c:v>0.14427698892587029</c:v>
                </c:pt>
                <c:pt idx="417">
                  <c:v>0.12162546610679655</c:v>
                </c:pt>
                <c:pt idx="418">
                  <c:v>0.13868576887223127</c:v>
                </c:pt>
                <c:pt idx="419">
                  <c:v>0.14756107827520773</c:v>
                </c:pt>
                <c:pt idx="420">
                  <c:v>4.4649205536618421E-2</c:v>
                </c:pt>
                <c:pt idx="421">
                  <c:v>3.8983043367860438E-2</c:v>
                </c:pt>
                <c:pt idx="422">
                  <c:v>9.3840866216386189E-3</c:v>
                </c:pt>
                <c:pt idx="423">
                  <c:v>2.7617930871464857E-2</c:v>
                </c:pt>
                <c:pt idx="424">
                  <c:v>7.8731381554765275E-3</c:v>
                </c:pt>
                <c:pt idx="425">
                  <c:v>1.5281912840496773E-2</c:v>
                </c:pt>
                <c:pt idx="426">
                  <c:v>-4.5373893235750272E-3</c:v>
                </c:pt>
                <c:pt idx="427">
                  <c:v>-5.2380446607484383E-5</c:v>
                </c:pt>
                <c:pt idx="428">
                  <c:v>1.4712582954093977E-3</c:v>
                </c:pt>
                <c:pt idx="429">
                  <c:v>9.3838759724928864E-3</c:v>
                </c:pt>
                <c:pt idx="430">
                  <c:v>4.757231002956025E-2</c:v>
                </c:pt>
                <c:pt idx="431">
                  <c:v>6.9051737424614762E-2</c:v>
                </c:pt>
                <c:pt idx="432">
                  <c:v>0.18214564353769203</c:v>
                </c:pt>
                <c:pt idx="433">
                  <c:v>0.15584162772106547</c:v>
                </c:pt>
                <c:pt idx="434">
                  <c:v>0.1995655803441336</c:v>
                </c:pt>
                <c:pt idx="435">
                  <c:v>0.16928006692534647</c:v>
                </c:pt>
                <c:pt idx="436">
                  <c:v>0.28147634781323144</c:v>
                </c:pt>
                <c:pt idx="437">
                  <c:v>0.2039984806623126</c:v>
                </c:pt>
                <c:pt idx="438">
                  <c:v>0.24079278740228846</c:v>
                </c:pt>
                <c:pt idx="439">
                  <c:v>0.2057160680669062</c:v>
                </c:pt>
                <c:pt idx="440">
                  <c:v>0.21440691875883713</c:v>
                </c:pt>
                <c:pt idx="441">
                  <c:v>0.2528264090828351</c:v>
                </c:pt>
                <c:pt idx="442">
                  <c:v>0.24085766588881349</c:v>
                </c:pt>
                <c:pt idx="443">
                  <c:v>0.16948820606701054</c:v>
                </c:pt>
                <c:pt idx="444">
                  <c:v>0.17650749208816244</c:v>
                </c:pt>
                <c:pt idx="445">
                  <c:v>0.18057891806132084</c:v>
                </c:pt>
                <c:pt idx="446">
                  <c:v>0.17379419721271722</c:v>
                </c:pt>
                <c:pt idx="447">
                  <c:v>0.14449108848043235</c:v>
                </c:pt>
                <c:pt idx="448">
                  <c:v>0.15798302339644113</c:v>
                </c:pt>
                <c:pt idx="449">
                  <c:v>8.505018603422479E-2</c:v>
                </c:pt>
                <c:pt idx="450">
                  <c:v>2.2429986139304137E-2</c:v>
                </c:pt>
                <c:pt idx="451">
                  <c:v>1.3253494060349048E-2</c:v>
                </c:pt>
                <c:pt idx="452">
                  <c:v>0.12738086240646235</c:v>
                </c:pt>
                <c:pt idx="453">
                  <c:v>0.16825266299250261</c:v>
                </c:pt>
                <c:pt idx="454">
                  <c:v>0.11498009080286575</c:v>
                </c:pt>
                <c:pt idx="455">
                  <c:v>0.13588190314085283</c:v>
                </c:pt>
                <c:pt idx="456">
                  <c:v>0.26173783030472836</c:v>
                </c:pt>
                <c:pt idx="457">
                  <c:v>0.27720315573340731</c:v>
                </c:pt>
                <c:pt idx="458">
                  <c:v>0.29099047212854867</c:v>
                </c:pt>
                <c:pt idx="459">
                  <c:v>0.19612290589356648</c:v>
                </c:pt>
                <c:pt idx="460">
                  <c:v>0.20651555695753157</c:v>
                </c:pt>
                <c:pt idx="461">
                  <c:v>0.2645491473596604</c:v>
                </c:pt>
                <c:pt idx="462">
                  <c:v>0.20576602564177157</c:v>
                </c:pt>
                <c:pt idx="463">
                  <c:v>0.13535444029806198</c:v>
                </c:pt>
                <c:pt idx="464">
                  <c:v>6.1160287513795111E-2</c:v>
                </c:pt>
                <c:pt idx="465">
                  <c:v>2.6604391788340238E-2</c:v>
                </c:pt>
                <c:pt idx="466">
                  <c:v>-2.0233992113264401E-2</c:v>
                </c:pt>
                <c:pt idx="467">
                  <c:v>0.10290722573003311</c:v>
                </c:pt>
                <c:pt idx="468">
                  <c:v>0.14767234427367687</c:v>
                </c:pt>
                <c:pt idx="469">
                  <c:v>0.19627729924425463</c:v>
                </c:pt>
                <c:pt idx="470">
                  <c:v>0.13007426609119402</c:v>
                </c:pt>
                <c:pt idx="471">
                  <c:v>0.10517287798320513</c:v>
                </c:pt>
                <c:pt idx="472">
                  <c:v>7.7318829223830002E-2</c:v>
                </c:pt>
                <c:pt idx="473">
                  <c:v>5.6296703821734885E-2</c:v>
                </c:pt>
                <c:pt idx="474">
                  <c:v>6.554108326748681E-2</c:v>
                </c:pt>
                <c:pt idx="475">
                  <c:v>5.2051493780588279E-2</c:v>
                </c:pt>
                <c:pt idx="476">
                  <c:v>5.3807809134421798E-2</c:v>
                </c:pt>
                <c:pt idx="477">
                  <c:v>5.3751886035222837E-2</c:v>
                </c:pt>
                <c:pt idx="478">
                  <c:v>9.4728694535437141E-2</c:v>
                </c:pt>
                <c:pt idx="479">
                  <c:v>0.17182326510947196</c:v>
                </c:pt>
                <c:pt idx="480">
                  <c:v>0.21670726933301665</c:v>
                </c:pt>
                <c:pt idx="481">
                  <c:v>0.25038982343825433</c:v>
                </c:pt>
                <c:pt idx="482">
                  <c:v>0.26109178519317844</c:v>
                </c:pt>
                <c:pt idx="483">
                  <c:v>0.15708077187008029</c:v>
                </c:pt>
                <c:pt idx="484">
                  <c:v>0.19311065931224652</c:v>
                </c:pt>
                <c:pt idx="485">
                  <c:v>0.21283467497998626</c:v>
                </c:pt>
                <c:pt idx="486">
                  <c:v>0.1771543244610958</c:v>
                </c:pt>
                <c:pt idx="487">
                  <c:v>0.21511858929519667</c:v>
                </c:pt>
                <c:pt idx="488">
                  <c:v>0.16834570041303623</c:v>
                </c:pt>
                <c:pt idx="489">
                  <c:v>0.1544743947283595</c:v>
                </c:pt>
                <c:pt idx="490">
                  <c:v>0.12222386582776083</c:v>
                </c:pt>
                <c:pt idx="491">
                  <c:v>5.9083765674816047E-2</c:v>
                </c:pt>
                <c:pt idx="492">
                  <c:v>7.7591096721232308E-2</c:v>
                </c:pt>
                <c:pt idx="493">
                  <c:v>5.0464306007323073E-2</c:v>
                </c:pt>
                <c:pt idx="494">
                  <c:v>6.0294474393568276E-2</c:v>
                </c:pt>
                <c:pt idx="495">
                  <c:v>-2.3222292558901493E-2</c:v>
                </c:pt>
                <c:pt idx="496">
                  <c:v>1.2206741527982318E-2</c:v>
                </c:pt>
                <c:pt idx="497">
                  <c:v>-2.9466153034031717E-2</c:v>
                </c:pt>
                <c:pt idx="498">
                  <c:v>-1.5633119282833282E-2</c:v>
                </c:pt>
                <c:pt idx="499">
                  <c:v>-2.6501136026126765E-2</c:v>
                </c:pt>
                <c:pt idx="500">
                  <c:v>-0.17634872617285022</c:v>
                </c:pt>
                <c:pt idx="501">
                  <c:v>-0.18576872011760989</c:v>
                </c:pt>
                <c:pt idx="502">
                  <c:v>-0.12760275872250912</c:v>
                </c:pt>
                <c:pt idx="503">
                  <c:v>-0.16095399131961957</c:v>
                </c:pt>
                <c:pt idx="504">
                  <c:v>-0.18184566535566027</c:v>
                </c:pt>
                <c:pt idx="505">
                  <c:v>-0.15454680601271126</c:v>
                </c:pt>
                <c:pt idx="506">
                  <c:v>-0.11145457279788298</c:v>
                </c:pt>
                <c:pt idx="507">
                  <c:v>-0.1173716443375553</c:v>
                </c:pt>
                <c:pt idx="508">
                  <c:v>-0.10257715292562165</c:v>
                </c:pt>
                <c:pt idx="509">
                  <c:v>-0.10612049718281895</c:v>
                </c:pt>
                <c:pt idx="510">
                  <c:v>-0.11418992154974743</c:v>
                </c:pt>
                <c:pt idx="511">
                  <c:v>-0.21781614277612207</c:v>
                </c:pt>
                <c:pt idx="512">
                  <c:v>-0.24363248090729556</c:v>
                </c:pt>
                <c:pt idx="513">
                  <c:v>-0.17529989896638071</c:v>
                </c:pt>
                <c:pt idx="514">
                  <c:v>-0.18823482300822456</c:v>
                </c:pt>
                <c:pt idx="515">
                  <c:v>-0.28010448432624629</c:v>
                </c:pt>
                <c:pt idx="516">
                  <c:v>-0.37194806674806402</c:v>
                </c:pt>
                <c:pt idx="517">
                  <c:v>-0.36916059777598803</c:v>
                </c:pt>
                <c:pt idx="518">
                  <c:v>-0.37056698514808495</c:v>
                </c:pt>
                <c:pt idx="519">
                  <c:v>-0.30351063865145739</c:v>
                </c:pt>
                <c:pt idx="520">
                  <c:v>-0.35733499505306376</c:v>
                </c:pt>
                <c:pt idx="521">
                  <c:v>-0.33695279948621643</c:v>
                </c:pt>
                <c:pt idx="522">
                  <c:v>-0.25347363505565801</c:v>
                </c:pt>
                <c:pt idx="523">
                  <c:v>-0.22338342232458069</c:v>
                </c:pt>
                <c:pt idx="524">
                  <c:v>-0.21850423876227842</c:v>
                </c:pt>
                <c:pt idx="525">
                  <c:v>-0.2254482760353298</c:v>
                </c:pt>
                <c:pt idx="526">
                  <c:v>-0.23127526832598505</c:v>
                </c:pt>
                <c:pt idx="527">
                  <c:v>-0.20249936874508864</c:v>
                </c:pt>
                <c:pt idx="528">
                  <c:v>-0.23983017494991032</c:v>
                </c:pt>
                <c:pt idx="529">
                  <c:v>-0.20553998556700714</c:v>
                </c:pt>
                <c:pt idx="530">
                  <c:v>-0.1773141149863402</c:v>
                </c:pt>
                <c:pt idx="531">
                  <c:v>-0.16077942106147478</c:v>
                </c:pt>
                <c:pt idx="532">
                  <c:v>-0.17476870549952228</c:v>
                </c:pt>
                <c:pt idx="533">
                  <c:v>-0.21355305130064037</c:v>
                </c:pt>
                <c:pt idx="534">
                  <c:v>-0.21564562456999678</c:v>
                </c:pt>
                <c:pt idx="535">
                  <c:v>-0.20941454493970074</c:v>
                </c:pt>
                <c:pt idx="536">
                  <c:v>-0.2062151657320708</c:v>
                </c:pt>
                <c:pt idx="537">
                  <c:v>-0.22690360011479427</c:v>
                </c:pt>
                <c:pt idx="538">
                  <c:v>-0.22730318417590423</c:v>
                </c:pt>
                <c:pt idx="539">
                  <c:v>-0.22157879381136214</c:v>
                </c:pt>
                <c:pt idx="540">
                  <c:v>-0.25167728158899877</c:v>
                </c:pt>
                <c:pt idx="541">
                  <c:v>-0.26794741420394741</c:v>
                </c:pt>
                <c:pt idx="542">
                  <c:v>-0.21565972768473507</c:v>
                </c:pt>
                <c:pt idx="543">
                  <c:v>-0.19587927849982845</c:v>
                </c:pt>
                <c:pt idx="544">
                  <c:v>-0.25076677773959133</c:v>
                </c:pt>
                <c:pt idx="545">
                  <c:v>-0.23739557397858499</c:v>
                </c:pt>
                <c:pt idx="546">
                  <c:v>-0.27544519240157656</c:v>
                </c:pt>
                <c:pt idx="547">
                  <c:v>-0.28251705264975352</c:v>
                </c:pt>
                <c:pt idx="548">
                  <c:v>-0.27493275320832905</c:v>
                </c:pt>
                <c:pt idx="549">
                  <c:v>-0.28789985534701329</c:v>
                </c:pt>
                <c:pt idx="550">
                  <c:v>-0.31508912903469738</c:v>
                </c:pt>
                <c:pt idx="551">
                  <c:v>-0.29962441211826685</c:v>
                </c:pt>
                <c:pt idx="552">
                  <c:v>-0.30319464091595477</c:v>
                </c:pt>
                <c:pt idx="553">
                  <c:v>-0.28411880408388646</c:v>
                </c:pt>
                <c:pt idx="554">
                  <c:v>-0.28228896745787002</c:v>
                </c:pt>
                <c:pt idx="555">
                  <c:v>-0.28220283512182831</c:v>
                </c:pt>
                <c:pt idx="556">
                  <c:v>-0.28430979955231694</c:v>
                </c:pt>
                <c:pt idx="557">
                  <c:v>-0.25073516932434337</c:v>
                </c:pt>
                <c:pt idx="558">
                  <c:v>-0.31705403418266087</c:v>
                </c:pt>
                <c:pt idx="559">
                  <c:v>-0.19008265755591189</c:v>
                </c:pt>
                <c:pt idx="560">
                  <c:v>-0.22363692527935694</c:v>
                </c:pt>
                <c:pt idx="561">
                  <c:v>-0.21595754081191529</c:v>
                </c:pt>
                <c:pt idx="562">
                  <c:v>-0.20742718198382451</c:v>
                </c:pt>
                <c:pt idx="563">
                  <c:v>-0.16817520578185835</c:v>
                </c:pt>
                <c:pt idx="564">
                  <c:v>-0.16097826266535634</c:v>
                </c:pt>
                <c:pt idx="565">
                  <c:v>-0.15118203643460848</c:v>
                </c:pt>
                <c:pt idx="566">
                  <c:v>-0.19983955163511369</c:v>
                </c:pt>
                <c:pt idx="567">
                  <c:v>-0.21411715009434593</c:v>
                </c:pt>
                <c:pt idx="568">
                  <c:v>-0.17228880897888427</c:v>
                </c:pt>
                <c:pt idx="569">
                  <c:v>-0.19958724956351356</c:v>
                </c:pt>
                <c:pt idx="570">
                  <c:v>-0.11187252172886829</c:v>
                </c:pt>
                <c:pt idx="571">
                  <c:v>-6.3143836360601779E-2</c:v>
                </c:pt>
                <c:pt idx="572">
                  <c:v>-7.9437222422237219E-2</c:v>
                </c:pt>
                <c:pt idx="573">
                  <c:v>-7.0959452457126981E-2</c:v>
                </c:pt>
                <c:pt idx="574">
                  <c:v>-0.1119980875273122</c:v>
                </c:pt>
                <c:pt idx="575">
                  <c:v>-0.12116628345780814</c:v>
                </c:pt>
                <c:pt idx="576">
                  <c:v>-8.9049291714305534E-2</c:v>
                </c:pt>
                <c:pt idx="577">
                  <c:v>-9.628211151718323E-2</c:v>
                </c:pt>
                <c:pt idx="578">
                  <c:v>-0.14473135947496268</c:v>
                </c:pt>
                <c:pt idx="579">
                  <c:v>-0.16233488354144854</c:v>
                </c:pt>
                <c:pt idx="580">
                  <c:v>-0.12425178930815253</c:v>
                </c:pt>
                <c:pt idx="581">
                  <c:v>-0.1668470686363891</c:v>
                </c:pt>
                <c:pt idx="582">
                  <c:v>-0.18599822800395477</c:v>
                </c:pt>
                <c:pt idx="583">
                  <c:v>-0.13445500224800361</c:v>
                </c:pt>
                <c:pt idx="584">
                  <c:v>-9.6346528180110719E-2</c:v>
                </c:pt>
                <c:pt idx="585">
                  <c:v>-9.6028106060904145E-2</c:v>
                </c:pt>
                <c:pt idx="586">
                  <c:v>-0.11629240731732021</c:v>
                </c:pt>
                <c:pt idx="587">
                  <c:v>-0.10759696783284935</c:v>
                </c:pt>
                <c:pt idx="588">
                  <c:v>-0.11868458225823542</c:v>
                </c:pt>
                <c:pt idx="589">
                  <c:v>-0.12254670587677885</c:v>
                </c:pt>
                <c:pt idx="590">
                  <c:v>-0.15117161004657914</c:v>
                </c:pt>
                <c:pt idx="591">
                  <c:v>-0.14322990799721685</c:v>
                </c:pt>
                <c:pt idx="592">
                  <c:v>-0.11601814777883898</c:v>
                </c:pt>
                <c:pt idx="593">
                  <c:v>-9.1675225418119122E-2</c:v>
                </c:pt>
                <c:pt idx="594">
                  <c:v>-8.9308095599694576E-2</c:v>
                </c:pt>
                <c:pt idx="595">
                  <c:v>-0.1187523853046195</c:v>
                </c:pt>
                <c:pt idx="596">
                  <c:v>-0.1200982737299625</c:v>
                </c:pt>
                <c:pt idx="597">
                  <c:v>-0.16869240063757771</c:v>
                </c:pt>
                <c:pt idx="598">
                  <c:v>-0.15513748530761431</c:v>
                </c:pt>
                <c:pt idx="599">
                  <c:v>-0.18406632006961857</c:v>
                </c:pt>
                <c:pt idx="600">
                  <c:v>-9.4005000313997791E-2</c:v>
                </c:pt>
                <c:pt idx="601">
                  <c:v>-6.5621230780358017E-2</c:v>
                </c:pt>
                <c:pt idx="602">
                  <c:v>-3.6529082819365642E-2</c:v>
                </c:pt>
                <c:pt idx="603">
                  <c:v>-8.6227355465089583E-2</c:v>
                </c:pt>
                <c:pt idx="604">
                  <c:v>-7.9231864884684214E-2</c:v>
                </c:pt>
                <c:pt idx="605">
                  <c:v>-5.6222966415511375E-2</c:v>
                </c:pt>
                <c:pt idx="606">
                  <c:v>1.1772636854406113E-2</c:v>
                </c:pt>
                <c:pt idx="607">
                  <c:v>-2.1050814129084362E-2</c:v>
                </c:pt>
                <c:pt idx="608">
                  <c:v>7.7642435632255882E-2</c:v>
                </c:pt>
                <c:pt idx="609">
                  <c:v>0.10209925775806319</c:v>
                </c:pt>
                <c:pt idx="610">
                  <c:v>0.15108162915046836</c:v>
                </c:pt>
                <c:pt idx="611">
                  <c:v>0.12343284719778622</c:v>
                </c:pt>
                <c:pt idx="612">
                  <c:v>9.4022758559398525E-2</c:v>
                </c:pt>
                <c:pt idx="613">
                  <c:v>7.1000103143158966E-2</c:v>
                </c:pt>
                <c:pt idx="614">
                  <c:v>4.2035476362679042E-2</c:v>
                </c:pt>
                <c:pt idx="615">
                  <c:v>6.2401165938727347E-2</c:v>
                </c:pt>
                <c:pt idx="616">
                  <c:v>3.9722926668263749E-2</c:v>
                </c:pt>
                <c:pt idx="617">
                  <c:v>0.11579351437171218</c:v>
                </c:pt>
                <c:pt idx="618">
                  <c:v>6.6078428915654741E-2</c:v>
                </c:pt>
                <c:pt idx="619">
                  <c:v>8.6007252601798465E-2</c:v>
                </c:pt>
                <c:pt idx="620">
                  <c:v>9.41325948429802E-2</c:v>
                </c:pt>
                <c:pt idx="621">
                  <c:v>0.13297550600838345</c:v>
                </c:pt>
                <c:pt idx="622">
                  <c:v>0.13070881197571388</c:v>
                </c:pt>
                <c:pt idx="623">
                  <c:v>0.15011287290055036</c:v>
                </c:pt>
                <c:pt idx="624">
                  <c:v>0.12086710760741751</c:v>
                </c:pt>
                <c:pt idx="625">
                  <c:v>8.8817923406197569E-2</c:v>
                </c:pt>
                <c:pt idx="626">
                  <c:v>9.0819011493292495E-2</c:v>
                </c:pt>
                <c:pt idx="627">
                  <c:v>5.7249208116647153E-2</c:v>
                </c:pt>
                <c:pt idx="628">
                  <c:v>0.1206539302210516</c:v>
                </c:pt>
                <c:pt idx="629">
                  <c:v>7.4460447865720508E-2</c:v>
                </c:pt>
                <c:pt idx="630">
                  <c:v>5.3237726723475411E-2</c:v>
                </c:pt>
                <c:pt idx="631">
                  <c:v>7.4050283022620733E-2</c:v>
                </c:pt>
                <c:pt idx="632">
                  <c:v>0.10302337667829468</c:v>
                </c:pt>
                <c:pt idx="633">
                  <c:v>0.18332346571716823</c:v>
                </c:pt>
                <c:pt idx="634">
                  <c:v>0.13148588917169288</c:v>
                </c:pt>
                <c:pt idx="635">
                  <c:v>9.8601350277142744E-2</c:v>
                </c:pt>
                <c:pt idx="636">
                  <c:v>0.10020091182204068</c:v>
                </c:pt>
              </c:numCache>
            </c:numRef>
          </c:val>
          <c:smooth val="0"/>
          <c:extLst>
            <c:ext xmlns:c16="http://schemas.microsoft.com/office/drawing/2014/chart" uri="{C3380CC4-5D6E-409C-BE32-E72D297353CC}">
              <c16:uniqueId val="{00000006-AD87-C042-9E24-C70A60505412}"/>
            </c:ext>
          </c:extLst>
        </c:ser>
        <c:dLbls>
          <c:showLegendKey val="0"/>
          <c:showVal val="0"/>
          <c:showCatName val="0"/>
          <c:showSerName val="0"/>
          <c:showPercent val="0"/>
          <c:showBubbleSize val="0"/>
        </c:dLbls>
        <c:marker val="1"/>
        <c:smooth val="0"/>
        <c:axId val="1995090799"/>
        <c:axId val="1952664815"/>
      </c:lineChart>
      <c:dateAx>
        <c:axId val="25596320"/>
        <c:scaling>
          <c:orientation val="minMax"/>
        </c:scaling>
        <c:delete val="0"/>
        <c:axPos val="b"/>
        <c:numFmt formatCode="m/d/yy"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256800"/>
        <c:crosses val="autoZero"/>
        <c:auto val="1"/>
        <c:lblOffset val="100"/>
        <c:baseTimeUnit val="days"/>
      </c:dateAx>
      <c:valAx>
        <c:axId val="25256800"/>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596320"/>
        <c:crosses val="autoZero"/>
        <c:crossBetween val="between"/>
      </c:valAx>
      <c:valAx>
        <c:axId val="19526648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95090799"/>
        <c:crosses val="max"/>
        <c:crossBetween val="between"/>
      </c:valAx>
      <c:dateAx>
        <c:axId val="1995090799"/>
        <c:scaling>
          <c:orientation val="minMax"/>
        </c:scaling>
        <c:delete val="1"/>
        <c:axPos val="b"/>
        <c:numFmt formatCode="m/d/yy" sourceLinked="1"/>
        <c:majorTickMark val="out"/>
        <c:minorTickMark val="none"/>
        <c:tickLblPos val="nextTo"/>
        <c:crossAx val="1952664815"/>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Less negative correlation than previous</a:t>
            </a:r>
            <a:r>
              <a:rPr lang="en-US" baseline="0%"/>
              <a:t> example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lineChart>
        <c:grouping val="standard"/>
        <c:varyColors val="0"/>
        <c:ser>
          <c:idx val="0"/>
          <c:order val="0"/>
          <c:tx>
            <c:strRef>
              <c:f>Sheet2!$X$3</c:f>
              <c:strCache>
                <c:ptCount val="1"/>
                <c:pt idx="0">
                  <c:v>Close XLY</c:v>
                </c:pt>
              </c:strCache>
            </c:strRef>
          </c:tx>
          <c:spPr>
            <a:ln w="6350" cap="rnd">
              <a:solidFill>
                <a:srgbClr val="FF0000"/>
              </a:solidFill>
              <a:round/>
            </a:ln>
            <a:effectLst/>
          </c:spPr>
          <c:marker>
            <c:symbol val="none"/>
          </c:marker>
          <c:cat>
            <c:numRef>
              <c:f>Sheet2!$W$4:$W$640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Sheet2!$X$4:$X$640</c:f>
              <c:numCache>
                <c:formatCode>General</c:formatCode>
                <c:ptCount val="637"/>
                <c:pt idx="0">
                  <c:v>38.900002000000001</c:v>
                </c:pt>
                <c:pt idx="1">
                  <c:v>39.57</c:v>
                </c:pt>
                <c:pt idx="2">
                  <c:v>39.43</c:v>
                </c:pt>
                <c:pt idx="3">
                  <c:v>39.5</c:v>
                </c:pt>
                <c:pt idx="4">
                  <c:v>39.299999</c:v>
                </c:pt>
                <c:pt idx="5">
                  <c:v>39.720001000000003</c:v>
                </c:pt>
                <c:pt idx="6">
                  <c:v>39.669998</c:v>
                </c:pt>
                <c:pt idx="7">
                  <c:v>40.330002</c:v>
                </c:pt>
                <c:pt idx="8">
                  <c:v>39.419998</c:v>
                </c:pt>
                <c:pt idx="9">
                  <c:v>39.830002</c:v>
                </c:pt>
                <c:pt idx="10">
                  <c:v>39.389999000000003</c:v>
                </c:pt>
                <c:pt idx="11">
                  <c:v>39.330002</c:v>
                </c:pt>
                <c:pt idx="12">
                  <c:v>40.169998</c:v>
                </c:pt>
                <c:pt idx="13">
                  <c:v>40.049999</c:v>
                </c:pt>
                <c:pt idx="14">
                  <c:v>39.459999000000003</c:v>
                </c:pt>
                <c:pt idx="15">
                  <c:v>37.040000999999997</c:v>
                </c:pt>
                <c:pt idx="16">
                  <c:v>36.369999</c:v>
                </c:pt>
                <c:pt idx="17">
                  <c:v>36.360000999999997</c:v>
                </c:pt>
                <c:pt idx="18">
                  <c:v>35.549999</c:v>
                </c:pt>
                <c:pt idx="19">
                  <c:v>37.049999</c:v>
                </c:pt>
                <c:pt idx="20">
                  <c:v>37.229999999999997</c:v>
                </c:pt>
                <c:pt idx="21">
                  <c:v>35.900002000000001</c:v>
                </c:pt>
                <c:pt idx="22">
                  <c:v>36.869999</c:v>
                </c:pt>
                <c:pt idx="23">
                  <c:v>37.099997999999999</c:v>
                </c:pt>
                <c:pt idx="24">
                  <c:v>36.830002</c:v>
                </c:pt>
                <c:pt idx="25">
                  <c:v>38.150002000000001</c:v>
                </c:pt>
                <c:pt idx="26">
                  <c:v>37.82</c:v>
                </c:pt>
                <c:pt idx="27">
                  <c:v>35.979999999999997</c:v>
                </c:pt>
                <c:pt idx="28">
                  <c:v>36.549999</c:v>
                </c:pt>
                <c:pt idx="29">
                  <c:v>35.700001</c:v>
                </c:pt>
                <c:pt idx="30">
                  <c:v>33.909999999999997</c:v>
                </c:pt>
                <c:pt idx="31">
                  <c:v>34.009998000000003</c:v>
                </c:pt>
                <c:pt idx="32">
                  <c:v>33.549999</c:v>
                </c:pt>
                <c:pt idx="33">
                  <c:v>34.650002000000001</c:v>
                </c:pt>
                <c:pt idx="34">
                  <c:v>34.900002000000001</c:v>
                </c:pt>
                <c:pt idx="35">
                  <c:v>33.25</c:v>
                </c:pt>
                <c:pt idx="36">
                  <c:v>32.939999</c:v>
                </c:pt>
                <c:pt idx="37">
                  <c:v>32.82</c:v>
                </c:pt>
                <c:pt idx="38">
                  <c:v>30.84</c:v>
                </c:pt>
                <c:pt idx="39">
                  <c:v>30.26</c:v>
                </c:pt>
                <c:pt idx="40">
                  <c:v>29.52</c:v>
                </c:pt>
                <c:pt idx="41">
                  <c:v>30.860001</c:v>
                </c:pt>
                <c:pt idx="42">
                  <c:v>32.869999</c:v>
                </c:pt>
                <c:pt idx="43">
                  <c:v>31.57</c:v>
                </c:pt>
                <c:pt idx="44">
                  <c:v>32.229999999999997</c:v>
                </c:pt>
                <c:pt idx="45">
                  <c:v>32.220001000000003</c:v>
                </c:pt>
                <c:pt idx="46">
                  <c:v>31.32</c:v>
                </c:pt>
                <c:pt idx="47">
                  <c:v>30.16</c:v>
                </c:pt>
                <c:pt idx="48">
                  <c:v>30.040001</c:v>
                </c:pt>
                <c:pt idx="49">
                  <c:v>31.25</c:v>
                </c:pt>
                <c:pt idx="50">
                  <c:v>30.530000999999999</c:v>
                </c:pt>
                <c:pt idx="51">
                  <c:v>32.049999</c:v>
                </c:pt>
                <c:pt idx="52">
                  <c:v>30.91</c:v>
                </c:pt>
                <c:pt idx="53">
                  <c:v>32.07</c:v>
                </c:pt>
                <c:pt idx="54">
                  <c:v>32.360000999999997</c:v>
                </c:pt>
                <c:pt idx="55">
                  <c:v>33.189999</c:v>
                </c:pt>
                <c:pt idx="56">
                  <c:v>32.200001</c:v>
                </c:pt>
                <c:pt idx="57">
                  <c:v>33.439999</c:v>
                </c:pt>
                <c:pt idx="58">
                  <c:v>31.700001</c:v>
                </c:pt>
                <c:pt idx="59">
                  <c:v>32.310001</c:v>
                </c:pt>
                <c:pt idx="60">
                  <c:v>31.26</c:v>
                </c:pt>
                <c:pt idx="61">
                  <c:v>31.719999000000001</c:v>
                </c:pt>
                <c:pt idx="62">
                  <c:v>29.98</c:v>
                </c:pt>
                <c:pt idx="63">
                  <c:v>28.610001</c:v>
                </c:pt>
                <c:pt idx="64">
                  <c:v>28.049999</c:v>
                </c:pt>
                <c:pt idx="65">
                  <c:v>26.790001</c:v>
                </c:pt>
                <c:pt idx="66">
                  <c:v>28.709999</c:v>
                </c:pt>
                <c:pt idx="67">
                  <c:v>28.43</c:v>
                </c:pt>
                <c:pt idx="68">
                  <c:v>28.25</c:v>
                </c:pt>
                <c:pt idx="69">
                  <c:v>30.379999000000002</c:v>
                </c:pt>
                <c:pt idx="70">
                  <c:v>31.219999000000001</c:v>
                </c:pt>
                <c:pt idx="71">
                  <c:v>30.690000999999999</c:v>
                </c:pt>
                <c:pt idx="72">
                  <c:v>30.5</c:v>
                </c:pt>
                <c:pt idx="73">
                  <c:v>30.280000999999999</c:v>
                </c:pt>
                <c:pt idx="74">
                  <c:v>31.200001</c:v>
                </c:pt>
                <c:pt idx="75">
                  <c:v>30.200001</c:v>
                </c:pt>
                <c:pt idx="76">
                  <c:v>29.25</c:v>
                </c:pt>
                <c:pt idx="77">
                  <c:v>25.950001</c:v>
                </c:pt>
                <c:pt idx="78">
                  <c:v>22.129999000000002</c:v>
                </c:pt>
                <c:pt idx="79">
                  <c:v>22.24</c:v>
                </c:pt>
                <c:pt idx="80">
                  <c:v>19.420000000000002</c:v>
                </c:pt>
                <c:pt idx="81">
                  <c:v>22.98</c:v>
                </c:pt>
                <c:pt idx="82">
                  <c:v>21.120000999999998</c:v>
                </c:pt>
                <c:pt idx="83">
                  <c:v>19.18</c:v>
                </c:pt>
                <c:pt idx="84">
                  <c:v>17.450001</c:v>
                </c:pt>
                <c:pt idx="85">
                  <c:v>20.49</c:v>
                </c:pt>
                <c:pt idx="86">
                  <c:v>21.09</c:v>
                </c:pt>
                <c:pt idx="87">
                  <c:v>20.940000999999999</c:v>
                </c:pt>
                <c:pt idx="88">
                  <c:v>21.23</c:v>
                </c:pt>
                <c:pt idx="89">
                  <c:v>20.82</c:v>
                </c:pt>
                <c:pt idx="90">
                  <c:v>22.65</c:v>
                </c:pt>
                <c:pt idx="91">
                  <c:v>21.469999000000001</c:v>
                </c:pt>
                <c:pt idx="92">
                  <c:v>20.610001</c:v>
                </c:pt>
                <c:pt idx="93">
                  <c:v>19.68</c:v>
                </c:pt>
                <c:pt idx="94">
                  <c:v>19.280000999999999</c:v>
                </c:pt>
                <c:pt idx="95">
                  <c:v>20.129999000000002</c:v>
                </c:pt>
                <c:pt idx="96">
                  <c:v>18.989999999999998</c:v>
                </c:pt>
                <c:pt idx="97">
                  <c:v>17.84</c:v>
                </c:pt>
                <c:pt idx="98">
                  <c:v>17.530000999999999</c:v>
                </c:pt>
                <c:pt idx="99">
                  <c:v>16.32</c:v>
                </c:pt>
                <c:pt idx="100">
                  <c:v>18.219999000000001</c:v>
                </c:pt>
                <c:pt idx="101">
                  <c:v>18.549999</c:v>
                </c:pt>
                <c:pt idx="102">
                  <c:v>20.100000000000001</c:v>
                </c:pt>
                <c:pt idx="103">
                  <c:v>21.389999</c:v>
                </c:pt>
                <c:pt idx="104">
                  <c:v>21.91</c:v>
                </c:pt>
                <c:pt idx="105">
                  <c:v>22.52</c:v>
                </c:pt>
                <c:pt idx="106">
                  <c:v>22.790001</c:v>
                </c:pt>
                <c:pt idx="107">
                  <c:v>23.18</c:v>
                </c:pt>
                <c:pt idx="108">
                  <c:v>23.99</c:v>
                </c:pt>
                <c:pt idx="109">
                  <c:v>22.129999000000002</c:v>
                </c:pt>
                <c:pt idx="110">
                  <c:v>22.58</c:v>
                </c:pt>
                <c:pt idx="111">
                  <c:v>23.120000999999998</c:v>
                </c:pt>
                <c:pt idx="112">
                  <c:v>24.01</c:v>
                </c:pt>
                <c:pt idx="113">
                  <c:v>23.860001</c:v>
                </c:pt>
                <c:pt idx="114">
                  <c:v>23.129999000000002</c:v>
                </c:pt>
                <c:pt idx="115">
                  <c:v>22.959999</c:v>
                </c:pt>
                <c:pt idx="116">
                  <c:v>22.290001</c:v>
                </c:pt>
                <c:pt idx="117">
                  <c:v>22.1</c:v>
                </c:pt>
                <c:pt idx="118">
                  <c:v>23.77</c:v>
                </c:pt>
                <c:pt idx="119">
                  <c:v>24.99</c:v>
                </c:pt>
                <c:pt idx="120">
                  <c:v>25.27</c:v>
                </c:pt>
                <c:pt idx="121">
                  <c:v>26.5</c:v>
                </c:pt>
                <c:pt idx="122">
                  <c:v>25.879999000000002</c:v>
                </c:pt>
                <c:pt idx="123">
                  <c:v>26.32</c:v>
                </c:pt>
                <c:pt idx="124">
                  <c:v>26.610001</c:v>
                </c:pt>
                <c:pt idx="125">
                  <c:v>26.299999</c:v>
                </c:pt>
                <c:pt idx="126">
                  <c:v>27.08</c:v>
                </c:pt>
                <c:pt idx="127">
                  <c:v>27.799999</c:v>
                </c:pt>
                <c:pt idx="128">
                  <c:v>26.98</c:v>
                </c:pt>
                <c:pt idx="129">
                  <c:v>26.530000999999999</c:v>
                </c:pt>
                <c:pt idx="130">
                  <c:v>27.799999</c:v>
                </c:pt>
                <c:pt idx="131">
                  <c:v>28.33</c:v>
                </c:pt>
                <c:pt idx="132">
                  <c:v>28.25</c:v>
                </c:pt>
                <c:pt idx="133">
                  <c:v>26.82</c:v>
                </c:pt>
                <c:pt idx="134">
                  <c:v>28.1</c:v>
                </c:pt>
                <c:pt idx="135">
                  <c:v>29.02</c:v>
                </c:pt>
                <c:pt idx="136">
                  <c:v>28.690000999999999</c:v>
                </c:pt>
                <c:pt idx="137">
                  <c:v>28.620000999999998</c:v>
                </c:pt>
                <c:pt idx="138">
                  <c:v>29.15</c:v>
                </c:pt>
                <c:pt idx="139">
                  <c:v>29.76</c:v>
                </c:pt>
                <c:pt idx="140">
                  <c:v>29.610001</c:v>
                </c:pt>
                <c:pt idx="141">
                  <c:v>30.18</c:v>
                </c:pt>
                <c:pt idx="142">
                  <c:v>29.77</c:v>
                </c:pt>
                <c:pt idx="143">
                  <c:v>30.389999</c:v>
                </c:pt>
                <c:pt idx="144">
                  <c:v>29.98</c:v>
                </c:pt>
                <c:pt idx="145">
                  <c:v>29.02</c:v>
                </c:pt>
                <c:pt idx="146">
                  <c:v>28.91</c:v>
                </c:pt>
                <c:pt idx="147">
                  <c:v>28.77</c:v>
                </c:pt>
                <c:pt idx="148">
                  <c:v>29.25</c:v>
                </c:pt>
                <c:pt idx="149">
                  <c:v>30.219999000000001</c:v>
                </c:pt>
                <c:pt idx="150">
                  <c:v>30.52</c:v>
                </c:pt>
                <c:pt idx="151">
                  <c:v>31.790001</c:v>
                </c:pt>
                <c:pt idx="152">
                  <c:v>32.209999000000003</c:v>
                </c:pt>
                <c:pt idx="153">
                  <c:v>32.400002000000001</c:v>
                </c:pt>
                <c:pt idx="154">
                  <c:v>33.060001</c:v>
                </c:pt>
                <c:pt idx="155">
                  <c:v>33.07</c:v>
                </c:pt>
                <c:pt idx="156">
                  <c:v>33.970001000000003</c:v>
                </c:pt>
                <c:pt idx="157">
                  <c:v>34.369999</c:v>
                </c:pt>
                <c:pt idx="158">
                  <c:v>35.669998</c:v>
                </c:pt>
                <c:pt idx="159">
                  <c:v>34.82</c:v>
                </c:pt>
                <c:pt idx="160">
                  <c:v>32.18</c:v>
                </c:pt>
                <c:pt idx="161">
                  <c:v>33.009998000000003</c:v>
                </c:pt>
                <c:pt idx="162">
                  <c:v>31.73</c:v>
                </c:pt>
                <c:pt idx="163">
                  <c:v>32.369999</c:v>
                </c:pt>
                <c:pt idx="164">
                  <c:v>31.52</c:v>
                </c:pt>
                <c:pt idx="165">
                  <c:v>32.25</c:v>
                </c:pt>
                <c:pt idx="166">
                  <c:v>32.470001000000003</c:v>
                </c:pt>
                <c:pt idx="167">
                  <c:v>30.809999000000001</c:v>
                </c:pt>
                <c:pt idx="168">
                  <c:v>29.040001</c:v>
                </c:pt>
                <c:pt idx="169">
                  <c:v>30.41</c:v>
                </c:pt>
                <c:pt idx="170">
                  <c:v>30.02</c:v>
                </c:pt>
                <c:pt idx="171">
                  <c:v>31.549999</c:v>
                </c:pt>
                <c:pt idx="172">
                  <c:v>31.440000999999999</c:v>
                </c:pt>
                <c:pt idx="173">
                  <c:v>32.029998999999997</c:v>
                </c:pt>
                <c:pt idx="174">
                  <c:v>30.75</c:v>
                </c:pt>
                <c:pt idx="175">
                  <c:v>30.9</c:v>
                </c:pt>
                <c:pt idx="176">
                  <c:v>30.690000999999999</c:v>
                </c:pt>
                <c:pt idx="177">
                  <c:v>32.279998999999997</c:v>
                </c:pt>
                <c:pt idx="178">
                  <c:v>32.290000999999997</c:v>
                </c:pt>
                <c:pt idx="179">
                  <c:v>32.75</c:v>
                </c:pt>
                <c:pt idx="180">
                  <c:v>33.700001</c:v>
                </c:pt>
                <c:pt idx="181">
                  <c:v>33.450001</c:v>
                </c:pt>
                <c:pt idx="182">
                  <c:v>34.360000999999997</c:v>
                </c:pt>
                <c:pt idx="183">
                  <c:v>34.709999000000003</c:v>
                </c:pt>
                <c:pt idx="184">
                  <c:v>34.959999000000003</c:v>
                </c:pt>
                <c:pt idx="185">
                  <c:v>35.259998000000003</c:v>
                </c:pt>
                <c:pt idx="186">
                  <c:v>36.509998000000003</c:v>
                </c:pt>
                <c:pt idx="187">
                  <c:v>36.009998000000003</c:v>
                </c:pt>
                <c:pt idx="188">
                  <c:v>36.240001999999997</c:v>
                </c:pt>
                <c:pt idx="189">
                  <c:v>36.310001</c:v>
                </c:pt>
                <c:pt idx="190">
                  <c:v>37.419998</c:v>
                </c:pt>
                <c:pt idx="191">
                  <c:v>37.560001</c:v>
                </c:pt>
                <c:pt idx="192">
                  <c:v>37.360000999999997</c:v>
                </c:pt>
                <c:pt idx="193">
                  <c:v>37.630001</c:v>
                </c:pt>
                <c:pt idx="194">
                  <c:v>37.409999999999997</c:v>
                </c:pt>
                <c:pt idx="195">
                  <c:v>37.700001</c:v>
                </c:pt>
                <c:pt idx="196">
                  <c:v>37.919998</c:v>
                </c:pt>
                <c:pt idx="197">
                  <c:v>37.82</c:v>
                </c:pt>
                <c:pt idx="198">
                  <c:v>37.099997999999999</c:v>
                </c:pt>
                <c:pt idx="199">
                  <c:v>38.209999000000003</c:v>
                </c:pt>
                <c:pt idx="200">
                  <c:v>39.580002</c:v>
                </c:pt>
                <c:pt idx="201">
                  <c:v>40.009998000000003</c:v>
                </c:pt>
                <c:pt idx="202">
                  <c:v>39.110000999999997</c:v>
                </c:pt>
                <c:pt idx="203">
                  <c:v>39.209999000000003</c:v>
                </c:pt>
                <c:pt idx="204">
                  <c:v>39.009998000000003</c:v>
                </c:pt>
                <c:pt idx="205">
                  <c:v>37.580002</c:v>
                </c:pt>
                <c:pt idx="206">
                  <c:v>38.82</c:v>
                </c:pt>
                <c:pt idx="207">
                  <c:v>39.299999</c:v>
                </c:pt>
                <c:pt idx="208">
                  <c:v>39.060001</c:v>
                </c:pt>
                <c:pt idx="209">
                  <c:v>39.25</c:v>
                </c:pt>
                <c:pt idx="210">
                  <c:v>39.909999999999997</c:v>
                </c:pt>
                <c:pt idx="211">
                  <c:v>40.549999</c:v>
                </c:pt>
                <c:pt idx="212">
                  <c:v>40.290000999999997</c:v>
                </c:pt>
                <c:pt idx="213">
                  <c:v>40.560001</c:v>
                </c:pt>
                <c:pt idx="214">
                  <c:v>40.270000000000003</c:v>
                </c:pt>
                <c:pt idx="215">
                  <c:v>40.159999999999997</c:v>
                </c:pt>
                <c:pt idx="216">
                  <c:v>38.919998</c:v>
                </c:pt>
                <c:pt idx="217">
                  <c:v>37.860000999999997</c:v>
                </c:pt>
                <c:pt idx="218">
                  <c:v>37.950001</c:v>
                </c:pt>
                <c:pt idx="219">
                  <c:v>38.5</c:v>
                </c:pt>
                <c:pt idx="220">
                  <c:v>41.02</c:v>
                </c:pt>
                <c:pt idx="221">
                  <c:v>41.369999</c:v>
                </c:pt>
                <c:pt idx="222">
                  <c:v>40.290000999999997</c:v>
                </c:pt>
                <c:pt idx="223">
                  <c:v>41.09</c:v>
                </c:pt>
                <c:pt idx="224">
                  <c:v>39.650002000000001</c:v>
                </c:pt>
                <c:pt idx="225">
                  <c:v>36.340000000000003</c:v>
                </c:pt>
                <c:pt idx="226">
                  <c:v>36.07</c:v>
                </c:pt>
                <c:pt idx="227">
                  <c:v>34.049999</c:v>
                </c:pt>
                <c:pt idx="228">
                  <c:v>36.119999</c:v>
                </c:pt>
                <c:pt idx="229">
                  <c:v>36.060001</c:v>
                </c:pt>
                <c:pt idx="230">
                  <c:v>35.419998</c:v>
                </c:pt>
                <c:pt idx="231">
                  <c:v>37.770000000000003</c:v>
                </c:pt>
                <c:pt idx="232">
                  <c:v>35.729999999999997</c:v>
                </c:pt>
                <c:pt idx="233">
                  <c:v>34.860000999999997</c:v>
                </c:pt>
                <c:pt idx="234">
                  <c:v>36.349997999999999</c:v>
                </c:pt>
                <c:pt idx="235">
                  <c:v>38.669998</c:v>
                </c:pt>
                <c:pt idx="236">
                  <c:v>39.32</c:v>
                </c:pt>
                <c:pt idx="237">
                  <c:v>39.630001</c:v>
                </c:pt>
                <c:pt idx="238">
                  <c:v>38.919998</c:v>
                </c:pt>
                <c:pt idx="239">
                  <c:v>39.470001000000003</c:v>
                </c:pt>
                <c:pt idx="240">
                  <c:v>37.880001</c:v>
                </c:pt>
                <c:pt idx="241">
                  <c:v>36.330002</c:v>
                </c:pt>
                <c:pt idx="242">
                  <c:v>39.07</c:v>
                </c:pt>
                <c:pt idx="243">
                  <c:v>39.349997999999999</c:v>
                </c:pt>
                <c:pt idx="244">
                  <c:v>37.900002000000001</c:v>
                </c:pt>
                <c:pt idx="245">
                  <c:v>39.18</c:v>
                </c:pt>
                <c:pt idx="246">
                  <c:v>39.020000000000003</c:v>
                </c:pt>
                <c:pt idx="247">
                  <c:v>40.049999</c:v>
                </c:pt>
                <c:pt idx="248">
                  <c:v>40.380001</c:v>
                </c:pt>
                <c:pt idx="249">
                  <c:v>41.16</c:v>
                </c:pt>
                <c:pt idx="250">
                  <c:v>41.450001</c:v>
                </c:pt>
                <c:pt idx="251">
                  <c:v>42.259998000000003</c:v>
                </c:pt>
                <c:pt idx="252">
                  <c:v>42.310001</c:v>
                </c:pt>
                <c:pt idx="253">
                  <c:v>42.959999000000003</c:v>
                </c:pt>
                <c:pt idx="254">
                  <c:v>42.860000999999997</c:v>
                </c:pt>
                <c:pt idx="255">
                  <c:v>43.52</c:v>
                </c:pt>
                <c:pt idx="256">
                  <c:v>43.98</c:v>
                </c:pt>
                <c:pt idx="257">
                  <c:v>44.349997999999999</c:v>
                </c:pt>
                <c:pt idx="258">
                  <c:v>44.650002000000001</c:v>
                </c:pt>
                <c:pt idx="259">
                  <c:v>45.09</c:v>
                </c:pt>
                <c:pt idx="260">
                  <c:v>45.009998000000003</c:v>
                </c:pt>
                <c:pt idx="261">
                  <c:v>44.549999</c:v>
                </c:pt>
                <c:pt idx="262">
                  <c:v>44.639999000000003</c:v>
                </c:pt>
                <c:pt idx="263">
                  <c:v>45.869999</c:v>
                </c:pt>
                <c:pt idx="264">
                  <c:v>44.91</c:v>
                </c:pt>
                <c:pt idx="265">
                  <c:v>44.240001999999997</c:v>
                </c:pt>
                <c:pt idx="266">
                  <c:v>42.009998000000003</c:v>
                </c:pt>
                <c:pt idx="267">
                  <c:v>43.279998999999997</c:v>
                </c:pt>
                <c:pt idx="268">
                  <c:v>41.740001999999997</c:v>
                </c:pt>
                <c:pt idx="269">
                  <c:v>43.41</c:v>
                </c:pt>
                <c:pt idx="270">
                  <c:v>43.419998</c:v>
                </c:pt>
                <c:pt idx="271">
                  <c:v>43.310001</c:v>
                </c:pt>
                <c:pt idx="272">
                  <c:v>43.779998999999997</c:v>
                </c:pt>
                <c:pt idx="273">
                  <c:v>43.77</c:v>
                </c:pt>
                <c:pt idx="274">
                  <c:v>43.619999</c:v>
                </c:pt>
                <c:pt idx="275">
                  <c:v>43.75</c:v>
                </c:pt>
                <c:pt idx="276">
                  <c:v>44.279998999999997</c:v>
                </c:pt>
                <c:pt idx="277">
                  <c:v>44.330002</c:v>
                </c:pt>
                <c:pt idx="278">
                  <c:v>44.619999</c:v>
                </c:pt>
                <c:pt idx="279">
                  <c:v>45.43</c:v>
                </c:pt>
                <c:pt idx="280">
                  <c:v>45.369999</c:v>
                </c:pt>
                <c:pt idx="281">
                  <c:v>45.549999</c:v>
                </c:pt>
                <c:pt idx="282">
                  <c:v>46.779998999999997</c:v>
                </c:pt>
                <c:pt idx="283">
                  <c:v>47.709999000000003</c:v>
                </c:pt>
                <c:pt idx="284">
                  <c:v>47.529998999999997</c:v>
                </c:pt>
                <c:pt idx="285">
                  <c:v>46.790000999999997</c:v>
                </c:pt>
                <c:pt idx="286">
                  <c:v>47.610000999999997</c:v>
                </c:pt>
                <c:pt idx="287">
                  <c:v>46.25</c:v>
                </c:pt>
                <c:pt idx="288">
                  <c:v>46.580002</c:v>
                </c:pt>
                <c:pt idx="289">
                  <c:v>45.919998</c:v>
                </c:pt>
                <c:pt idx="290">
                  <c:v>46.57</c:v>
                </c:pt>
                <c:pt idx="291">
                  <c:v>45.419998</c:v>
                </c:pt>
                <c:pt idx="292">
                  <c:v>45.18</c:v>
                </c:pt>
                <c:pt idx="293">
                  <c:v>47.16</c:v>
                </c:pt>
                <c:pt idx="294">
                  <c:v>47.529998999999997</c:v>
                </c:pt>
                <c:pt idx="295">
                  <c:v>47.419998</c:v>
                </c:pt>
                <c:pt idx="296">
                  <c:v>46.849997999999999</c:v>
                </c:pt>
                <c:pt idx="297">
                  <c:v>47.279998999999997</c:v>
                </c:pt>
                <c:pt idx="298">
                  <c:v>46.509998000000003</c:v>
                </c:pt>
                <c:pt idx="299">
                  <c:v>48.73</c:v>
                </c:pt>
                <c:pt idx="300">
                  <c:v>48.869999</c:v>
                </c:pt>
                <c:pt idx="301">
                  <c:v>49.82</c:v>
                </c:pt>
                <c:pt idx="302">
                  <c:v>50.900002000000001</c:v>
                </c:pt>
                <c:pt idx="303">
                  <c:v>50.419998</c:v>
                </c:pt>
                <c:pt idx="304">
                  <c:v>50.720001000000003</c:v>
                </c:pt>
                <c:pt idx="305">
                  <c:v>50.939999</c:v>
                </c:pt>
                <c:pt idx="306">
                  <c:v>50.209999000000003</c:v>
                </c:pt>
                <c:pt idx="307">
                  <c:v>51.049999</c:v>
                </c:pt>
                <c:pt idx="308">
                  <c:v>52.619999</c:v>
                </c:pt>
                <c:pt idx="309">
                  <c:v>52.59</c:v>
                </c:pt>
                <c:pt idx="310">
                  <c:v>52.619999</c:v>
                </c:pt>
                <c:pt idx="311">
                  <c:v>53</c:v>
                </c:pt>
                <c:pt idx="312">
                  <c:v>52.59</c:v>
                </c:pt>
                <c:pt idx="313">
                  <c:v>54.41</c:v>
                </c:pt>
                <c:pt idx="314">
                  <c:v>53.240001999999997</c:v>
                </c:pt>
                <c:pt idx="315">
                  <c:v>54.27</c:v>
                </c:pt>
                <c:pt idx="316">
                  <c:v>55.540000999999997</c:v>
                </c:pt>
                <c:pt idx="317">
                  <c:v>56.77</c:v>
                </c:pt>
                <c:pt idx="318">
                  <c:v>57.549999</c:v>
                </c:pt>
                <c:pt idx="319">
                  <c:v>56.799999</c:v>
                </c:pt>
                <c:pt idx="320">
                  <c:v>56.119999</c:v>
                </c:pt>
                <c:pt idx="321">
                  <c:v>56.84</c:v>
                </c:pt>
                <c:pt idx="322">
                  <c:v>56.349997999999999</c:v>
                </c:pt>
                <c:pt idx="323">
                  <c:v>55.040000999999997</c:v>
                </c:pt>
                <c:pt idx="324">
                  <c:v>56.400002000000001</c:v>
                </c:pt>
                <c:pt idx="325">
                  <c:v>57.77</c:v>
                </c:pt>
                <c:pt idx="326">
                  <c:v>59.720001000000003</c:v>
                </c:pt>
                <c:pt idx="327">
                  <c:v>59.57</c:v>
                </c:pt>
                <c:pt idx="328">
                  <c:v>59.52</c:v>
                </c:pt>
                <c:pt idx="329">
                  <c:v>60.720001000000003</c:v>
                </c:pt>
                <c:pt idx="330">
                  <c:v>60.080002</c:v>
                </c:pt>
                <c:pt idx="331">
                  <c:v>58.09</c:v>
                </c:pt>
                <c:pt idx="332">
                  <c:v>58.52</c:v>
                </c:pt>
                <c:pt idx="333">
                  <c:v>57.68</c:v>
                </c:pt>
                <c:pt idx="334">
                  <c:v>58.650002000000001</c:v>
                </c:pt>
                <c:pt idx="335">
                  <c:v>60.209999000000003</c:v>
                </c:pt>
                <c:pt idx="336">
                  <c:v>60.959999000000003</c:v>
                </c:pt>
                <c:pt idx="337">
                  <c:v>60.860000999999997</c:v>
                </c:pt>
                <c:pt idx="338">
                  <c:v>60.98</c:v>
                </c:pt>
                <c:pt idx="339">
                  <c:v>60.790000999999997</c:v>
                </c:pt>
                <c:pt idx="340">
                  <c:v>62.040000999999997</c:v>
                </c:pt>
                <c:pt idx="341">
                  <c:v>63.310001</c:v>
                </c:pt>
                <c:pt idx="342">
                  <c:v>63.560001</c:v>
                </c:pt>
                <c:pt idx="343">
                  <c:v>63.290000999999997</c:v>
                </c:pt>
                <c:pt idx="344">
                  <c:v>64.949996999999996</c:v>
                </c:pt>
                <c:pt idx="345">
                  <c:v>64.849997999999999</c:v>
                </c:pt>
                <c:pt idx="346">
                  <c:v>65.599997999999999</c:v>
                </c:pt>
                <c:pt idx="347">
                  <c:v>65.129997000000003</c:v>
                </c:pt>
                <c:pt idx="348">
                  <c:v>64.480002999999996</c:v>
                </c:pt>
                <c:pt idx="349">
                  <c:v>65.660004000000001</c:v>
                </c:pt>
                <c:pt idx="350">
                  <c:v>66.269997000000004</c:v>
                </c:pt>
                <c:pt idx="351">
                  <c:v>66.339995999999999</c:v>
                </c:pt>
                <c:pt idx="352">
                  <c:v>66.339995999999999</c:v>
                </c:pt>
                <c:pt idx="353">
                  <c:v>65.089995999999999</c:v>
                </c:pt>
                <c:pt idx="354">
                  <c:v>63.5</c:v>
                </c:pt>
                <c:pt idx="355">
                  <c:v>62.82</c:v>
                </c:pt>
                <c:pt idx="356">
                  <c:v>64.089995999999999</c:v>
                </c:pt>
                <c:pt idx="357">
                  <c:v>65.169998000000007</c:v>
                </c:pt>
                <c:pt idx="358">
                  <c:v>65.199996999999996</c:v>
                </c:pt>
                <c:pt idx="359">
                  <c:v>66.839995999999999</c:v>
                </c:pt>
                <c:pt idx="360">
                  <c:v>67.389999000000003</c:v>
                </c:pt>
                <c:pt idx="361">
                  <c:v>65.849997999999999</c:v>
                </c:pt>
                <c:pt idx="362">
                  <c:v>65.680000000000007</c:v>
                </c:pt>
                <c:pt idx="363">
                  <c:v>64.279999000000004</c:v>
                </c:pt>
                <c:pt idx="364">
                  <c:v>64.650002000000001</c:v>
                </c:pt>
                <c:pt idx="365">
                  <c:v>62.240001999999997</c:v>
                </c:pt>
                <c:pt idx="366">
                  <c:v>63.77</c:v>
                </c:pt>
                <c:pt idx="367">
                  <c:v>63.439999</c:v>
                </c:pt>
                <c:pt idx="368">
                  <c:v>64.25</c:v>
                </c:pt>
                <c:pt idx="369">
                  <c:v>63.84</c:v>
                </c:pt>
                <c:pt idx="370">
                  <c:v>63.75</c:v>
                </c:pt>
                <c:pt idx="371">
                  <c:v>65.080001999999993</c:v>
                </c:pt>
                <c:pt idx="372">
                  <c:v>65.680000000000007</c:v>
                </c:pt>
                <c:pt idx="373">
                  <c:v>66.919998000000007</c:v>
                </c:pt>
                <c:pt idx="374">
                  <c:v>65.790001000000004</c:v>
                </c:pt>
                <c:pt idx="375">
                  <c:v>66.080001999999993</c:v>
                </c:pt>
                <c:pt idx="376">
                  <c:v>66.769997000000004</c:v>
                </c:pt>
                <c:pt idx="377">
                  <c:v>68.069999999999993</c:v>
                </c:pt>
                <c:pt idx="378">
                  <c:v>67.389999000000003</c:v>
                </c:pt>
                <c:pt idx="379">
                  <c:v>67.5</c:v>
                </c:pt>
                <c:pt idx="380">
                  <c:v>66.819999999999993</c:v>
                </c:pt>
                <c:pt idx="381">
                  <c:v>65.650002000000001</c:v>
                </c:pt>
                <c:pt idx="382">
                  <c:v>66.360000999999997</c:v>
                </c:pt>
                <c:pt idx="383">
                  <c:v>67.120002999999997</c:v>
                </c:pt>
                <c:pt idx="384">
                  <c:v>68.639999000000003</c:v>
                </c:pt>
                <c:pt idx="385">
                  <c:v>68.819999999999993</c:v>
                </c:pt>
                <c:pt idx="386">
                  <c:v>69.260002</c:v>
                </c:pt>
                <c:pt idx="387">
                  <c:v>68.349997999999999</c:v>
                </c:pt>
                <c:pt idx="388">
                  <c:v>68.489998</c:v>
                </c:pt>
                <c:pt idx="389">
                  <c:v>67.410004000000001</c:v>
                </c:pt>
                <c:pt idx="390">
                  <c:v>66.949996999999996</c:v>
                </c:pt>
                <c:pt idx="391">
                  <c:v>64.550003000000004</c:v>
                </c:pt>
                <c:pt idx="392">
                  <c:v>63.939999</c:v>
                </c:pt>
                <c:pt idx="393">
                  <c:v>66.349997999999999</c:v>
                </c:pt>
                <c:pt idx="394">
                  <c:v>68.099997999999999</c:v>
                </c:pt>
                <c:pt idx="395">
                  <c:v>68.010002</c:v>
                </c:pt>
                <c:pt idx="396">
                  <c:v>69.279999000000004</c:v>
                </c:pt>
                <c:pt idx="397">
                  <c:v>70.089995999999999</c:v>
                </c:pt>
                <c:pt idx="398">
                  <c:v>71.809997999999993</c:v>
                </c:pt>
                <c:pt idx="399">
                  <c:v>71.529999000000004</c:v>
                </c:pt>
                <c:pt idx="400">
                  <c:v>70</c:v>
                </c:pt>
                <c:pt idx="401">
                  <c:v>70.870002999999997</c:v>
                </c:pt>
                <c:pt idx="402">
                  <c:v>72.230002999999996</c:v>
                </c:pt>
                <c:pt idx="403">
                  <c:v>71.629997000000003</c:v>
                </c:pt>
                <c:pt idx="404">
                  <c:v>70.889999000000003</c:v>
                </c:pt>
                <c:pt idx="405">
                  <c:v>69.669998000000007</c:v>
                </c:pt>
                <c:pt idx="406">
                  <c:v>70.930000000000007</c:v>
                </c:pt>
                <c:pt idx="407">
                  <c:v>69.989998</c:v>
                </c:pt>
                <c:pt idx="408">
                  <c:v>72.940002000000007</c:v>
                </c:pt>
                <c:pt idx="409">
                  <c:v>74.889999000000003</c:v>
                </c:pt>
                <c:pt idx="410">
                  <c:v>75.440002000000007</c:v>
                </c:pt>
                <c:pt idx="411">
                  <c:v>75.970000999999996</c:v>
                </c:pt>
                <c:pt idx="412">
                  <c:v>75.410004000000001</c:v>
                </c:pt>
                <c:pt idx="413">
                  <c:v>75.160004000000001</c:v>
                </c:pt>
                <c:pt idx="414">
                  <c:v>76.769997000000004</c:v>
                </c:pt>
                <c:pt idx="415">
                  <c:v>74.910004000000001</c:v>
                </c:pt>
                <c:pt idx="416">
                  <c:v>75.690002000000007</c:v>
                </c:pt>
                <c:pt idx="417">
                  <c:v>76.669998000000007</c:v>
                </c:pt>
                <c:pt idx="418">
                  <c:v>75.230002999999996</c:v>
                </c:pt>
                <c:pt idx="419">
                  <c:v>77.629997000000003</c:v>
                </c:pt>
                <c:pt idx="420">
                  <c:v>76.349997999999999</c:v>
                </c:pt>
                <c:pt idx="421">
                  <c:v>76.599997999999999</c:v>
                </c:pt>
                <c:pt idx="422">
                  <c:v>76.589995999999999</c:v>
                </c:pt>
                <c:pt idx="423">
                  <c:v>76.940002000000007</c:v>
                </c:pt>
                <c:pt idx="424">
                  <c:v>76.300003000000004</c:v>
                </c:pt>
                <c:pt idx="425">
                  <c:v>76.519997000000004</c:v>
                </c:pt>
                <c:pt idx="426">
                  <c:v>76.589995999999999</c:v>
                </c:pt>
                <c:pt idx="427">
                  <c:v>77.449996999999996</c:v>
                </c:pt>
                <c:pt idx="428">
                  <c:v>77.900002000000001</c:v>
                </c:pt>
                <c:pt idx="429">
                  <c:v>77.199996999999996</c:v>
                </c:pt>
                <c:pt idx="430">
                  <c:v>77.669998000000007</c:v>
                </c:pt>
                <c:pt idx="431">
                  <c:v>79.150002000000001</c:v>
                </c:pt>
                <c:pt idx="432">
                  <c:v>78.849997999999999</c:v>
                </c:pt>
                <c:pt idx="433">
                  <c:v>80.220000999999996</c:v>
                </c:pt>
                <c:pt idx="434">
                  <c:v>78.279999000000004</c:v>
                </c:pt>
                <c:pt idx="435">
                  <c:v>78.360000999999997</c:v>
                </c:pt>
                <c:pt idx="436">
                  <c:v>74.360000999999997</c:v>
                </c:pt>
                <c:pt idx="437">
                  <c:v>75.559997999999993</c:v>
                </c:pt>
                <c:pt idx="438">
                  <c:v>73.849997999999999</c:v>
                </c:pt>
                <c:pt idx="439">
                  <c:v>75.519997000000004</c:v>
                </c:pt>
                <c:pt idx="440">
                  <c:v>75.459998999999996</c:v>
                </c:pt>
                <c:pt idx="441">
                  <c:v>74.699996999999996</c:v>
                </c:pt>
                <c:pt idx="442">
                  <c:v>75.879997000000003</c:v>
                </c:pt>
                <c:pt idx="443">
                  <c:v>77.720000999999996</c:v>
                </c:pt>
                <c:pt idx="444">
                  <c:v>78.290001000000004</c:v>
                </c:pt>
                <c:pt idx="445">
                  <c:v>79.629997000000003</c:v>
                </c:pt>
                <c:pt idx="446">
                  <c:v>80.970000999999996</c:v>
                </c:pt>
                <c:pt idx="447">
                  <c:v>81.419998000000007</c:v>
                </c:pt>
                <c:pt idx="448">
                  <c:v>77.730002999999996</c:v>
                </c:pt>
                <c:pt idx="449">
                  <c:v>81.230002999999996</c:v>
                </c:pt>
                <c:pt idx="450">
                  <c:v>81.470000999999996</c:v>
                </c:pt>
                <c:pt idx="451">
                  <c:v>81.220000999999996</c:v>
                </c:pt>
                <c:pt idx="452">
                  <c:v>78.059997999999993</c:v>
                </c:pt>
                <c:pt idx="453">
                  <c:v>77.330001999999993</c:v>
                </c:pt>
                <c:pt idx="454">
                  <c:v>78.480002999999996</c:v>
                </c:pt>
                <c:pt idx="455">
                  <c:v>78.160004000000001</c:v>
                </c:pt>
                <c:pt idx="456">
                  <c:v>73.610000999999997</c:v>
                </c:pt>
                <c:pt idx="457">
                  <c:v>71.5</c:v>
                </c:pt>
                <c:pt idx="458">
                  <c:v>73.309997999999993</c:v>
                </c:pt>
                <c:pt idx="459">
                  <c:v>74.110000999999997</c:v>
                </c:pt>
                <c:pt idx="460">
                  <c:v>70.160004000000001</c:v>
                </c:pt>
                <c:pt idx="461">
                  <c:v>69.790001000000004</c:v>
                </c:pt>
                <c:pt idx="462">
                  <c:v>72.739998</c:v>
                </c:pt>
                <c:pt idx="463">
                  <c:v>74.830001999999993</c:v>
                </c:pt>
                <c:pt idx="464">
                  <c:v>76.720000999999996</c:v>
                </c:pt>
                <c:pt idx="465">
                  <c:v>77.300003000000004</c:v>
                </c:pt>
                <c:pt idx="466">
                  <c:v>78.089995999999999</c:v>
                </c:pt>
                <c:pt idx="467">
                  <c:v>77.550003000000004</c:v>
                </c:pt>
                <c:pt idx="468">
                  <c:v>79.430000000000007</c:v>
                </c:pt>
                <c:pt idx="469">
                  <c:v>77.870002999999997</c:v>
                </c:pt>
                <c:pt idx="470">
                  <c:v>79.489998</c:v>
                </c:pt>
                <c:pt idx="471">
                  <c:v>79.459998999999996</c:v>
                </c:pt>
                <c:pt idx="472">
                  <c:v>79.199996999999996</c:v>
                </c:pt>
                <c:pt idx="473">
                  <c:v>79.279999000000004</c:v>
                </c:pt>
                <c:pt idx="474">
                  <c:v>78.110000999999997</c:v>
                </c:pt>
                <c:pt idx="475">
                  <c:v>77.699996999999996</c:v>
                </c:pt>
                <c:pt idx="476">
                  <c:v>79.319999999999993</c:v>
                </c:pt>
                <c:pt idx="477">
                  <c:v>79.110000999999997</c:v>
                </c:pt>
                <c:pt idx="478">
                  <c:v>78.489998</c:v>
                </c:pt>
                <c:pt idx="479">
                  <c:v>77.930000000000007</c:v>
                </c:pt>
                <c:pt idx="480">
                  <c:v>76.169998000000007</c:v>
                </c:pt>
                <c:pt idx="481">
                  <c:v>78.870002999999997</c:v>
                </c:pt>
                <c:pt idx="482">
                  <c:v>80.620002999999997</c:v>
                </c:pt>
                <c:pt idx="483">
                  <c:v>80.980002999999996</c:v>
                </c:pt>
                <c:pt idx="484">
                  <c:v>81.599997999999999</c:v>
                </c:pt>
                <c:pt idx="485">
                  <c:v>81.620002999999997</c:v>
                </c:pt>
                <c:pt idx="486">
                  <c:v>81.569999999999993</c:v>
                </c:pt>
                <c:pt idx="487">
                  <c:v>82</c:v>
                </c:pt>
                <c:pt idx="488">
                  <c:v>81.5</c:v>
                </c:pt>
                <c:pt idx="489">
                  <c:v>80.940002000000007</c:v>
                </c:pt>
                <c:pt idx="490">
                  <c:v>80.879997000000003</c:v>
                </c:pt>
                <c:pt idx="491">
                  <c:v>78.430000000000007</c:v>
                </c:pt>
                <c:pt idx="492">
                  <c:v>78.510002</c:v>
                </c:pt>
                <c:pt idx="493">
                  <c:v>79.669998000000007</c:v>
                </c:pt>
                <c:pt idx="494">
                  <c:v>80.040001000000004</c:v>
                </c:pt>
                <c:pt idx="495">
                  <c:v>79.739998</c:v>
                </c:pt>
                <c:pt idx="496">
                  <c:v>78.889999000000003</c:v>
                </c:pt>
                <c:pt idx="497">
                  <c:v>79.589995999999999</c:v>
                </c:pt>
                <c:pt idx="498">
                  <c:v>78.040001000000004</c:v>
                </c:pt>
                <c:pt idx="499">
                  <c:v>76.730002999999996</c:v>
                </c:pt>
                <c:pt idx="500">
                  <c:v>79.720000999999996</c:v>
                </c:pt>
                <c:pt idx="501">
                  <c:v>81.199996999999996</c:v>
                </c:pt>
                <c:pt idx="502">
                  <c:v>82.980002999999996</c:v>
                </c:pt>
                <c:pt idx="503">
                  <c:v>81.440002000000007</c:v>
                </c:pt>
                <c:pt idx="504">
                  <c:v>84.309997999999993</c:v>
                </c:pt>
                <c:pt idx="505">
                  <c:v>82.690002000000007</c:v>
                </c:pt>
                <c:pt idx="506">
                  <c:v>82.449996999999996</c:v>
                </c:pt>
                <c:pt idx="507">
                  <c:v>81.400002000000001</c:v>
                </c:pt>
                <c:pt idx="508">
                  <c:v>83.32</c:v>
                </c:pt>
                <c:pt idx="509">
                  <c:v>83.959998999999996</c:v>
                </c:pt>
                <c:pt idx="510">
                  <c:v>83.93</c:v>
                </c:pt>
                <c:pt idx="511">
                  <c:v>85.059997999999993</c:v>
                </c:pt>
                <c:pt idx="512">
                  <c:v>84.489998</c:v>
                </c:pt>
                <c:pt idx="513">
                  <c:v>85.730002999999996</c:v>
                </c:pt>
                <c:pt idx="514">
                  <c:v>86.610000999999997</c:v>
                </c:pt>
                <c:pt idx="515">
                  <c:v>86.919998000000007</c:v>
                </c:pt>
                <c:pt idx="516">
                  <c:v>87</c:v>
                </c:pt>
                <c:pt idx="517">
                  <c:v>86.849997999999999</c:v>
                </c:pt>
                <c:pt idx="518">
                  <c:v>87.360000999999997</c:v>
                </c:pt>
                <c:pt idx="519">
                  <c:v>86.559997999999993</c:v>
                </c:pt>
                <c:pt idx="520">
                  <c:v>87.949996999999996</c:v>
                </c:pt>
                <c:pt idx="521">
                  <c:v>87.260002</c:v>
                </c:pt>
                <c:pt idx="522">
                  <c:v>86.550003000000004</c:v>
                </c:pt>
                <c:pt idx="523">
                  <c:v>88.25</c:v>
                </c:pt>
                <c:pt idx="524">
                  <c:v>90.059997999999993</c:v>
                </c:pt>
                <c:pt idx="525">
                  <c:v>90.169998000000007</c:v>
                </c:pt>
                <c:pt idx="526">
                  <c:v>89.879997000000003</c:v>
                </c:pt>
                <c:pt idx="527">
                  <c:v>89.25</c:v>
                </c:pt>
                <c:pt idx="528">
                  <c:v>90.739998</c:v>
                </c:pt>
                <c:pt idx="529">
                  <c:v>92.239998</c:v>
                </c:pt>
                <c:pt idx="530">
                  <c:v>90.370002999999997</c:v>
                </c:pt>
                <c:pt idx="531">
                  <c:v>90.150002000000001</c:v>
                </c:pt>
                <c:pt idx="532">
                  <c:v>89.519997000000004</c:v>
                </c:pt>
                <c:pt idx="533">
                  <c:v>89.629997000000003</c:v>
                </c:pt>
                <c:pt idx="534">
                  <c:v>89.199996999999996</c:v>
                </c:pt>
                <c:pt idx="535">
                  <c:v>90.190002000000007</c:v>
                </c:pt>
                <c:pt idx="536">
                  <c:v>91.129997000000003</c:v>
                </c:pt>
                <c:pt idx="537">
                  <c:v>91.389999000000003</c:v>
                </c:pt>
                <c:pt idx="538">
                  <c:v>91.029999000000004</c:v>
                </c:pt>
                <c:pt idx="539">
                  <c:v>89.860000999999997</c:v>
                </c:pt>
                <c:pt idx="540">
                  <c:v>88.25</c:v>
                </c:pt>
                <c:pt idx="541">
                  <c:v>88.629997000000003</c:v>
                </c:pt>
                <c:pt idx="542">
                  <c:v>90.07</c:v>
                </c:pt>
                <c:pt idx="543">
                  <c:v>89.169998000000007</c:v>
                </c:pt>
                <c:pt idx="544">
                  <c:v>89.629997000000003</c:v>
                </c:pt>
                <c:pt idx="545">
                  <c:v>89.540001000000004</c:v>
                </c:pt>
                <c:pt idx="546">
                  <c:v>90.080001999999993</c:v>
                </c:pt>
                <c:pt idx="547">
                  <c:v>91.720000999999996</c:v>
                </c:pt>
                <c:pt idx="548">
                  <c:v>91.220000999999996</c:v>
                </c:pt>
                <c:pt idx="549">
                  <c:v>91.360000999999997</c:v>
                </c:pt>
                <c:pt idx="550">
                  <c:v>92.400002000000001</c:v>
                </c:pt>
                <c:pt idx="551">
                  <c:v>91.699996999999996</c:v>
                </c:pt>
                <c:pt idx="552">
                  <c:v>92.370002999999997</c:v>
                </c:pt>
                <c:pt idx="553">
                  <c:v>93.540001000000004</c:v>
                </c:pt>
                <c:pt idx="554">
                  <c:v>94.629997000000003</c:v>
                </c:pt>
                <c:pt idx="555">
                  <c:v>96.610000999999997</c:v>
                </c:pt>
                <c:pt idx="556">
                  <c:v>97.25</c:v>
                </c:pt>
                <c:pt idx="557">
                  <c:v>97.970000999999996</c:v>
                </c:pt>
                <c:pt idx="558">
                  <c:v>98.980002999999996</c:v>
                </c:pt>
                <c:pt idx="559">
                  <c:v>98.690002000000007</c:v>
                </c:pt>
                <c:pt idx="560">
                  <c:v>101.779999</c:v>
                </c:pt>
                <c:pt idx="561">
                  <c:v>105.029999</c:v>
                </c:pt>
                <c:pt idx="562">
                  <c:v>105.599998</c:v>
                </c:pt>
                <c:pt idx="563">
                  <c:v>109</c:v>
                </c:pt>
                <c:pt idx="564">
                  <c:v>105.589996</c:v>
                </c:pt>
                <c:pt idx="565">
                  <c:v>100.83000199999999</c:v>
                </c:pt>
                <c:pt idx="566">
                  <c:v>104.790001</c:v>
                </c:pt>
                <c:pt idx="567">
                  <c:v>105.910004</c:v>
                </c:pt>
                <c:pt idx="568">
                  <c:v>103.050003</c:v>
                </c:pt>
                <c:pt idx="569">
                  <c:v>106.239998</c:v>
                </c:pt>
                <c:pt idx="570">
                  <c:v>105.18</c:v>
                </c:pt>
                <c:pt idx="571">
                  <c:v>100.18</c:v>
                </c:pt>
                <c:pt idx="572">
                  <c:v>101.290001</c:v>
                </c:pt>
                <c:pt idx="573">
                  <c:v>100.68</c:v>
                </c:pt>
                <c:pt idx="574">
                  <c:v>101.220001</c:v>
                </c:pt>
                <c:pt idx="575">
                  <c:v>102.980003</c:v>
                </c:pt>
                <c:pt idx="576">
                  <c:v>104.110001</c:v>
                </c:pt>
                <c:pt idx="577">
                  <c:v>104.019997</c:v>
                </c:pt>
                <c:pt idx="578">
                  <c:v>104.889999</c:v>
                </c:pt>
                <c:pt idx="579">
                  <c:v>104.870003</c:v>
                </c:pt>
                <c:pt idx="580">
                  <c:v>106.129997</c:v>
                </c:pt>
                <c:pt idx="581">
                  <c:v>106.540001</c:v>
                </c:pt>
                <c:pt idx="582">
                  <c:v>109.91999800000001</c:v>
                </c:pt>
                <c:pt idx="583">
                  <c:v>112.110001</c:v>
                </c:pt>
                <c:pt idx="584">
                  <c:v>111.32</c:v>
                </c:pt>
                <c:pt idx="585">
                  <c:v>109.300003</c:v>
                </c:pt>
                <c:pt idx="586">
                  <c:v>110.300003</c:v>
                </c:pt>
                <c:pt idx="587">
                  <c:v>112.589996</c:v>
                </c:pt>
                <c:pt idx="588">
                  <c:v>112.150002</c:v>
                </c:pt>
                <c:pt idx="589">
                  <c:v>111.639999</c:v>
                </c:pt>
                <c:pt idx="590">
                  <c:v>111.860001</c:v>
                </c:pt>
                <c:pt idx="591">
                  <c:v>112.720001</c:v>
                </c:pt>
                <c:pt idx="592">
                  <c:v>112.510002</c:v>
                </c:pt>
                <c:pt idx="593">
                  <c:v>114.889999</c:v>
                </c:pt>
                <c:pt idx="594">
                  <c:v>116.949997</c:v>
                </c:pt>
                <c:pt idx="595">
                  <c:v>115.58000199999999</c:v>
                </c:pt>
                <c:pt idx="596">
                  <c:v>116.91999800000001</c:v>
                </c:pt>
                <c:pt idx="597">
                  <c:v>116.91999800000001</c:v>
                </c:pt>
                <c:pt idx="598">
                  <c:v>117.220001</c:v>
                </c:pt>
                <c:pt idx="599">
                  <c:v>112.239998</c:v>
                </c:pt>
                <c:pt idx="600">
                  <c:v>108.480003</c:v>
                </c:pt>
                <c:pt idx="601">
                  <c:v>106.339996</c:v>
                </c:pt>
                <c:pt idx="602">
                  <c:v>103.410004</c:v>
                </c:pt>
                <c:pt idx="603">
                  <c:v>107.970001</c:v>
                </c:pt>
                <c:pt idx="604">
                  <c:v>110.019997</c:v>
                </c:pt>
                <c:pt idx="605">
                  <c:v>106.370003</c:v>
                </c:pt>
                <c:pt idx="606">
                  <c:v>102.019997</c:v>
                </c:pt>
                <c:pt idx="607">
                  <c:v>107.989998</c:v>
                </c:pt>
                <c:pt idx="608">
                  <c:v>103.370003</c:v>
                </c:pt>
                <c:pt idx="609">
                  <c:v>102.33000199999999</c:v>
                </c:pt>
                <c:pt idx="610">
                  <c:v>93.760002</c:v>
                </c:pt>
                <c:pt idx="611">
                  <c:v>97.959998999999996</c:v>
                </c:pt>
                <c:pt idx="612">
                  <c:v>100.83000199999999</c:v>
                </c:pt>
                <c:pt idx="613">
                  <c:v>104.58000199999999</c:v>
                </c:pt>
                <c:pt idx="614">
                  <c:v>106.80999799999999</c:v>
                </c:pt>
                <c:pt idx="615">
                  <c:v>107.029999</c:v>
                </c:pt>
                <c:pt idx="616">
                  <c:v>107.19000200000001</c:v>
                </c:pt>
                <c:pt idx="617">
                  <c:v>107.129997</c:v>
                </c:pt>
                <c:pt idx="618">
                  <c:v>110.05999799999999</c:v>
                </c:pt>
                <c:pt idx="619">
                  <c:v>111.110001</c:v>
                </c:pt>
                <c:pt idx="620">
                  <c:v>111.099998</c:v>
                </c:pt>
                <c:pt idx="621">
                  <c:v>108.410004</c:v>
                </c:pt>
                <c:pt idx="622">
                  <c:v>110.599998</c:v>
                </c:pt>
                <c:pt idx="623">
                  <c:v>111.66999800000001</c:v>
                </c:pt>
                <c:pt idx="624">
                  <c:v>113.849998</c:v>
                </c:pt>
                <c:pt idx="625">
                  <c:v>117.519997</c:v>
                </c:pt>
                <c:pt idx="626">
                  <c:v>118.32</c:v>
                </c:pt>
                <c:pt idx="627">
                  <c:v>119.269997</c:v>
                </c:pt>
                <c:pt idx="628">
                  <c:v>120.66999800000001</c:v>
                </c:pt>
                <c:pt idx="629">
                  <c:v>120.099998</c:v>
                </c:pt>
                <c:pt idx="630">
                  <c:v>117.290001</c:v>
                </c:pt>
                <c:pt idx="631">
                  <c:v>115.910004</c:v>
                </c:pt>
                <c:pt idx="632">
                  <c:v>113.43</c:v>
                </c:pt>
                <c:pt idx="633">
                  <c:v>110.94000200000001</c:v>
                </c:pt>
                <c:pt idx="634">
                  <c:v>115.779999</c:v>
                </c:pt>
                <c:pt idx="635">
                  <c:v>118.489998</c:v>
                </c:pt>
                <c:pt idx="636">
                  <c:v>118.489998</c:v>
                </c:pt>
              </c:numCache>
            </c:numRef>
          </c:val>
          <c:smooth val="0"/>
          <c:extLst>
            <c:ext xmlns:c16="http://schemas.microsoft.com/office/drawing/2014/chart" uri="{C3380CC4-5D6E-409C-BE32-E72D297353CC}">
              <c16:uniqueId val="{00000000-55D1-4D49-890A-E225D831DA4A}"/>
            </c:ext>
          </c:extLst>
        </c:ser>
        <c:ser>
          <c:idx val="1"/>
          <c:order val="1"/>
          <c:tx>
            <c:strRef>
              <c:f>Sheet2!$Y$3</c:f>
              <c:strCache>
                <c:ptCount val="1"/>
                <c:pt idx="0">
                  <c:v>Close XLI</c:v>
                </c:pt>
              </c:strCache>
            </c:strRef>
          </c:tx>
          <c:spPr>
            <a:ln w="6350" cap="rnd">
              <a:solidFill>
                <a:srgbClr val="00B050"/>
              </a:solidFill>
              <a:round/>
            </a:ln>
            <a:effectLst/>
          </c:spPr>
          <c:marker>
            <c:symbol val="none"/>
          </c:marker>
          <c:cat>
            <c:numRef>
              <c:f>Sheet2!$W$4:$W$640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Sheet2!$Y$4:$Y$640</c:f>
              <c:numCache>
                <c:formatCode>General</c:formatCode>
                <c:ptCount val="637"/>
                <c:pt idx="0">
                  <c:v>36.060001</c:v>
                </c:pt>
                <c:pt idx="1">
                  <c:v>36.82</c:v>
                </c:pt>
                <c:pt idx="2">
                  <c:v>37.639999000000003</c:v>
                </c:pt>
                <c:pt idx="3">
                  <c:v>37.979999999999997</c:v>
                </c:pt>
                <c:pt idx="4">
                  <c:v>38.189999</c:v>
                </c:pt>
                <c:pt idx="5">
                  <c:v>38.25</c:v>
                </c:pt>
                <c:pt idx="6">
                  <c:v>38.5</c:v>
                </c:pt>
                <c:pt idx="7">
                  <c:v>39.279998999999997</c:v>
                </c:pt>
                <c:pt idx="8">
                  <c:v>38.650002000000001</c:v>
                </c:pt>
                <c:pt idx="9">
                  <c:v>39.419998</c:v>
                </c:pt>
                <c:pt idx="10">
                  <c:v>39.150002000000001</c:v>
                </c:pt>
                <c:pt idx="11">
                  <c:v>39.040000999999997</c:v>
                </c:pt>
                <c:pt idx="12">
                  <c:v>39.799999</c:v>
                </c:pt>
                <c:pt idx="13">
                  <c:v>40.720001000000003</c:v>
                </c:pt>
                <c:pt idx="14">
                  <c:v>40.900002000000001</c:v>
                </c:pt>
                <c:pt idx="15">
                  <c:v>39.110000999999997</c:v>
                </c:pt>
                <c:pt idx="16">
                  <c:v>39.150002000000001</c:v>
                </c:pt>
                <c:pt idx="17">
                  <c:v>38.529998999999997</c:v>
                </c:pt>
                <c:pt idx="18">
                  <c:v>38</c:v>
                </c:pt>
                <c:pt idx="19">
                  <c:v>39.200001</c:v>
                </c:pt>
                <c:pt idx="20">
                  <c:v>39.419998</c:v>
                </c:pt>
                <c:pt idx="21">
                  <c:v>38.709999000000003</c:v>
                </c:pt>
                <c:pt idx="22">
                  <c:v>39.540000999999997</c:v>
                </c:pt>
                <c:pt idx="23">
                  <c:v>40.630001</c:v>
                </c:pt>
                <c:pt idx="24">
                  <c:v>41.080002</c:v>
                </c:pt>
                <c:pt idx="25">
                  <c:v>41.580002</c:v>
                </c:pt>
                <c:pt idx="26">
                  <c:v>41.32</c:v>
                </c:pt>
                <c:pt idx="27">
                  <c:v>39.900002000000001</c:v>
                </c:pt>
                <c:pt idx="28">
                  <c:v>40.299999</c:v>
                </c:pt>
                <c:pt idx="29">
                  <c:v>40.220001000000003</c:v>
                </c:pt>
                <c:pt idx="30">
                  <c:v>38.919998</c:v>
                </c:pt>
                <c:pt idx="31">
                  <c:v>38.810001</c:v>
                </c:pt>
                <c:pt idx="32">
                  <c:v>38.169998</c:v>
                </c:pt>
                <c:pt idx="33">
                  <c:v>39.400002000000001</c:v>
                </c:pt>
                <c:pt idx="34">
                  <c:v>40.299999</c:v>
                </c:pt>
                <c:pt idx="35">
                  <c:v>39.459999000000003</c:v>
                </c:pt>
                <c:pt idx="36">
                  <c:v>39.549999</c:v>
                </c:pt>
                <c:pt idx="37">
                  <c:v>39.340000000000003</c:v>
                </c:pt>
                <c:pt idx="38">
                  <c:v>37.75</c:v>
                </c:pt>
                <c:pt idx="39">
                  <c:v>36.439999</c:v>
                </c:pt>
                <c:pt idx="40">
                  <c:v>34.68</c:v>
                </c:pt>
                <c:pt idx="41">
                  <c:v>35.799999</c:v>
                </c:pt>
                <c:pt idx="42">
                  <c:v>37.849997999999999</c:v>
                </c:pt>
                <c:pt idx="43">
                  <c:v>36.169998</c:v>
                </c:pt>
                <c:pt idx="44">
                  <c:v>36.770000000000003</c:v>
                </c:pt>
                <c:pt idx="45">
                  <c:v>37.150002000000001</c:v>
                </c:pt>
                <c:pt idx="46">
                  <c:v>36.25</c:v>
                </c:pt>
                <c:pt idx="47">
                  <c:v>35.610000999999997</c:v>
                </c:pt>
                <c:pt idx="48">
                  <c:v>36.080002</c:v>
                </c:pt>
                <c:pt idx="49">
                  <c:v>36.630001</c:v>
                </c:pt>
                <c:pt idx="50">
                  <c:v>36.840000000000003</c:v>
                </c:pt>
                <c:pt idx="51">
                  <c:v>38.400002000000001</c:v>
                </c:pt>
                <c:pt idx="52">
                  <c:v>36.43</c:v>
                </c:pt>
                <c:pt idx="53">
                  <c:v>38.32</c:v>
                </c:pt>
                <c:pt idx="54">
                  <c:v>38.369999</c:v>
                </c:pt>
                <c:pt idx="55">
                  <c:v>38.900002000000001</c:v>
                </c:pt>
                <c:pt idx="56">
                  <c:v>38.240001999999997</c:v>
                </c:pt>
                <c:pt idx="57">
                  <c:v>39.279998999999997</c:v>
                </c:pt>
                <c:pt idx="58">
                  <c:v>37.790000999999997</c:v>
                </c:pt>
                <c:pt idx="59">
                  <c:v>38.840000000000003</c:v>
                </c:pt>
                <c:pt idx="60">
                  <c:v>37.009998000000003</c:v>
                </c:pt>
                <c:pt idx="61">
                  <c:v>37.020000000000003</c:v>
                </c:pt>
                <c:pt idx="62">
                  <c:v>35.900002000000001</c:v>
                </c:pt>
                <c:pt idx="63">
                  <c:v>33.700001</c:v>
                </c:pt>
                <c:pt idx="64">
                  <c:v>33.409999999999997</c:v>
                </c:pt>
                <c:pt idx="65">
                  <c:v>33.090000000000003</c:v>
                </c:pt>
                <c:pt idx="66">
                  <c:v>34.299999</c:v>
                </c:pt>
                <c:pt idx="67">
                  <c:v>34.470001000000003</c:v>
                </c:pt>
                <c:pt idx="68">
                  <c:v>34.25</c:v>
                </c:pt>
                <c:pt idx="69">
                  <c:v>35.709999000000003</c:v>
                </c:pt>
                <c:pt idx="70">
                  <c:v>35.650002000000001</c:v>
                </c:pt>
                <c:pt idx="71">
                  <c:v>35.290000999999997</c:v>
                </c:pt>
                <c:pt idx="72">
                  <c:v>35.220001000000003</c:v>
                </c:pt>
                <c:pt idx="73">
                  <c:v>33.759998000000003</c:v>
                </c:pt>
                <c:pt idx="74">
                  <c:v>34.110000999999997</c:v>
                </c:pt>
                <c:pt idx="75">
                  <c:v>33.110000999999997</c:v>
                </c:pt>
                <c:pt idx="76">
                  <c:v>31.57</c:v>
                </c:pt>
                <c:pt idx="77">
                  <c:v>27.82</c:v>
                </c:pt>
                <c:pt idx="78">
                  <c:v>23.540001</c:v>
                </c:pt>
                <c:pt idx="79">
                  <c:v>23.559999000000001</c:v>
                </c:pt>
                <c:pt idx="80">
                  <c:v>22.09</c:v>
                </c:pt>
                <c:pt idx="81">
                  <c:v>25.18</c:v>
                </c:pt>
                <c:pt idx="82">
                  <c:v>23.83</c:v>
                </c:pt>
                <c:pt idx="83">
                  <c:v>22.4</c:v>
                </c:pt>
                <c:pt idx="84">
                  <c:v>20.59</c:v>
                </c:pt>
                <c:pt idx="85">
                  <c:v>23.110001</c:v>
                </c:pt>
                <c:pt idx="86">
                  <c:v>22.66</c:v>
                </c:pt>
                <c:pt idx="87">
                  <c:v>22.27</c:v>
                </c:pt>
                <c:pt idx="88">
                  <c:v>22.58</c:v>
                </c:pt>
                <c:pt idx="89">
                  <c:v>22.469999000000001</c:v>
                </c:pt>
                <c:pt idx="90">
                  <c:v>24.280000999999999</c:v>
                </c:pt>
                <c:pt idx="91">
                  <c:v>23.23</c:v>
                </c:pt>
                <c:pt idx="92">
                  <c:v>21.82</c:v>
                </c:pt>
                <c:pt idx="93">
                  <c:v>20.629999000000002</c:v>
                </c:pt>
                <c:pt idx="94">
                  <c:v>20.610001</c:v>
                </c:pt>
                <c:pt idx="95">
                  <c:v>21.139999</c:v>
                </c:pt>
                <c:pt idx="96">
                  <c:v>20.34</c:v>
                </c:pt>
                <c:pt idx="97">
                  <c:v>18.620000999999998</c:v>
                </c:pt>
                <c:pt idx="98">
                  <c:v>17.100000000000001</c:v>
                </c:pt>
                <c:pt idx="99">
                  <c:v>15.5</c:v>
                </c:pt>
                <c:pt idx="100">
                  <c:v>17.25</c:v>
                </c:pt>
                <c:pt idx="101">
                  <c:v>17.389999</c:v>
                </c:pt>
                <c:pt idx="102">
                  <c:v>19.280000999999999</c:v>
                </c:pt>
                <c:pt idx="103">
                  <c:v>19.870000999999998</c:v>
                </c:pt>
                <c:pt idx="104">
                  <c:v>20.48</c:v>
                </c:pt>
                <c:pt idx="105">
                  <c:v>21.110001</c:v>
                </c:pt>
                <c:pt idx="106">
                  <c:v>21.66</c:v>
                </c:pt>
                <c:pt idx="107">
                  <c:v>22</c:v>
                </c:pt>
                <c:pt idx="108">
                  <c:v>23.51</c:v>
                </c:pt>
                <c:pt idx="109">
                  <c:v>21.799999</c:v>
                </c:pt>
                <c:pt idx="110">
                  <c:v>21.690000999999999</c:v>
                </c:pt>
                <c:pt idx="111">
                  <c:v>22.49</c:v>
                </c:pt>
                <c:pt idx="112">
                  <c:v>23.73</c:v>
                </c:pt>
                <c:pt idx="113">
                  <c:v>23.59</c:v>
                </c:pt>
                <c:pt idx="114">
                  <c:v>22.200001</c:v>
                </c:pt>
                <c:pt idx="115">
                  <c:v>21.969999000000001</c:v>
                </c:pt>
                <c:pt idx="116">
                  <c:v>21.360001</c:v>
                </c:pt>
                <c:pt idx="117">
                  <c:v>20.719999000000001</c:v>
                </c:pt>
                <c:pt idx="118">
                  <c:v>22.379999000000002</c:v>
                </c:pt>
                <c:pt idx="119">
                  <c:v>23.41</c:v>
                </c:pt>
                <c:pt idx="120">
                  <c:v>23.879999000000002</c:v>
                </c:pt>
                <c:pt idx="121">
                  <c:v>25.120000999999998</c:v>
                </c:pt>
                <c:pt idx="122">
                  <c:v>24.73</c:v>
                </c:pt>
                <c:pt idx="123">
                  <c:v>25.299999</c:v>
                </c:pt>
                <c:pt idx="124">
                  <c:v>25.32</c:v>
                </c:pt>
                <c:pt idx="125">
                  <c:v>25.309999000000001</c:v>
                </c:pt>
                <c:pt idx="126">
                  <c:v>26.35</c:v>
                </c:pt>
                <c:pt idx="127">
                  <c:v>27.01</c:v>
                </c:pt>
                <c:pt idx="128">
                  <c:v>26.129999000000002</c:v>
                </c:pt>
                <c:pt idx="129">
                  <c:v>25.35</c:v>
                </c:pt>
                <c:pt idx="130">
                  <c:v>26.549999</c:v>
                </c:pt>
                <c:pt idx="131">
                  <c:v>27.059999000000001</c:v>
                </c:pt>
                <c:pt idx="132">
                  <c:v>26.68</c:v>
                </c:pt>
                <c:pt idx="133">
                  <c:v>25.290001</c:v>
                </c:pt>
                <c:pt idx="134">
                  <c:v>26.879999000000002</c:v>
                </c:pt>
                <c:pt idx="135">
                  <c:v>27.5</c:v>
                </c:pt>
                <c:pt idx="136">
                  <c:v>27.459999</c:v>
                </c:pt>
                <c:pt idx="137">
                  <c:v>27.42</c:v>
                </c:pt>
                <c:pt idx="138">
                  <c:v>28.17</c:v>
                </c:pt>
                <c:pt idx="139">
                  <c:v>28.17</c:v>
                </c:pt>
                <c:pt idx="140">
                  <c:v>27.85</c:v>
                </c:pt>
                <c:pt idx="141">
                  <c:v>28.25</c:v>
                </c:pt>
                <c:pt idx="142">
                  <c:v>27.790001</c:v>
                </c:pt>
                <c:pt idx="143">
                  <c:v>29.25</c:v>
                </c:pt>
                <c:pt idx="144">
                  <c:v>29.07</c:v>
                </c:pt>
                <c:pt idx="145">
                  <c:v>27.84</c:v>
                </c:pt>
                <c:pt idx="146">
                  <c:v>27.379999000000002</c:v>
                </c:pt>
                <c:pt idx="147">
                  <c:v>27.200001</c:v>
                </c:pt>
                <c:pt idx="148">
                  <c:v>27.57</c:v>
                </c:pt>
                <c:pt idx="149">
                  <c:v>28.860001</c:v>
                </c:pt>
                <c:pt idx="150">
                  <c:v>28.84</c:v>
                </c:pt>
                <c:pt idx="151">
                  <c:v>29.9</c:v>
                </c:pt>
                <c:pt idx="152">
                  <c:v>30.370000999999998</c:v>
                </c:pt>
                <c:pt idx="153">
                  <c:v>30.809999000000001</c:v>
                </c:pt>
                <c:pt idx="154">
                  <c:v>31.09</c:v>
                </c:pt>
                <c:pt idx="155">
                  <c:v>31.440000999999999</c:v>
                </c:pt>
                <c:pt idx="156">
                  <c:v>31.780000999999999</c:v>
                </c:pt>
                <c:pt idx="157">
                  <c:v>32.090000000000003</c:v>
                </c:pt>
                <c:pt idx="158">
                  <c:v>33.119999</c:v>
                </c:pt>
                <c:pt idx="159">
                  <c:v>32.57</c:v>
                </c:pt>
                <c:pt idx="160">
                  <c:v>30.030000999999999</c:v>
                </c:pt>
                <c:pt idx="161">
                  <c:v>31.190000999999999</c:v>
                </c:pt>
                <c:pt idx="162">
                  <c:v>29.42</c:v>
                </c:pt>
                <c:pt idx="163">
                  <c:v>29.6</c:v>
                </c:pt>
                <c:pt idx="164">
                  <c:v>28.43</c:v>
                </c:pt>
                <c:pt idx="165">
                  <c:v>29.17</c:v>
                </c:pt>
                <c:pt idx="166">
                  <c:v>30</c:v>
                </c:pt>
                <c:pt idx="167">
                  <c:v>28.92</c:v>
                </c:pt>
                <c:pt idx="168">
                  <c:v>27.01</c:v>
                </c:pt>
                <c:pt idx="169">
                  <c:v>28.639999</c:v>
                </c:pt>
                <c:pt idx="170">
                  <c:v>28.07</c:v>
                </c:pt>
                <c:pt idx="171">
                  <c:v>30.07</c:v>
                </c:pt>
                <c:pt idx="172">
                  <c:v>30.290001</c:v>
                </c:pt>
                <c:pt idx="173">
                  <c:v>30.85</c:v>
                </c:pt>
                <c:pt idx="174">
                  <c:v>29.4</c:v>
                </c:pt>
                <c:pt idx="175">
                  <c:v>29.17</c:v>
                </c:pt>
                <c:pt idx="176">
                  <c:v>28.74</c:v>
                </c:pt>
                <c:pt idx="177">
                  <c:v>30.129999000000002</c:v>
                </c:pt>
                <c:pt idx="178">
                  <c:v>30.4</c:v>
                </c:pt>
                <c:pt idx="179">
                  <c:v>30.700001</c:v>
                </c:pt>
                <c:pt idx="180">
                  <c:v>31.440000999999999</c:v>
                </c:pt>
                <c:pt idx="181">
                  <c:v>31.309999000000001</c:v>
                </c:pt>
                <c:pt idx="182">
                  <c:v>32.200001</c:v>
                </c:pt>
                <c:pt idx="183">
                  <c:v>32.229999999999997</c:v>
                </c:pt>
                <c:pt idx="184">
                  <c:v>32.479999999999997</c:v>
                </c:pt>
                <c:pt idx="185">
                  <c:v>32.18</c:v>
                </c:pt>
                <c:pt idx="186">
                  <c:v>33.43</c:v>
                </c:pt>
                <c:pt idx="187">
                  <c:v>32.409999999999997</c:v>
                </c:pt>
                <c:pt idx="188">
                  <c:v>32.759998000000003</c:v>
                </c:pt>
                <c:pt idx="189">
                  <c:v>32.700001</c:v>
                </c:pt>
                <c:pt idx="190">
                  <c:v>34.040000999999997</c:v>
                </c:pt>
                <c:pt idx="191">
                  <c:v>34.400002000000001</c:v>
                </c:pt>
                <c:pt idx="192">
                  <c:v>34.540000999999997</c:v>
                </c:pt>
                <c:pt idx="193">
                  <c:v>34.82</c:v>
                </c:pt>
                <c:pt idx="194">
                  <c:v>34.869999</c:v>
                </c:pt>
                <c:pt idx="195">
                  <c:v>35.259998000000003</c:v>
                </c:pt>
                <c:pt idx="196">
                  <c:v>35.909999999999997</c:v>
                </c:pt>
                <c:pt idx="197">
                  <c:v>35.900002000000001</c:v>
                </c:pt>
                <c:pt idx="198">
                  <c:v>35.830002</c:v>
                </c:pt>
                <c:pt idx="199">
                  <c:v>36.779998999999997</c:v>
                </c:pt>
                <c:pt idx="200">
                  <c:v>37.849997999999999</c:v>
                </c:pt>
                <c:pt idx="201">
                  <c:v>38.040000999999997</c:v>
                </c:pt>
                <c:pt idx="202">
                  <c:v>36.830002</c:v>
                </c:pt>
                <c:pt idx="203">
                  <c:v>36.840000000000003</c:v>
                </c:pt>
                <c:pt idx="204">
                  <c:v>36.669998</c:v>
                </c:pt>
                <c:pt idx="205">
                  <c:v>35.970001000000003</c:v>
                </c:pt>
                <c:pt idx="206">
                  <c:v>37.099997999999999</c:v>
                </c:pt>
                <c:pt idx="207">
                  <c:v>37.979999999999997</c:v>
                </c:pt>
                <c:pt idx="208">
                  <c:v>37.419998</c:v>
                </c:pt>
                <c:pt idx="209">
                  <c:v>37.130001</c:v>
                </c:pt>
                <c:pt idx="210">
                  <c:v>37.630001</c:v>
                </c:pt>
                <c:pt idx="211">
                  <c:v>38.700001</c:v>
                </c:pt>
                <c:pt idx="212">
                  <c:v>38.07</c:v>
                </c:pt>
                <c:pt idx="213">
                  <c:v>37.68</c:v>
                </c:pt>
                <c:pt idx="214">
                  <c:v>37.369999</c:v>
                </c:pt>
                <c:pt idx="215">
                  <c:v>37.290000999999997</c:v>
                </c:pt>
                <c:pt idx="216">
                  <c:v>36.099997999999999</c:v>
                </c:pt>
                <c:pt idx="217">
                  <c:v>35.209999000000003</c:v>
                </c:pt>
                <c:pt idx="218">
                  <c:v>35.450001</c:v>
                </c:pt>
                <c:pt idx="219">
                  <c:v>35.630001</c:v>
                </c:pt>
                <c:pt idx="220">
                  <c:v>37.909999999999997</c:v>
                </c:pt>
                <c:pt idx="221">
                  <c:v>37.82</c:v>
                </c:pt>
                <c:pt idx="222">
                  <c:v>36.540000999999997</c:v>
                </c:pt>
                <c:pt idx="223">
                  <c:v>36.830002</c:v>
                </c:pt>
                <c:pt idx="224">
                  <c:v>34.68</c:v>
                </c:pt>
                <c:pt idx="225">
                  <c:v>31.76</c:v>
                </c:pt>
                <c:pt idx="226">
                  <c:v>31.4</c:v>
                </c:pt>
                <c:pt idx="227">
                  <c:v>29.129999000000002</c:v>
                </c:pt>
                <c:pt idx="228">
                  <c:v>30.93</c:v>
                </c:pt>
                <c:pt idx="229">
                  <c:v>30.85</c:v>
                </c:pt>
                <c:pt idx="230">
                  <c:v>30.18</c:v>
                </c:pt>
                <c:pt idx="231">
                  <c:v>31.969999000000001</c:v>
                </c:pt>
                <c:pt idx="232">
                  <c:v>29.309999000000001</c:v>
                </c:pt>
                <c:pt idx="233">
                  <c:v>29.219999000000001</c:v>
                </c:pt>
                <c:pt idx="234">
                  <c:v>30.34</c:v>
                </c:pt>
                <c:pt idx="235">
                  <c:v>32.189999</c:v>
                </c:pt>
                <c:pt idx="236">
                  <c:v>32.669998</c:v>
                </c:pt>
                <c:pt idx="237">
                  <c:v>34.259998000000003</c:v>
                </c:pt>
                <c:pt idx="238">
                  <c:v>33.599997999999999</c:v>
                </c:pt>
                <c:pt idx="239">
                  <c:v>33.93</c:v>
                </c:pt>
                <c:pt idx="240">
                  <c:v>32.919998</c:v>
                </c:pt>
                <c:pt idx="241">
                  <c:v>31.16</c:v>
                </c:pt>
                <c:pt idx="242">
                  <c:v>33.709999000000003</c:v>
                </c:pt>
                <c:pt idx="243">
                  <c:v>33.970001000000003</c:v>
                </c:pt>
                <c:pt idx="244">
                  <c:v>32.669998</c:v>
                </c:pt>
                <c:pt idx="245">
                  <c:v>34.090000000000003</c:v>
                </c:pt>
                <c:pt idx="246">
                  <c:v>33.75</c:v>
                </c:pt>
                <c:pt idx="247">
                  <c:v>34.590000000000003</c:v>
                </c:pt>
                <c:pt idx="248">
                  <c:v>35.490001999999997</c:v>
                </c:pt>
                <c:pt idx="249">
                  <c:v>36.159999999999997</c:v>
                </c:pt>
                <c:pt idx="250">
                  <c:v>36.459999000000003</c:v>
                </c:pt>
                <c:pt idx="251">
                  <c:v>37.259998000000003</c:v>
                </c:pt>
                <c:pt idx="252">
                  <c:v>36.970001000000003</c:v>
                </c:pt>
                <c:pt idx="253">
                  <c:v>37.279998999999997</c:v>
                </c:pt>
                <c:pt idx="254">
                  <c:v>37.479999999999997</c:v>
                </c:pt>
                <c:pt idx="255">
                  <c:v>37.139999000000003</c:v>
                </c:pt>
                <c:pt idx="256">
                  <c:v>37.020000000000003</c:v>
                </c:pt>
                <c:pt idx="257">
                  <c:v>37.979999999999997</c:v>
                </c:pt>
                <c:pt idx="258">
                  <c:v>37.159999999999997</c:v>
                </c:pt>
                <c:pt idx="259">
                  <c:v>37.419998</c:v>
                </c:pt>
                <c:pt idx="260">
                  <c:v>36.970001000000003</c:v>
                </c:pt>
                <c:pt idx="261">
                  <c:v>36.330002</c:v>
                </c:pt>
                <c:pt idx="262">
                  <c:v>36.770000000000003</c:v>
                </c:pt>
                <c:pt idx="263">
                  <c:v>37.360000999999997</c:v>
                </c:pt>
                <c:pt idx="264">
                  <c:v>36.299999</c:v>
                </c:pt>
                <c:pt idx="265">
                  <c:v>35.669998</c:v>
                </c:pt>
                <c:pt idx="266">
                  <c:v>34.119999</c:v>
                </c:pt>
                <c:pt idx="267">
                  <c:v>34.919998</c:v>
                </c:pt>
                <c:pt idx="268">
                  <c:v>33.709999000000003</c:v>
                </c:pt>
                <c:pt idx="269">
                  <c:v>34.799999</c:v>
                </c:pt>
                <c:pt idx="270">
                  <c:v>34.959999000000003</c:v>
                </c:pt>
                <c:pt idx="271">
                  <c:v>34.75</c:v>
                </c:pt>
                <c:pt idx="272">
                  <c:v>35.669998</c:v>
                </c:pt>
                <c:pt idx="273">
                  <c:v>35.209999000000003</c:v>
                </c:pt>
                <c:pt idx="274">
                  <c:v>34.869999</c:v>
                </c:pt>
                <c:pt idx="275">
                  <c:v>35.159999999999997</c:v>
                </c:pt>
                <c:pt idx="276">
                  <c:v>36.009998000000003</c:v>
                </c:pt>
                <c:pt idx="277">
                  <c:v>36.159999999999997</c:v>
                </c:pt>
                <c:pt idx="278">
                  <c:v>36.68</c:v>
                </c:pt>
                <c:pt idx="279">
                  <c:v>37.18</c:v>
                </c:pt>
                <c:pt idx="280">
                  <c:v>36.709999000000003</c:v>
                </c:pt>
                <c:pt idx="281">
                  <c:v>36.360000999999997</c:v>
                </c:pt>
                <c:pt idx="282">
                  <c:v>37</c:v>
                </c:pt>
                <c:pt idx="283">
                  <c:v>37.759998000000003</c:v>
                </c:pt>
                <c:pt idx="284">
                  <c:v>36.970001000000003</c:v>
                </c:pt>
                <c:pt idx="285">
                  <c:v>36.529998999999997</c:v>
                </c:pt>
                <c:pt idx="286">
                  <c:v>37.159999999999997</c:v>
                </c:pt>
                <c:pt idx="287">
                  <c:v>36.450001</c:v>
                </c:pt>
                <c:pt idx="288">
                  <c:v>36.790000999999997</c:v>
                </c:pt>
                <c:pt idx="289">
                  <c:v>36.32</c:v>
                </c:pt>
                <c:pt idx="290">
                  <c:v>36.830002</c:v>
                </c:pt>
                <c:pt idx="291">
                  <c:v>36.270000000000003</c:v>
                </c:pt>
                <c:pt idx="292">
                  <c:v>35.520000000000003</c:v>
                </c:pt>
                <c:pt idx="293">
                  <c:v>36.740001999999997</c:v>
                </c:pt>
                <c:pt idx="294">
                  <c:v>37.130001</c:v>
                </c:pt>
                <c:pt idx="295">
                  <c:v>37.490001999999997</c:v>
                </c:pt>
                <c:pt idx="296">
                  <c:v>37.619999</c:v>
                </c:pt>
                <c:pt idx="297">
                  <c:v>37.93</c:v>
                </c:pt>
                <c:pt idx="298">
                  <c:v>37.220001000000003</c:v>
                </c:pt>
                <c:pt idx="299">
                  <c:v>39.119999</c:v>
                </c:pt>
                <c:pt idx="300">
                  <c:v>39.090000000000003</c:v>
                </c:pt>
                <c:pt idx="301">
                  <c:v>39.93</c:v>
                </c:pt>
                <c:pt idx="302">
                  <c:v>40.470001000000003</c:v>
                </c:pt>
                <c:pt idx="303">
                  <c:v>40.470001000000003</c:v>
                </c:pt>
                <c:pt idx="304">
                  <c:v>40.610000999999997</c:v>
                </c:pt>
                <c:pt idx="305">
                  <c:v>41.060001</c:v>
                </c:pt>
                <c:pt idx="306">
                  <c:v>40.840000000000003</c:v>
                </c:pt>
                <c:pt idx="307">
                  <c:v>40.900002000000001</c:v>
                </c:pt>
                <c:pt idx="308">
                  <c:v>41.82</c:v>
                </c:pt>
                <c:pt idx="309">
                  <c:v>41.970001000000003</c:v>
                </c:pt>
                <c:pt idx="310">
                  <c:v>41.619999</c:v>
                </c:pt>
                <c:pt idx="311">
                  <c:v>41.759998000000003</c:v>
                </c:pt>
                <c:pt idx="312">
                  <c:v>40.970001000000003</c:v>
                </c:pt>
                <c:pt idx="313">
                  <c:v>41.759998000000003</c:v>
                </c:pt>
                <c:pt idx="314">
                  <c:v>40.380001</c:v>
                </c:pt>
                <c:pt idx="315">
                  <c:v>41.23</c:v>
                </c:pt>
                <c:pt idx="316">
                  <c:v>42.130001</c:v>
                </c:pt>
                <c:pt idx="317">
                  <c:v>43.189999</c:v>
                </c:pt>
                <c:pt idx="318">
                  <c:v>44.169998</c:v>
                </c:pt>
                <c:pt idx="319">
                  <c:v>43.709999000000003</c:v>
                </c:pt>
                <c:pt idx="320">
                  <c:v>43.529998999999997</c:v>
                </c:pt>
                <c:pt idx="321">
                  <c:v>43.790000999999997</c:v>
                </c:pt>
                <c:pt idx="322">
                  <c:v>43.299999</c:v>
                </c:pt>
                <c:pt idx="323">
                  <c:v>42.299999</c:v>
                </c:pt>
                <c:pt idx="324">
                  <c:v>42.639999000000003</c:v>
                </c:pt>
                <c:pt idx="325">
                  <c:v>43.299999</c:v>
                </c:pt>
                <c:pt idx="326">
                  <c:v>44.450001</c:v>
                </c:pt>
                <c:pt idx="327">
                  <c:v>45.41</c:v>
                </c:pt>
                <c:pt idx="328">
                  <c:v>44.93</c:v>
                </c:pt>
                <c:pt idx="329">
                  <c:v>46.02</c:v>
                </c:pt>
                <c:pt idx="330">
                  <c:v>45.490001999999997</c:v>
                </c:pt>
                <c:pt idx="331">
                  <c:v>44.98</c:v>
                </c:pt>
                <c:pt idx="332">
                  <c:v>45.130001</c:v>
                </c:pt>
                <c:pt idx="333">
                  <c:v>44.040000999999997</c:v>
                </c:pt>
                <c:pt idx="334">
                  <c:v>44.860000999999997</c:v>
                </c:pt>
                <c:pt idx="335">
                  <c:v>46.209999000000003</c:v>
                </c:pt>
                <c:pt idx="336">
                  <c:v>46.959999000000003</c:v>
                </c:pt>
                <c:pt idx="337">
                  <c:v>46.68</c:v>
                </c:pt>
                <c:pt idx="338">
                  <c:v>46.27</c:v>
                </c:pt>
                <c:pt idx="339">
                  <c:v>46.799999</c:v>
                </c:pt>
                <c:pt idx="340">
                  <c:v>47.689999</c:v>
                </c:pt>
                <c:pt idx="341">
                  <c:v>48.759998000000003</c:v>
                </c:pt>
                <c:pt idx="342">
                  <c:v>48.970001000000003</c:v>
                </c:pt>
                <c:pt idx="343">
                  <c:v>49.380001</c:v>
                </c:pt>
                <c:pt idx="344">
                  <c:v>50.009998000000003</c:v>
                </c:pt>
                <c:pt idx="345">
                  <c:v>50.349997999999999</c:v>
                </c:pt>
                <c:pt idx="346">
                  <c:v>50.400002000000001</c:v>
                </c:pt>
                <c:pt idx="347">
                  <c:v>50.34</c:v>
                </c:pt>
                <c:pt idx="348">
                  <c:v>49.77</c:v>
                </c:pt>
                <c:pt idx="349">
                  <c:v>51.259998000000003</c:v>
                </c:pt>
                <c:pt idx="350">
                  <c:v>52</c:v>
                </c:pt>
                <c:pt idx="351">
                  <c:v>51.669998</c:v>
                </c:pt>
                <c:pt idx="352">
                  <c:v>51.93</c:v>
                </c:pt>
                <c:pt idx="353">
                  <c:v>51.82</c:v>
                </c:pt>
                <c:pt idx="354">
                  <c:v>49.810001</c:v>
                </c:pt>
                <c:pt idx="355">
                  <c:v>50.029998999999997</c:v>
                </c:pt>
                <c:pt idx="356">
                  <c:v>50.470001000000003</c:v>
                </c:pt>
                <c:pt idx="357">
                  <c:v>51.369999</c:v>
                </c:pt>
                <c:pt idx="358">
                  <c:v>51.389999000000003</c:v>
                </c:pt>
                <c:pt idx="359">
                  <c:v>52.060001</c:v>
                </c:pt>
                <c:pt idx="360">
                  <c:v>53</c:v>
                </c:pt>
                <c:pt idx="361">
                  <c:v>51.349997999999999</c:v>
                </c:pt>
                <c:pt idx="362">
                  <c:v>51.650002000000001</c:v>
                </c:pt>
                <c:pt idx="363">
                  <c:v>51.73</c:v>
                </c:pt>
                <c:pt idx="364">
                  <c:v>52.540000999999997</c:v>
                </c:pt>
                <c:pt idx="365">
                  <c:v>50.900002000000001</c:v>
                </c:pt>
                <c:pt idx="366">
                  <c:v>52.75</c:v>
                </c:pt>
                <c:pt idx="367">
                  <c:v>52.509998000000003</c:v>
                </c:pt>
                <c:pt idx="368">
                  <c:v>52.82</c:v>
                </c:pt>
                <c:pt idx="369">
                  <c:v>53.009998000000003</c:v>
                </c:pt>
                <c:pt idx="370">
                  <c:v>53.09</c:v>
                </c:pt>
                <c:pt idx="371">
                  <c:v>53.549999</c:v>
                </c:pt>
                <c:pt idx="372">
                  <c:v>54.049999</c:v>
                </c:pt>
                <c:pt idx="373">
                  <c:v>55.310001</c:v>
                </c:pt>
                <c:pt idx="374">
                  <c:v>54.5</c:v>
                </c:pt>
                <c:pt idx="375">
                  <c:v>55.02</c:v>
                </c:pt>
                <c:pt idx="376">
                  <c:v>54.290000999999997</c:v>
                </c:pt>
                <c:pt idx="377">
                  <c:v>54.75</c:v>
                </c:pt>
                <c:pt idx="378">
                  <c:v>54.07</c:v>
                </c:pt>
                <c:pt idx="379">
                  <c:v>54.240001999999997</c:v>
                </c:pt>
                <c:pt idx="380">
                  <c:v>53.790000999999997</c:v>
                </c:pt>
                <c:pt idx="381">
                  <c:v>51.779998999999997</c:v>
                </c:pt>
                <c:pt idx="382">
                  <c:v>52.169998</c:v>
                </c:pt>
                <c:pt idx="383">
                  <c:v>52.889999000000003</c:v>
                </c:pt>
                <c:pt idx="384">
                  <c:v>54.150002000000001</c:v>
                </c:pt>
                <c:pt idx="385">
                  <c:v>54.02</c:v>
                </c:pt>
                <c:pt idx="386">
                  <c:v>54.330002</c:v>
                </c:pt>
                <c:pt idx="387">
                  <c:v>53.990001999999997</c:v>
                </c:pt>
                <c:pt idx="388">
                  <c:v>54.43</c:v>
                </c:pt>
                <c:pt idx="389">
                  <c:v>53.310001</c:v>
                </c:pt>
                <c:pt idx="390">
                  <c:v>52.799999</c:v>
                </c:pt>
                <c:pt idx="391">
                  <c:v>50.32</c:v>
                </c:pt>
                <c:pt idx="392">
                  <c:v>51.48</c:v>
                </c:pt>
                <c:pt idx="393">
                  <c:v>53.709999000000003</c:v>
                </c:pt>
                <c:pt idx="394">
                  <c:v>55.209999000000003</c:v>
                </c:pt>
                <c:pt idx="395">
                  <c:v>56.110000999999997</c:v>
                </c:pt>
                <c:pt idx="396">
                  <c:v>56.310001</c:v>
                </c:pt>
                <c:pt idx="397">
                  <c:v>57.18</c:v>
                </c:pt>
                <c:pt idx="398">
                  <c:v>56.91</c:v>
                </c:pt>
                <c:pt idx="399">
                  <c:v>57.259998000000003</c:v>
                </c:pt>
                <c:pt idx="400">
                  <c:v>54.82</c:v>
                </c:pt>
                <c:pt idx="401">
                  <c:v>56.59</c:v>
                </c:pt>
                <c:pt idx="402">
                  <c:v>57.400002000000001</c:v>
                </c:pt>
                <c:pt idx="403">
                  <c:v>56.509998000000003</c:v>
                </c:pt>
                <c:pt idx="404">
                  <c:v>55.419998</c:v>
                </c:pt>
                <c:pt idx="405">
                  <c:v>54.73</c:v>
                </c:pt>
                <c:pt idx="406">
                  <c:v>55.990001999999997</c:v>
                </c:pt>
                <c:pt idx="407">
                  <c:v>54.57</c:v>
                </c:pt>
                <c:pt idx="408">
                  <c:v>56.200001</c:v>
                </c:pt>
                <c:pt idx="409">
                  <c:v>57.169998</c:v>
                </c:pt>
                <c:pt idx="410">
                  <c:v>58.16</c:v>
                </c:pt>
                <c:pt idx="411">
                  <c:v>57.490001999999997</c:v>
                </c:pt>
                <c:pt idx="412">
                  <c:v>56.459999000000003</c:v>
                </c:pt>
                <c:pt idx="413">
                  <c:v>56.080002</c:v>
                </c:pt>
                <c:pt idx="414">
                  <c:v>57.119999</c:v>
                </c:pt>
                <c:pt idx="415">
                  <c:v>55.549999</c:v>
                </c:pt>
                <c:pt idx="416">
                  <c:v>55.43</c:v>
                </c:pt>
                <c:pt idx="417">
                  <c:v>56.970001000000003</c:v>
                </c:pt>
                <c:pt idx="418">
                  <c:v>55.799999</c:v>
                </c:pt>
                <c:pt idx="419">
                  <c:v>56.32</c:v>
                </c:pt>
                <c:pt idx="420">
                  <c:v>56.330002</c:v>
                </c:pt>
                <c:pt idx="421">
                  <c:v>56.580002</c:v>
                </c:pt>
                <c:pt idx="422">
                  <c:v>57.110000999999997</c:v>
                </c:pt>
                <c:pt idx="423">
                  <c:v>56.900002000000001</c:v>
                </c:pt>
                <c:pt idx="424">
                  <c:v>55.810001</c:v>
                </c:pt>
                <c:pt idx="425">
                  <c:v>55.860000999999997</c:v>
                </c:pt>
                <c:pt idx="426">
                  <c:v>55.98</c:v>
                </c:pt>
                <c:pt idx="427">
                  <c:v>55.740001999999997</c:v>
                </c:pt>
                <c:pt idx="428">
                  <c:v>55.09</c:v>
                </c:pt>
                <c:pt idx="429">
                  <c:v>54.23</c:v>
                </c:pt>
                <c:pt idx="430">
                  <c:v>54.169998</c:v>
                </c:pt>
                <c:pt idx="431">
                  <c:v>54.919998</c:v>
                </c:pt>
                <c:pt idx="432">
                  <c:v>52.900002000000001</c:v>
                </c:pt>
                <c:pt idx="433">
                  <c:v>54.220001000000003</c:v>
                </c:pt>
                <c:pt idx="434">
                  <c:v>53.689999</c:v>
                </c:pt>
                <c:pt idx="435">
                  <c:v>54.380001</c:v>
                </c:pt>
                <c:pt idx="436">
                  <c:v>51.459999000000003</c:v>
                </c:pt>
                <c:pt idx="437">
                  <c:v>51.75</c:v>
                </c:pt>
                <c:pt idx="438">
                  <c:v>50.360000999999997</c:v>
                </c:pt>
                <c:pt idx="439">
                  <c:v>51.509998000000003</c:v>
                </c:pt>
                <c:pt idx="440">
                  <c:v>50.860000999999997</c:v>
                </c:pt>
                <c:pt idx="441">
                  <c:v>49.810001</c:v>
                </c:pt>
                <c:pt idx="442">
                  <c:v>50.41</c:v>
                </c:pt>
                <c:pt idx="443">
                  <c:v>53.380001</c:v>
                </c:pt>
                <c:pt idx="444">
                  <c:v>52.549999</c:v>
                </c:pt>
                <c:pt idx="445">
                  <c:v>54.66</c:v>
                </c:pt>
                <c:pt idx="446">
                  <c:v>54.27</c:v>
                </c:pt>
                <c:pt idx="447">
                  <c:v>54.860000999999997</c:v>
                </c:pt>
                <c:pt idx="448">
                  <c:v>53.52</c:v>
                </c:pt>
                <c:pt idx="449">
                  <c:v>55.369999</c:v>
                </c:pt>
                <c:pt idx="450">
                  <c:v>55.099997999999999</c:v>
                </c:pt>
                <c:pt idx="451">
                  <c:v>54.560001</c:v>
                </c:pt>
                <c:pt idx="452">
                  <c:v>52.610000999999997</c:v>
                </c:pt>
                <c:pt idx="453">
                  <c:v>51.740001999999997</c:v>
                </c:pt>
                <c:pt idx="454">
                  <c:v>53.459999000000003</c:v>
                </c:pt>
                <c:pt idx="455">
                  <c:v>53.009998000000003</c:v>
                </c:pt>
                <c:pt idx="456">
                  <c:v>49.720001000000003</c:v>
                </c:pt>
                <c:pt idx="457">
                  <c:v>48.650002000000001</c:v>
                </c:pt>
                <c:pt idx="458">
                  <c:v>48.639999000000003</c:v>
                </c:pt>
                <c:pt idx="459">
                  <c:v>49.990001999999997</c:v>
                </c:pt>
                <c:pt idx="460">
                  <c:v>50.040000999999997</c:v>
                </c:pt>
                <c:pt idx="461">
                  <c:v>49.669998</c:v>
                </c:pt>
                <c:pt idx="462">
                  <c:v>51.32</c:v>
                </c:pt>
                <c:pt idx="463">
                  <c:v>52.450001</c:v>
                </c:pt>
                <c:pt idx="464">
                  <c:v>53.779998999999997</c:v>
                </c:pt>
                <c:pt idx="465">
                  <c:v>54.040000999999997</c:v>
                </c:pt>
                <c:pt idx="466">
                  <c:v>55.630001</c:v>
                </c:pt>
                <c:pt idx="467">
                  <c:v>55.119999</c:v>
                </c:pt>
                <c:pt idx="468">
                  <c:v>55.73</c:v>
                </c:pt>
                <c:pt idx="469">
                  <c:v>54.709999000000003</c:v>
                </c:pt>
                <c:pt idx="470">
                  <c:v>56.049999</c:v>
                </c:pt>
                <c:pt idx="471">
                  <c:v>56.41</c:v>
                </c:pt>
                <c:pt idx="472">
                  <c:v>56.16</c:v>
                </c:pt>
                <c:pt idx="473">
                  <c:v>55.639999000000003</c:v>
                </c:pt>
                <c:pt idx="474">
                  <c:v>55.049999</c:v>
                </c:pt>
                <c:pt idx="475">
                  <c:v>55.029998999999997</c:v>
                </c:pt>
                <c:pt idx="476">
                  <c:v>55.93</c:v>
                </c:pt>
                <c:pt idx="477">
                  <c:v>55.990001999999997</c:v>
                </c:pt>
                <c:pt idx="478">
                  <c:v>56.470001000000003</c:v>
                </c:pt>
                <c:pt idx="479">
                  <c:v>55.73</c:v>
                </c:pt>
                <c:pt idx="480">
                  <c:v>54.380001</c:v>
                </c:pt>
                <c:pt idx="481">
                  <c:v>56.189999</c:v>
                </c:pt>
                <c:pt idx="482">
                  <c:v>57.23</c:v>
                </c:pt>
                <c:pt idx="483">
                  <c:v>58.689999</c:v>
                </c:pt>
                <c:pt idx="484">
                  <c:v>58.290000999999997</c:v>
                </c:pt>
                <c:pt idx="485">
                  <c:v>58.040000999999997</c:v>
                </c:pt>
                <c:pt idx="486">
                  <c:v>58.310001</c:v>
                </c:pt>
                <c:pt idx="487">
                  <c:v>58.560001</c:v>
                </c:pt>
                <c:pt idx="488">
                  <c:v>59.02</c:v>
                </c:pt>
                <c:pt idx="489">
                  <c:v>58.66</c:v>
                </c:pt>
                <c:pt idx="490">
                  <c:v>58.93</c:v>
                </c:pt>
                <c:pt idx="491">
                  <c:v>57.119999</c:v>
                </c:pt>
                <c:pt idx="492">
                  <c:v>56.610000999999997</c:v>
                </c:pt>
                <c:pt idx="493">
                  <c:v>57.720001000000003</c:v>
                </c:pt>
                <c:pt idx="494">
                  <c:v>58.380001</c:v>
                </c:pt>
                <c:pt idx="495">
                  <c:v>57.560001</c:v>
                </c:pt>
                <c:pt idx="496">
                  <c:v>57.23</c:v>
                </c:pt>
                <c:pt idx="497">
                  <c:v>56.990001999999997</c:v>
                </c:pt>
                <c:pt idx="498">
                  <c:v>57.099997999999999</c:v>
                </c:pt>
                <c:pt idx="499">
                  <c:v>56.470001000000003</c:v>
                </c:pt>
                <c:pt idx="500">
                  <c:v>61.049999</c:v>
                </c:pt>
                <c:pt idx="501">
                  <c:v>61.299999</c:v>
                </c:pt>
                <c:pt idx="502">
                  <c:v>62.709999000000003</c:v>
                </c:pt>
                <c:pt idx="503">
                  <c:v>62.810001</c:v>
                </c:pt>
                <c:pt idx="504">
                  <c:v>63.98</c:v>
                </c:pt>
                <c:pt idx="505">
                  <c:v>62.580002</c:v>
                </c:pt>
                <c:pt idx="506">
                  <c:v>62.990001999999997</c:v>
                </c:pt>
                <c:pt idx="507">
                  <c:v>62.220001000000003</c:v>
                </c:pt>
                <c:pt idx="508">
                  <c:v>63.139999000000003</c:v>
                </c:pt>
                <c:pt idx="509">
                  <c:v>63.220001000000003</c:v>
                </c:pt>
                <c:pt idx="510">
                  <c:v>63.439999</c:v>
                </c:pt>
                <c:pt idx="511">
                  <c:v>64.489998</c:v>
                </c:pt>
                <c:pt idx="512">
                  <c:v>63.619999</c:v>
                </c:pt>
                <c:pt idx="513">
                  <c:v>64.730002999999996</c:v>
                </c:pt>
                <c:pt idx="514">
                  <c:v>65.889999000000003</c:v>
                </c:pt>
                <c:pt idx="515">
                  <c:v>65.889999000000003</c:v>
                </c:pt>
                <c:pt idx="516">
                  <c:v>66.319999999999993</c:v>
                </c:pt>
                <c:pt idx="517">
                  <c:v>65.839995999999999</c:v>
                </c:pt>
                <c:pt idx="518">
                  <c:v>65.680000000000007</c:v>
                </c:pt>
                <c:pt idx="519">
                  <c:v>64.529999000000004</c:v>
                </c:pt>
                <c:pt idx="520">
                  <c:v>65.059997999999993</c:v>
                </c:pt>
                <c:pt idx="521">
                  <c:v>65.129997000000003</c:v>
                </c:pt>
                <c:pt idx="522">
                  <c:v>64.019997000000004</c:v>
                </c:pt>
                <c:pt idx="523">
                  <c:v>65.410004000000001</c:v>
                </c:pt>
                <c:pt idx="524">
                  <c:v>66.339995999999999</c:v>
                </c:pt>
                <c:pt idx="525">
                  <c:v>66.919998000000007</c:v>
                </c:pt>
                <c:pt idx="526">
                  <c:v>66.300003000000004</c:v>
                </c:pt>
                <c:pt idx="527">
                  <c:v>66.160004000000001</c:v>
                </c:pt>
                <c:pt idx="528">
                  <c:v>67.410004000000001</c:v>
                </c:pt>
                <c:pt idx="529">
                  <c:v>68.209998999999996</c:v>
                </c:pt>
                <c:pt idx="530">
                  <c:v>67.910004000000001</c:v>
                </c:pt>
                <c:pt idx="531">
                  <c:v>68.680000000000007</c:v>
                </c:pt>
                <c:pt idx="532">
                  <c:v>68.010002</c:v>
                </c:pt>
                <c:pt idx="533">
                  <c:v>68.110000999999997</c:v>
                </c:pt>
                <c:pt idx="534">
                  <c:v>68.660004000000001</c:v>
                </c:pt>
                <c:pt idx="535">
                  <c:v>69.430000000000007</c:v>
                </c:pt>
                <c:pt idx="536">
                  <c:v>68.779999000000004</c:v>
                </c:pt>
                <c:pt idx="537">
                  <c:v>68.400002000000001</c:v>
                </c:pt>
                <c:pt idx="538">
                  <c:v>68.879997000000003</c:v>
                </c:pt>
                <c:pt idx="539">
                  <c:v>67.860000999999997</c:v>
                </c:pt>
                <c:pt idx="540">
                  <c:v>67.150002000000001</c:v>
                </c:pt>
                <c:pt idx="541">
                  <c:v>67.5</c:v>
                </c:pt>
                <c:pt idx="542">
                  <c:v>68.519997000000004</c:v>
                </c:pt>
                <c:pt idx="543">
                  <c:v>68.269997000000004</c:v>
                </c:pt>
                <c:pt idx="544">
                  <c:v>69.389999000000003</c:v>
                </c:pt>
                <c:pt idx="545">
                  <c:v>70.75</c:v>
                </c:pt>
                <c:pt idx="546">
                  <c:v>71</c:v>
                </c:pt>
                <c:pt idx="547">
                  <c:v>71.940002000000007</c:v>
                </c:pt>
                <c:pt idx="548">
                  <c:v>72.059997999999993</c:v>
                </c:pt>
                <c:pt idx="549">
                  <c:v>72.959998999999996</c:v>
                </c:pt>
                <c:pt idx="550">
                  <c:v>72.319999999999993</c:v>
                </c:pt>
                <c:pt idx="551">
                  <c:v>71.830001999999993</c:v>
                </c:pt>
                <c:pt idx="552">
                  <c:v>71.059997999999993</c:v>
                </c:pt>
                <c:pt idx="553">
                  <c:v>70.5</c:v>
                </c:pt>
                <c:pt idx="554">
                  <c:v>71.410004000000001</c:v>
                </c:pt>
                <c:pt idx="555">
                  <c:v>73.589995999999999</c:v>
                </c:pt>
                <c:pt idx="556">
                  <c:v>74.690002000000007</c:v>
                </c:pt>
                <c:pt idx="557">
                  <c:v>74.519997000000004</c:v>
                </c:pt>
                <c:pt idx="558">
                  <c:v>75.400002000000001</c:v>
                </c:pt>
                <c:pt idx="559">
                  <c:v>75.669998000000007</c:v>
                </c:pt>
                <c:pt idx="560">
                  <c:v>77.620002999999997</c:v>
                </c:pt>
                <c:pt idx="561">
                  <c:v>80.169998000000007</c:v>
                </c:pt>
                <c:pt idx="562">
                  <c:v>79.690002000000007</c:v>
                </c:pt>
                <c:pt idx="563">
                  <c:v>80.660004000000001</c:v>
                </c:pt>
                <c:pt idx="564">
                  <c:v>77.989998</c:v>
                </c:pt>
                <c:pt idx="565">
                  <c:v>73.809997999999993</c:v>
                </c:pt>
                <c:pt idx="566">
                  <c:v>77.290001000000004</c:v>
                </c:pt>
                <c:pt idx="567">
                  <c:v>77.680000000000007</c:v>
                </c:pt>
                <c:pt idx="568">
                  <c:v>75.129997000000003</c:v>
                </c:pt>
                <c:pt idx="569">
                  <c:v>78.449996999999996</c:v>
                </c:pt>
                <c:pt idx="570">
                  <c:v>76.580001999999993</c:v>
                </c:pt>
                <c:pt idx="571">
                  <c:v>72.739998</c:v>
                </c:pt>
                <c:pt idx="572">
                  <c:v>74.290001000000004</c:v>
                </c:pt>
                <c:pt idx="573">
                  <c:v>72.769997000000004</c:v>
                </c:pt>
                <c:pt idx="574">
                  <c:v>73.989998</c:v>
                </c:pt>
                <c:pt idx="575">
                  <c:v>75.599997999999999</c:v>
                </c:pt>
                <c:pt idx="576">
                  <c:v>73.190002000000007</c:v>
                </c:pt>
                <c:pt idx="577">
                  <c:v>72.260002</c:v>
                </c:pt>
                <c:pt idx="578">
                  <c:v>74.709998999999996</c:v>
                </c:pt>
                <c:pt idx="579">
                  <c:v>75.330001999999993</c:v>
                </c:pt>
                <c:pt idx="580">
                  <c:v>75.690002000000007</c:v>
                </c:pt>
                <c:pt idx="581">
                  <c:v>75.260002</c:v>
                </c:pt>
                <c:pt idx="582">
                  <c:v>76.440002000000007</c:v>
                </c:pt>
                <c:pt idx="583">
                  <c:v>75.120002999999997</c:v>
                </c:pt>
                <c:pt idx="584">
                  <c:v>72.610000999999997</c:v>
                </c:pt>
                <c:pt idx="585">
                  <c:v>71.629997000000003</c:v>
                </c:pt>
                <c:pt idx="586">
                  <c:v>72.160004000000001</c:v>
                </c:pt>
                <c:pt idx="587">
                  <c:v>73.75</c:v>
                </c:pt>
                <c:pt idx="588">
                  <c:v>74.440002000000007</c:v>
                </c:pt>
                <c:pt idx="589">
                  <c:v>76.010002</c:v>
                </c:pt>
                <c:pt idx="590">
                  <c:v>75.849997999999999</c:v>
                </c:pt>
                <c:pt idx="591">
                  <c:v>75.069999999999993</c:v>
                </c:pt>
                <c:pt idx="592">
                  <c:v>76.279999000000004</c:v>
                </c:pt>
                <c:pt idx="593">
                  <c:v>76.720000999999996</c:v>
                </c:pt>
                <c:pt idx="594">
                  <c:v>77.099997999999999</c:v>
                </c:pt>
                <c:pt idx="595">
                  <c:v>77.589995999999999</c:v>
                </c:pt>
                <c:pt idx="596">
                  <c:v>79.069999999999993</c:v>
                </c:pt>
                <c:pt idx="597">
                  <c:v>80</c:v>
                </c:pt>
                <c:pt idx="598">
                  <c:v>78.400002000000001</c:v>
                </c:pt>
                <c:pt idx="599">
                  <c:v>78.930000000000007</c:v>
                </c:pt>
                <c:pt idx="600">
                  <c:v>73.900002000000001</c:v>
                </c:pt>
                <c:pt idx="601">
                  <c:v>73.180000000000007</c:v>
                </c:pt>
                <c:pt idx="602">
                  <c:v>69.099997999999999</c:v>
                </c:pt>
                <c:pt idx="603">
                  <c:v>70.989998</c:v>
                </c:pt>
                <c:pt idx="604">
                  <c:v>72.419998000000007</c:v>
                </c:pt>
                <c:pt idx="605">
                  <c:v>71.989998</c:v>
                </c:pt>
                <c:pt idx="606">
                  <c:v>69.730002999999996</c:v>
                </c:pt>
                <c:pt idx="607">
                  <c:v>72.540001000000004</c:v>
                </c:pt>
                <c:pt idx="608">
                  <c:v>68.029999000000004</c:v>
                </c:pt>
                <c:pt idx="609">
                  <c:v>67.050003000000004</c:v>
                </c:pt>
                <c:pt idx="610">
                  <c:v>62.25</c:v>
                </c:pt>
                <c:pt idx="611">
                  <c:v>63.77</c:v>
                </c:pt>
                <c:pt idx="612">
                  <c:v>65.150002000000001</c:v>
                </c:pt>
                <c:pt idx="613">
                  <c:v>67.870002999999997</c:v>
                </c:pt>
                <c:pt idx="614">
                  <c:v>70.190002000000007</c:v>
                </c:pt>
                <c:pt idx="615">
                  <c:v>70.069999999999993</c:v>
                </c:pt>
                <c:pt idx="616">
                  <c:v>71.879997000000003</c:v>
                </c:pt>
                <c:pt idx="617">
                  <c:v>73.069999999999993</c:v>
                </c:pt>
                <c:pt idx="618">
                  <c:v>75.690002000000007</c:v>
                </c:pt>
                <c:pt idx="619">
                  <c:v>76.209998999999996</c:v>
                </c:pt>
                <c:pt idx="620">
                  <c:v>76.410004000000001</c:v>
                </c:pt>
                <c:pt idx="621">
                  <c:v>74.269997000000004</c:v>
                </c:pt>
                <c:pt idx="622">
                  <c:v>73.989998</c:v>
                </c:pt>
                <c:pt idx="623">
                  <c:v>72.949996999999996</c:v>
                </c:pt>
                <c:pt idx="624">
                  <c:v>75.029999000000004</c:v>
                </c:pt>
                <c:pt idx="625">
                  <c:v>77.010002</c:v>
                </c:pt>
                <c:pt idx="626">
                  <c:v>77.279999000000004</c:v>
                </c:pt>
                <c:pt idx="627">
                  <c:v>78.309997999999993</c:v>
                </c:pt>
                <c:pt idx="628">
                  <c:v>77.519997000000004</c:v>
                </c:pt>
                <c:pt idx="629">
                  <c:v>78.400002000000001</c:v>
                </c:pt>
                <c:pt idx="630">
                  <c:v>76.269997000000004</c:v>
                </c:pt>
                <c:pt idx="631">
                  <c:v>74.819999999999993</c:v>
                </c:pt>
                <c:pt idx="632">
                  <c:v>73.779999000000004</c:v>
                </c:pt>
                <c:pt idx="633">
                  <c:v>72.050003000000004</c:v>
                </c:pt>
                <c:pt idx="634">
                  <c:v>75.720000999999996</c:v>
                </c:pt>
                <c:pt idx="635">
                  <c:v>75.410004000000001</c:v>
                </c:pt>
                <c:pt idx="636">
                  <c:v>75.410004000000001</c:v>
                </c:pt>
              </c:numCache>
            </c:numRef>
          </c:val>
          <c:smooth val="0"/>
          <c:extLst>
            <c:ext xmlns:c16="http://schemas.microsoft.com/office/drawing/2014/chart" uri="{C3380CC4-5D6E-409C-BE32-E72D297353CC}">
              <c16:uniqueId val="{00000001-55D1-4D49-890A-E225D831DA4A}"/>
            </c:ext>
          </c:extLst>
        </c:ser>
        <c:dLbls>
          <c:showLegendKey val="0"/>
          <c:showVal val="0"/>
          <c:showCatName val="0"/>
          <c:showSerName val="0"/>
          <c:showPercent val="0"/>
          <c:showBubbleSize val="0"/>
        </c:dLbls>
        <c:marker val="1"/>
        <c:smooth val="0"/>
        <c:axId val="25596320"/>
        <c:axId val="25256800"/>
      </c:lineChart>
      <c:lineChart>
        <c:grouping val="standard"/>
        <c:varyColors val="0"/>
        <c:ser>
          <c:idx val="2"/>
          <c:order val="2"/>
          <c:tx>
            <c:strRef>
              <c:f>Sheet2!$Z$3</c:f>
              <c:strCache>
                <c:ptCount val="1"/>
                <c:pt idx="0">
                  <c:v>Close XLY/Close XLI</c:v>
                </c:pt>
              </c:strCache>
            </c:strRef>
          </c:tx>
          <c:spPr>
            <a:ln w="12700" cap="rnd">
              <a:solidFill>
                <a:schemeClr val="tx1"/>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Sheet2!$Z$4:$Z$640</c:f>
              <c:numCache>
                <c:formatCode>0.00</c:formatCode>
                <c:ptCount val="637"/>
                <c:pt idx="0">
                  <c:v>1.0787576517260773</c:v>
                </c:pt>
                <c:pt idx="1">
                  <c:v>1.0746876697447039</c:v>
                </c:pt>
                <c:pt idx="2">
                  <c:v>1.0475558195418655</c:v>
                </c:pt>
                <c:pt idx="3">
                  <c:v>1.0400210637177463</c:v>
                </c:pt>
                <c:pt idx="4">
                  <c:v>1.0290652010752868</c:v>
                </c:pt>
                <c:pt idx="5">
                  <c:v>1.0384313986928106</c:v>
                </c:pt>
                <c:pt idx="6">
                  <c:v>1.0303895584415583</c:v>
                </c:pt>
                <c:pt idx="7">
                  <c:v>1.0267312379514064</c:v>
                </c:pt>
                <c:pt idx="8">
                  <c:v>1.0199222758125601</c:v>
                </c:pt>
                <c:pt idx="9">
                  <c:v>1.0104009137697065</c:v>
                </c:pt>
                <c:pt idx="10">
                  <c:v>1.006130191257717</c:v>
                </c:pt>
                <c:pt idx="11">
                  <c:v>1.0074283041130045</c:v>
                </c:pt>
                <c:pt idx="12">
                  <c:v>1.0092964575200114</c:v>
                </c:pt>
                <c:pt idx="13">
                  <c:v>0.98354612024690269</c:v>
                </c:pt>
                <c:pt idx="14">
                  <c:v>0.96479210441114416</c:v>
                </c:pt>
                <c:pt idx="15">
                  <c:v>0.94707236136352946</c:v>
                </c:pt>
                <c:pt idx="16">
                  <c:v>0.92899098702472604</c:v>
                </c:pt>
                <c:pt idx="17">
                  <c:v>0.94368029960239552</c:v>
                </c:pt>
                <c:pt idx="18">
                  <c:v>0.93552628947368421</c:v>
                </c:pt>
                <c:pt idx="19">
                  <c:v>0.9451530116032395</c:v>
                </c:pt>
                <c:pt idx="20">
                  <c:v>0.94444449236146577</c:v>
                </c:pt>
                <c:pt idx="21">
                  <c:v>0.92740901388295038</c:v>
                </c:pt>
                <c:pt idx="22">
                  <c:v>0.93247339573916554</c:v>
                </c:pt>
                <c:pt idx="23">
                  <c:v>0.91311831373078234</c:v>
                </c:pt>
                <c:pt idx="24">
                  <c:v>0.89654333512447248</c:v>
                </c:pt>
                <c:pt idx="25">
                  <c:v>0.91750842147626643</c:v>
                </c:pt>
                <c:pt idx="26">
                  <c:v>0.91529525653436594</c:v>
                </c:pt>
                <c:pt idx="27">
                  <c:v>0.90175434076419336</c:v>
                </c:pt>
                <c:pt idx="28">
                  <c:v>0.90694788850987318</c:v>
                </c:pt>
                <c:pt idx="29">
                  <c:v>0.88761810324171786</c:v>
                </c:pt>
                <c:pt idx="30">
                  <c:v>0.8712744538167756</c:v>
                </c:pt>
                <c:pt idx="31">
                  <c:v>0.87632046183147494</c:v>
                </c:pt>
                <c:pt idx="32">
                  <c:v>0.87896255587962047</c:v>
                </c:pt>
                <c:pt idx="33">
                  <c:v>0.87944163048519641</c:v>
                </c:pt>
                <c:pt idx="34">
                  <c:v>0.86600503389590655</c:v>
                </c:pt>
                <c:pt idx="35">
                  <c:v>0.84262546484098988</c:v>
                </c:pt>
                <c:pt idx="36">
                  <c:v>0.83286978085637875</c:v>
                </c:pt>
                <c:pt idx="37">
                  <c:v>0.83426537874936446</c:v>
                </c:pt>
                <c:pt idx="38">
                  <c:v>0.81695364238410595</c:v>
                </c:pt>
                <c:pt idx="39">
                  <c:v>0.83040616987942295</c:v>
                </c:pt>
                <c:pt idx="40">
                  <c:v>0.8512110726643598</c:v>
                </c:pt>
                <c:pt idx="41">
                  <c:v>0.86201122519584428</c:v>
                </c:pt>
                <c:pt idx="42">
                  <c:v>0.86842802475181113</c:v>
                </c:pt>
                <c:pt idx="43">
                  <c:v>0.87282282957273039</c:v>
                </c:pt>
                <c:pt idx="44">
                  <c:v>0.8765297797117213</c:v>
                </c:pt>
                <c:pt idx="45">
                  <c:v>0.86729473123581535</c:v>
                </c:pt>
                <c:pt idx="46">
                  <c:v>0.86399999999999999</c:v>
                </c:pt>
                <c:pt idx="47">
                  <c:v>0.84695307927680208</c:v>
                </c:pt>
                <c:pt idx="48">
                  <c:v>0.83259421659677291</c:v>
                </c:pt>
                <c:pt idx="49">
                  <c:v>0.85312582983549468</c:v>
                </c:pt>
                <c:pt idx="50">
                  <c:v>0.8287188110749184</c:v>
                </c:pt>
                <c:pt idx="51">
                  <c:v>0.83463534715440901</c:v>
                </c:pt>
                <c:pt idx="52">
                  <c:v>0.84847653033214387</c:v>
                </c:pt>
                <c:pt idx="53">
                  <c:v>0.83689979123173275</c:v>
                </c:pt>
                <c:pt idx="54">
                  <c:v>0.84336726201113521</c:v>
                </c:pt>
                <c:pt idx="55">
                  <c:v>0.85321329803530599</c:v>
                </c:pt>
                <c:pt idx="56">
                  <c:v>0.84205019131536663</c:v>
                </c:pt>
                <c:pt idx="57">
                  <c:v>0.85132382513553539</c:v>
                </c:pt>
                <c:pt idx="58">
                  <c:v>0.83884625988763539</c:v>
                </c:pt>
                <c:pt idx="59">
                  <c:v>0.83187438208032949</c:v>
                </c:pt>
                <c:pt idx="60">
                  <c:v>0.84463663035053393</c:v>
                </c:pt>
                <c:pt idx="61">
                  <c:v>0.85683411669367904</c:v>
                </c:pt>
                <c:pt idx="62">
                  <c:v>0.83509744651267703</c:v>
                </c:pt>
                <c:pt idx="63">
                  <c:v>0.84896142881420089</c:v>
                </c:pt>
                <c:pt idx="64">
                  <c:v>0.83956896138880577</c:v>
                </c:pt>
                <c:pt idx="65">
                  <c:v>0.80961018434572374</c:v>
                </c:pt>
                <c:pt idx="66">
                  <c:v>0.83702623431563361</c:v>
                </c:pt>
                <c:pt idx="67">
                  <c:v>0.82477514288438802</c:v>
                </c:pt>
                <c:pt idx="68">
                  <c:v>0.82481751824817517</c:v>
                </c:pt>
                <c:pt idx="69">
                  <c:v>0.85074208487096281</c:v>
                </c:pt>
                <c:pt idx="70">
                  <c:v>0.87573624820554008</c:v>
                </c:pt>
                <c:pt idx="71">
                  <c:v>0.86965146303056218</c:v>
                </c:pt>
                <c:pt idx="72">
                  <c:v>0.86598521107367366</c:v>
                </c:pt>
                <c:pt idx="73">
                  <c:v>0.89691951403551606</c:v>
                </c:pt>
                <c:pt idx="74">
                  <c:v>0.91468777734717754</c:v>
                </c:pt>
                <c:pt idx="75">
                  <c:v>0.91211114732373466</c:v>
                </c:pt>
                <c:pt idx="76">
                  <c:v>0.92651251187836547</c:v>
                </c:pt>
                <c:pt idx="77">
                  <c:v>0.93278220704529113</c:v>
                </c:pt>
                <c:pt idx="78">
                  <c:v>0.94010187170340398</c:v>
                </c:pt>
                <c:pt idx="79">
                  <c:v>0.94397287538085195</c:v>
                </c:pt>
                <c:pt idx="80">
                  <c:v>0.87913082842915358</c:v>
                </c:pt>
                <c:pt idx="81">
                  <c:v>0.91262907069102461</c:v>
                </c:pt>
                <c:pt idx="82">
                  <c:v>0.8862778430549727</c:v>
                </c:pt>
                <c:pt idx="83">
                  <c:v>0.85625000000000007</c:v>
                </c:pt>
                <c:pt idx="84">
                  <c:v>0.84749883438562412</c:v>
                </c:pt>
                <c:pt idx="85">
                  <c:v>0.88662912649809056</c:v>
                </c:pt>
                <c:pt idx="86">
                  <c:v>0.93071491615180935</c:v>
                </c:pt>
                <c:pt idx="87">
                  <c:v>0.94027844634036817</c:v>
                </c:pt>
                <c:pt idx="88">
                  <c:v>0.94021257750221443</c:v>
                </c:pt>
                <c:pt idx="89">
                  <c:v>0.92656879958027583</c:v>
                </c:pt>
                <c:pt idx="90">
                  <c:v>0.93286651841571178</c:v>
                </c:pt>
                <c:pt idx="91">
                  <c:v>0.92423585880327164</c:v>
                </c:pt>
                <c:pt idx="92">
                  <c:v>0.94454633363886342</c:v>
                </c:pt>
                <c:pt idx="93">
                  <c:v>0.95395060368156093</c:v>
                </c:pt>
                <c:pt idx="94">
                  <c:v>0.93546822244210459</c:v>
                </c:pt>
                <c:pt idx="95">
                  <c:v>0.95222327115531091</c:v>
                </c:pt>
                <c:pt idx="96">
                  <c:v>0.93362831858407069</c:v>
                </c:pt>
                <c:pt idx="97">
                  <c:v>0.95810950815738416</c:v>
                </c:pt>
                <c:pt idx="98">
                  <c:v>1.0251462573099412</c:v>
                </c:pt>
                <c:pt idx="99">
                  <c:v>1.0529032258064517</c:v>
                </c:pt>
                <c:pt idx="100">
                  <c:v>1.0562318260869565</c:v>
                </c:pt>
                <c:pt idx="101">
                  <c:v>1.0667050067110413</c:v>
                </c:pt>
                <c:pt idx="102">
                  <c:v>1.0425310662587624</c:v>
                </c:pt>
                <c:pt idx="103">
                  <c:v>1.0764971275039192</c:v>
                </c:pt>
                <c:pt idx="104">
                  <c:v>1.06982421875</c:v>
                </c:pt>
                <c:pt idx="105">
                  <c:v>1.0667929385697328</c:v>
                </c:pt>
                <c:pt idx="106">
                  <c:v>1.0521699445983379</c:v>
                </c:pt>
                <c:pt idx="107">
                  <c:v>1.0536363636363637</c:v>
                </c:pt>
                <c:pt idx="108">
                  <c:v>1.0204168438962142</c:v>
                </c:pt>
                <c:pt idx="109">
                  <c:v>1.0151376153732852</c:v>
                </c:pt>
                <c:pt idx="110">
                  <c:v>1.0410326859828176</c:v>
                </c:pt>
                <c:pt idx="111">
                  <c:v>1.0280124944419742</c:v>
                </c:pt>
                <c:pt idx="112">
                  <c:v>1.0117994100294985</c:v>
                </c:pt>
                <c:pt idx="113">
                  <c:v>1.0114455701568461</c:v>
                </c:pt>
                <c:pt idx="114">
                  <c:v>1.0418917999147839</c:v>
                </c:pt>
                <c:pt idx="115">
                  <c:v>1.0450614494793558</c:v>
                </c:pt>
                <c:pt idx="116">
                  <c:v>1.0435393238043387</c:v>
                </c:pt>
                <c:pt idx="117">
                  <c:v>1.0666023680792649</c:v>
                </c:pt>
                <c:pt idx="118">
                  <c:v>1.0621090733739531</c:v>
                </c:pt>
                <c:pt idx="119">
                  <c:v>1.0674925245621529</c:v>
                </c:pt>
                <c:pt idx="120">
                  <c:v>1.058207749506187</c:v>
                </c:pt>
                <c:pt idx="121">
                  <c:v>1.0549362637366138</c:v>
                </c:pt>
                <c:pt idx="122">
                  <c:v>1.0465021835826931</c:v>
                </c:pt>
                <c:pt idx="123">
                  <c:v>1.0403162466528162</c:v>
                </c:pt>
                <c:pt idx="124">
                  <c:v>1.0509479067930489</c:v>
                </c:pt>
                <c:pt idx="125">
                  <c:v>1.0391149758638867</c:v>
                </c:pt>
                <c:pt idx="126">
                  <c:v>1.0277039848197342</c:v>
                </c:pt>
                <c:pt idx="127">
                  <c:v>1.0292483894853757</c:v>
                </c:pt>
                <c:pt idx="128">
                  <c:v>1.0325296989104362</c:v>
                </c:pt>
                <c:pt idx="129">
                  <c:v>1.0465483629191321</c:v>
                </c:pt>
                <c:pt idx="130">
                  <c:v>1.047080981057664</c:v>
                </c:pt>
                <c:pt idx="131">
                  <c:v>1.0469327807440052</c:v>
                </c:pt>
                <c:pt idx="132">
                  <c:v>1.0588455772113943</c:v>
                </c:pt>
                <c:pt idx="133">
                  <c:v>1.0604981787070709</c:v>
                </c:pt>
                <c:pt idx="134">
                  <c:v>1.0453869436527881</c:v>
                </c:pt>
                <c:pt idx="135">
                  <c:v>1.0552727272727274</c:v>
                </c:pt>
                <c:pt idx="136">
                  <c:v>1.0447924998103604</c:v>
                </c:pt>
                <c:pt idx="137">
                  <c:v>1.0437637126185264</c:v>
                </c:pt>
                <c:pt idx="138">
                  <c:v>1.0347887823926161</c:v>
                </c:pt>
                <c:pt idx="139">
                  <c:v>1.0564430244941427</c:v>
                </c:pt>
                <c:pt idx="140">
                  <c:v>1.0631957271095152</c:v>
                </c:pt>
                <c:pt idx="141">
                  <c:v>1.0683185840707965</c:v>
                </c:pt>
                <c:pt idx="142">
                  <c:v>1.0712486120457498</c:v>
                </c:pt>
                <c:pt idx="143">
                  <c:v>1.0389743247863248</c:v>
                </c:pt>
                <c:pt idx="144">
                  <c:v>1.0313037495700035</c:v>
                </c:pt>
                <c:pt idx="145">
                  <c:v>1.0423850574712643</c:v>
                </c:pt>
                <c:pt idx="146">
                  <c:v>1.0558802430927772</c:v>
                </c:pt>
                <c:pt idx="147">
                  <c:v>1.0577205493485091</c:v>
                </c:pt>
                <c:pt idx="148">
                  <c:v>1.0609357997823721</c:v>
                </c:pt>
                <c:pt idx="149">
                  <c:v>1.0471239761911304</c:v>
                </c:pt>
                <c:pt idx="150">
                  <c:v>1.058252427184466</c:v>
                </c:pt>
                <c:pt idx="151">
                  <c:v>1.0632107357859533</c:v>
                </c:pt>
                <c:pt idx="152">
                  <c:v>1.0605860368592022</c:v>
                </c:pt>
                <c:pt idx="153">
                  <c:v>1.051606720272857</c:v>
                </c:pt>
                <c:pt idx="154">
                  <c:v>1.0633644580250885</c:v>
                </c:pt>
                <c:pt idx="155">
                  <c:v>1.0518447502593908</c:v>
                </c:pt>
                <c:pt idx="156">
                  <c:v>1.0689112627781228</c:v>
                </c:pt>
                <c:pt idx="157">
                  <c:v>1.0710501402306014</c:v>
                </c:pt>
                <c:pt idx="158">
                  <c:v>1.0769927257546112</c:v>
                </c:pt>
                <c:pt idx="159">
                  <c:v>1.0690819772797053</c:v>
                </c:pt>
                <c:pt idx="160">
                  <c:v>1.0715950359109212</c:v>
                </c:pt>
                <c:pt idx="161">
                  <c:v>1.0583519378534167</c:v>
                </c:pt>
                <c:pt idx="162">
                  <c:v>1.0785180149558122</c:v>
                </c:pt>
                <c:pt idx="163">
                  <c:v>1.0935810472972973</c:v>
                </c:pt>
                <c:pt idx="164">
                  <c:v>1.1086880056278579</c:v>
                </c:pt>
                <c:pt idx="165">
                  <c:v>1.105587932807679</c:v>
                </c:pt>
                <c:pt idx="166">
                  <c:v>1.0823333666666668</c:v>
                </c:pt>
                <c:pt idx="167">
                  <c:v>1.0653526625172891</c:v>
                </c:pt>
                <c:pt idx="168">
                  <c:v>1.0751573861532766</c:v>
                </c:pt>
                <c:pt idx="169">
                  <c:v>1.0618017130517359</c:v>
                </c:pt>
                <c:pt idx="170">
                  <c:v>1.0694691841824011</c:v>
                </c:pt>
                <c:pt idx="171">
                  <c:v>1.049218456933821</c:v>
                </c:pt>
                <c:pt idx="172">
                  <c:v>1.0379663242665458</c:v>
                </c:pt>
                <c:pt idx="173">
                  <c:v>1.0382495623987031</c:v>
                </c:pt>
                <c:pt idx="174">
                  <c:v>1.0459183673469388</c:v>
                </c:pt>
                <c:pt idx="175">
                  <c:v>1.059307507713404</c:v>
                </c:pt>
                <c:pt idx="176">
                  <c:v>1.0678497216423104</c:v>
                </c:pt>
                <c:pt idx="177">
                  <c:v>1.0713574534137886</c:v>
                </c:pt>
                <c:pt idx="178">
                  <c:v>1.0621710855263158</c:v>
                </c:pt>
                <c:pt idx="179">
                  <c:v>1.0667752095512961</c:v>
                </c:pt>
                <c:pt idx="180">
                  <c:v>1.0718829493675908</c:v>
                </c:pt>
                <c:pt idx="181">
                  <c:v>1.0683488364212339</c:v>
                </c:pt>
                <c:pt idx="182">
                  <c:v>1.067080743258362</c:v>
                </c:pt>
                <c:pt idx="183">
                  <c:v>1.0769469128141484</c:v>
                </c:pt>
                <c:pt idx="184">
                  <c:v>1.0763546490147786</c:v>
                </c:pt>
                <c:pt idx="185">
                  <c:v>1.0957115599751399</c:v>
                </c:pt>
                <c:pt idx="186">
                  <c:v>1.0921327550104698</c:v>
                </c:pt>
                <c:pt idx="187">
                  <c:v>1.1110767664301144</c:v>
                </c:pt>
                <c:pt idx="188">
                  <c:v>1.1062272348124074</c:v>
                </c:pt>
                <c:pt idx="189">
                  <c:v>1.1103975501407477</c:v>
                </c:pt>
                <c:pt idx="190">
                  <c:v>1.0992948560724192</c:v>
                </c:pt>
                <c:pt idx="191">
                  <c:v>1.0918604307057889</c:v>
                </c:pt>
                <c:pt idx="192">
                  <c:v>1.0816444678157364</c:v>
                </c:pt>
                <c:pt idx="193">
                  <c:v>1.0807007754164273</c:v>
                </c:pt>
                <c:pt idx="194">
                  <c:v>1.0728420152808147</c:v>
                </c:pt>
                <c:pt idx="195">
                  <c:v>1.0692003158933814</c:v>
                </c:pt>
                <c:pt idx="196">
                  <c:v>1.0559732108047899</c:v>
                </c:pt>
                <c:pt idx="197">
                  <c:v>1.0534818354606219</c:v>
                </c:pt>
                <c:pt idx="198">
                  <c:v>1.0354450440722833</c:v>
                </c:pt>
                <c:pt idx="199">
                  <c:v>1.038879827049479</c:v>
                </c:pt>
                <c:pt idx="200">
                  <c:v>1.0457068452156855</c:v>
                </c:pt>
                <c:pt idx="201">
                  <c:v>1.0517875117826629</c:v>
                </c:pt>
                <c:pt idx="202">
                  <c:v>1.0619060243330967</c:v>
                </c:pt>
                <c:pt idx="203">
                  <c:v>1.0643322204125949</c:v>
                </c:pt>
                <c:pt idx="204">
                  <c:v>1.0638123841730236</c:v>
                </c:pt>
                <c:pt idx="205">
                  <c:v>1.0447595483803294</c:v>
                </c:pt>
                <c:pt idx="206">
                  <c:v>1.0463612423914417</c:v>
                </c:pt>
                <c:pt idx="207">
                  <c:v>1.0347551079515536</c:v>
                </c:pt>
                <c:pt idx="208">
                  <c:v>1.0438269130853508</c:v>
                </c:pt>
                <c:pt idx="209">
                  <c:v>1.05709665884469</c:v>
                </c:pt>
                <c:pt idx="210">
                  <c:v>1.0605899266385881</c:v>
                </c:pt>
                <c:pt idx="211">
                  <c:v>1.0478035646562387</c:v>
                </c:pt>
                <c:pt idx="212">
                  <c:v>1.05831365904912</c:v>
                </c:pt>
                <c:pt idx="213">
                  <c:v>1.0764331475583864</c:v>
                </c:pt>
                <c:pt idx="214">
                  <c:v>1.0776023836661062</c:v>
                </c:pt>
                <c:pt idx="215">
                  <c:v>1.0769643047207214</c:v>
                </c:pt>
                <c:pt idx="216">
                  <c:v>1.0781163478180802</c:v>
                </c:pt>
                <c:pt idx="217">
                  <c:v>1.0752627683971248</c:v>
                </c:pt>
                <c:pt idx="218">
                  <c:v>1.0705218597878179</c:v>
                </c:pt>
                <c:pt idx="219">
                  <c:v>1.0805500679048536</c:v>
                </c:pt>
                <c:pt idx="220">
                  <c:v>1.0820364020047484</c:v>
                </c:pt>
                <c:pt idx="221">
                  <c:v>1.0938656530936013</c:v>
                </c:pt>
                <c:pt idx="222">
                  <c:v>1.1026272549910439</c:v>
                </c:pt>
                <c:pt idx="223">
                  <c:v>1.1156665155760785</c:v>
                </c:pt>
                <c:pt idx="224">
                  <c:v>1.1433103229527106</c:v>
                </c:pt>
                <c:pt idx="225">
                  <c:v>1.1442065491183879</c:v>
                </c:pt>
                <c:pt idx="226">
                  <c:v>1.1487261146496817</c:v>
                </c:pt>
                <c:pt idx="227">
                  <c:v>1.1688980490524561</c:v>
                </c:pt>
                <c:pt idx="228">
                  <c:v>1.1677982217911413</c:v>
                </c:pt>
                <c:pt idx="229">
                  <c:v>1.1688817179902755</c:v>
                </c:pt>
                <c:pt idx="230">
                  <c:v>1.1736248508946323</c:v>
                </c:pt>
                <c:pt idx="231">
                  <c:v>1.1814201182802664</c:v>
                </c:pt>
                <c:pt idx="232">
                  <c:v>1.2190379126249713</c:v>
                </c:pt>
                <c:pt idx="233">
                  <c:v>1.1930185555447828</c:v>
                </c:pt>
                <c:pt idx="234">
                  <c:v>1.1980882663150956</c:v>
                </c:pt>
                <c:pt idx="235">
                  <c:v>1.2013047282169844</c:v>
                </c:pt>
                <c:pt idx="236">
                  <c:v>1.203550731775374</c:v>
                </c:pt>
                <c:pt idx="237">
                  <c:v>1.1567426536335466</c:v>
                </c:pt>
                <c:pt idx="238">
                  <c:v>1.158333342757937</c:v>
                </c:pt>
                <c:pt idx="239">
                  <c:v>1.1632773651635722</c:v>
                </c:pt>
                <c:pt idx="240">
                  <c:v>1.1506683870393917</c:v>
                </c:pt>
                <c:pt idx="241">
                  <c:v>1.1659179075738126</c:v>
                </c:pt>
                <c:pt idx="242">
                  <c:v>1.1590032975082556</c:v>
                </c:pt>
                <c:pt idx="243">
                  <c:v>1.1583749438217561</c:v>
                </c:pt>
                <c:pt idx="244">
                  <c:v>1.1600858377769108</c:v>
                </c:pt>
                <c:pt idx="245">
                  <c:v>1.1493106482839541</c:v>
                </c:pt>
                <c:pt idx="246">
                  <c:v>1.1561481481481481</c:v>
                </c:pt>
                <c:pt idx="247">
                  <c:v>1.1578490604220872</c:v>
                </c:pt>
                <c:pt idx="248">
                  <c:v>1.1377852556897574</c:v>
                </c:pt>
                <c:pt idx="249">
                  <c:v>1.1382743362831858</c:v>
                </c:pt>
                <c:pt idx="250">
                  <c:v>1.1368623734740091</c:v>
                </c:pt>
                <c:pt idx="251">
                  <c:v>1.1341921703806854</c:v>
                </c:pt>
                <c:pt idx="252">
                  <c:v>1.1444414350976078</c:v>
                </c:pt>
                <c:pt idx="253">
                  <c:v>1.1523605191083832</c:v>
                </c:pt>
                <c:pt idx="254">
                  <c:v>1.143543249733191</c:v>
                </c:pt>
                <c:pt idx="255">
                  <c:v>1.1717824763538631</c:v>
                </c:pt>
                <c:pt idx="256">
                  <c:v>1.1880064829821717</c:v>
                </c:pt>
                <c:pt idx="257">
                  <c:v>1.1677197998946816</c:v>
                </c:pt>
                <c:pt idx="258">
                  <c:v>1.2015608719052746</c:v>
                </c:pt>
                <c:pt idx="259">
                  <c:v>1.2049706683575987</c:v>
                </c:pt>
                <c:pt idx="260">
                  <c:v>1.2174735402360417</c:v>
                </c:pt>
                <c:pt idx="261">
                  <c:v>1.2262591948109445</c:v>
                </c:pt>
                <c:pt idx="262">
                  <c:v>1.2140331520261083</c:v>
                </c:pt>
                <c:pt idx="263">
                  <c:v>1.2277836662798804</c:v>
                </c:pt>
                <c:pt idx="264">
                  <c:v>1.2371901167270003</c:v>
                </c:pt>
                <c:pt idx="265">
                  <c:v>1.2402580454307846</c:v>
                </c:pt>
                <c:pt idx="266">
                  <c:v>1.23124265038812</c:v>
                </c:pt>
                <c:pt idx="267">
                  <c:v>1.2394043951548908</c:v>
                </c:pt>
                <c:pt idx="268">
                  <c:v>1.2382083428717987</c:v>
                </c:pt>
                <c:pt idx="269">
                  <c:v>1.2474138289486731</c:v>
                </c:pt>
                <c:pt idx="270">
                  <c:v>1.2419908249997373</c:v>
                </c:pt>
                <c:pt idx="271">
                  <c:v>1.246330964028777</c:v>
                </c:pt>
                <c:pt idx="272">
                  <c:v>1.2273619695745426</c:v>
                </c:pt>
                <c:pt idx="273">
                  <c:v>1.2431127873647483</c:v>
                </c:pt>
                <c:pt idx="274">
                  <c:v>1.2509320404626338</c:v>
                </c:pt>
                <c:pt idx="275">
                  <c:v>1.244311717861206</c:v>
                </c:pt>
                <c:pt idx="276">
                  <c:v>1.2296584687397092</c:v>
                </c:pt>
                <c:pt idx="277">
                  <c:v>1.2259403207964603</c:v>
                </c:pt>
                <c:pt idx="278">
                  <c:v>1.2164667121046893</c:v>
                </c:pt>
                <c:pt idx="279">
                  <c:v>1.2218934911242603</c:v>
                </c:pt>
                <c:pt idx="280">
                  <c:v>1.2359030301253888</c:v>
                </c:pt>
                <c:pt idx="281">
                  <c:v>1.2527502130706762</c:v>
                </c:pt>
                <c:pt idx="282">
                  <c:v>1.2643242972972972</c:v>
                </c:pt>
                <c:pt idx="283">
                  <c:v>1.2635063963721609</c:v>
                </c:pt>
                <c:pt idx="284">
                  <c:v>1.2856369411512862</c:v>
                </c:pt>
                <c:pt idx="285">
                  <c:v>1.2808651048690147</c:v>
                </c:pt>
                <c:pt idx="286">
                  <c:v>1.2812163885898817</c:v>
                </c:pt>
                <c:pt idx="287">
                  <c:v>1.2688614192356265</c:v>
                </c:pt>
                <c:pt idx="288">
                  <c:v>1.2661049397633886</c:v>
                </c:pt>
                <c:pt idx="289">
                  <c:v>1.2643171255506607</c:v>
                </c:pt>
                <c:pt idx="290">
                  <c:v>1.2644582533555115</c:v>
                </c:pt>
                <c:pt idx="291">
                  <c:v>1.2522745519713261</c:v>
                </c:pt>
                <c:pt idx="292">
                  <c:v>1.2719594594594594</c:v>
                </c:pt>
                <c:pt idx="293">
                  <c:v>1.2836145191282244</c:v>
                </c:pt>
                <c:pt idx="294">
                  <c:v>1.2800968952303555</c:v>
                </c:pt>
                <c:pt idx="295">
                  <c:v>1.2648705113432643</c:v>
                </c:pt>
                <c:pt idx="296">
                  <c:v>1.245348198972573</c:v>
                </c:pt>
                <c:pt idx="297">
                  <c:v>1.2465066965462694</c:v>
                </c:pt>
                <c:pt idx="298">
                  <c:v>1.2495969035573105</c:v>
                </c:pt>
                <c:pt idx="299">
                  <c:v>1.2456544285698985</c:v>
                </c:pt>
                <c:pt idx="300">
                  <c:v>1.250191839345101</c:v>
                </c:pt>
                <c:pt idx="301">
                  <c:v>1.2476834460305535</c:v>
                </c:pt>
                <c:pt idx="302">
                  <c:v>1.257721787553205</c:v>
                </c:pt>
                <c:pt idx="303">
                  <c:v>1.2458610514983677</c:v>
                </c:pt>
                <c:pt idx="304">
                  <c:v>1.2489534536086322</c:v>
                </c:pt>
                <c:pt idx="305">
                  <c:v>1.2406234232678173</c:v>
                </c:pt>
                <c:pt idx="306">
                  <c:v>1.2294319049951028</c:v>
                </c:pt>
                <c:pt idx="307">
                  <c:v>1.2481661736838057</c:v>
                </c:pt>
                <c:pt idx="308">
                  <c:v>1.2582496174079387</c:v>
                </c:pt>
                <c:pt idx="309">
                  <c:v>1.2530378543474421</c:v>
                </c:pt>
                <c:pt idx="310">
                  <c:v>1.2642960178831335</c:v>
                </c:pt>
                <c:pt idx="311">
                  <c:v>1.2691571489059936</c:v>
                </c:pt>
                <c:pt idx="312">
                  <c:v>1.2836221312271874</c:v>
                </c:pt>
                <c:pt idx="313">
                  <c:v>1.3029215183391529</c:v>
                </c:pt>
                <c:pt idx="314">
                  <c:v>1.3184745092007302</c:v>
                </c:pt>
                <c:pt idx="315">
                  <c:v>1.316274557361145</c:v>
                </c:pt>
                <c:pt idx="316">
                  <c:v>1.3183004909019584</c:v>
                </c:pt>
                <c:pt idx="317">
                  <c:v>1.3144246657657945</c:v>
                </c:pt>
                <c:pt idx="318">
                  <c:v>1.3029205706552216</c:v>
                </c:pt>
                <c:pt idx="319">
                  <c:v>1.2994738114727478</c:v>
                </c:pt>
                <c:pt idx="320">
                  <c:v>1.289225827916973</c:v>
                </c:pt>
                <c:pt idx="321">
                  <c:v>1.2980132153913404</c:v>
                </c:pt>
                <c:pt idx="322">
                  <c:v>1.3013856651590223</c:v>
                </c:pt>
                <c:pt idx="323">
                  <c:v>1.3011820874983944</c:v>
                </c:pt>
                <c:pt idx="324">
                  <c:v>1.3227017664798726</c:v>
                </c:pt>
                <c:pt idx="325">
                  <c:v>1.3341801693806044</c:v>
                </c:pt>
                <c:pt idx="326">
                  <c:v>1.3435320507641835</c:v>
                </c:pt>
                <c:pt idx="327">
                  <c:v>1.3118255890772959</c:v>
                </c:pt>
                <c:pt idx="328">
                  <c:v>1.3247273536612509</c:v>
                </c:pt>
                <c:pt idx="329">
                  <c:v>1.3194263581051717</c:v>
                </c:pt>
                <c:pt idx="330">
                  <c:v>1.320729816630916</c:v>
                </c:pt>
                <c:pt idx="331">
                  <c:v>1.2914628723877279</c:v>
                </c:pt>
                <c:pt idx="332">
                  <c:v>1.2966983980346023</c:v>
                </c:pt>
                <c:pt idx="333">
                  <c:v>1.3097184080445412</c:v>
                </c:pt>
                <c:pt idx="334">
                  <c:v>1.3074008179357821</c:v>
                </c:pt>
                <c:pt idx="335">
                  <c:v>1.3029647328059886</c:v>
                </c:pt>
                <c:pt idx="336">
                  <c:v>1.2981260710844564</c:v>
                </c:pt>
                <c:pt idx="337">
                  <c:v>1.3037703727506427</c:v>
                </c:pt>
                <c:pt idx="338">
                  <c:v>1.3179165766155174</c:v>
                </c:pt>
                <c:pt idx="339">
                  <c:v>1.2989316730540956</c:v>
                </c:pt>
                <c:pt idx="340">
                  <c:v>1.3009017047788154</c:v>
                </c:pt>
                <c:pt idx="341">
                  <c:v>1.2984004019032158</c:v>
                </c:pt>
                <c:pt idx="342">
                  <c:v>1.2979375066788337</c:v>
                </c:pt>
                <c:pt idx="343">
                  <c:v>1.2816929874100245</c:v>
                </c:pt>
                <c:pt idx="344">
                  <c:v>1.2987402439008295</c:v>
                </c:pt>
                <c:pt idx="345">
                  <c:v>1.2879841226607398</c:v>
                </c:pt>
                <c:pt idx="346">
                  <c:v>1.3015872102544757</c:v>
                </c:pt>
                <c:pt idx="347">
                  <c:v>1.2938020858164481</c:v>
                </c:pt>
                <c:pt idx="348">
                  <c:v>1.2955596343178619</c:v>
                </c:pt>
                <c:pt idx="349">
                  <c:v>1.2809209239532158</c:v>
                </c:pt>
                <c:pt idx="350">
                  <c:v>1.2744230192307693</c:v>
                </c:pt>
                <c:pt idx="351">
                  <c:v>1.2839171389168624</c:v>
                </c:pt>
                <c:pt idx="352">
                  <c:v>1.2774888503755055</c:v>
                </c:pt>
                <c:pt idx="353">
                  <c:v>1.2560786568892319</c:v>
                </c:pt>
                <c:pt idx="354">
                  <c:v>1.274844383159117</c:v>
                </c:pt>
                <c:pt idx="355">
                  <c:v>1.2556466371306545</c:v>
                </c:pt>
                <c:pt idx="356">
                  <c:v>1.2698631807041176</c:v>
                </c:pt>
                <c:pt idx="357">
                  <c:v>1.2686392693914594</c:v>
                </c:pt>
                <c:pt idx="358">
                  <c:v>1.2687292910824923</c:v>
                </c:pt>
                <c:pt idx="359">
                  <c:v>1.283903087132096</c:v>
                </c:pt>
                <c:pt idx="360">
                  <c:v>1.2715094150943398</c:v>
                </c:pt>
                <c:pt idx="361">
                  <c:v>1.2823758629941913</c:v>
                </c:pt>
                <c:pt idx="362">
                  <c:v>1.2716359623761486</c:v>
                </c:pt>
                <c:pt idx="363">
                  <c:v>1.2426058186738838</c:v>
                </c:pt>
                <c:pt idx="364">
                  <c:v>1.2304910690808706</c:v>
                </c:pt>
                <c:pt idx="365">
                  <c:v>1.2227897751359615</c:v>
                </c:pt>
                <c:pt idx="366">
                  <c:v>1.2089099526066351</c:v>
                </c:pt>
                <c:pt idx="367">
                  <c:v>1.2081508553856732</c:v>
                </c:pt>
                <c:pt idx="368">
                  <c:v>1.2163953048087845</c:v>
                </c:pt>
                <c:pt idx="369">
                  <c:v>1.2043011207055696</c:v>
                </c:pt>
                <c:pt idx="370">
                  <c:v>1.2007911094368053</c:v>
                </c:pt>
                <c:pt idx="371">
                  <c:v>1.2153128518265703</c:v>
                </c:pt>
                <c:pt idx="372">
                  <c:v>1.2151711603176905</c:v>
                </c:pt>
                <c:pt idx="373">
                  <c:v>1.2099077344077431</c:v>
                </c:pt>
                <c:pt idx="374">
                  <c:v>1.2071559816513762</c:v>
                </c:pt>
                <c:pt idx="375">
                  <c:v>1.2010178480552525</c:v>
                </c:pt>
                <c:pt idx="376">
                  <c:v>1.2298765107777399</c:v>
                </c:pt>
                <c:pt idx="377">
                  <c:v>1.2432876712328766</c:v>
                </c:pt>
                <c:pt idx="378">
                  <c:v>1.2463473090438322</c:v>
                </c:pt>
                <c:pt idx="379">
                  <c:v>1.2444689806611733</c:v>
                </c:pt>
                <c:pt idx="380">
                  <c:v>1.2422383111686501</c:v>
                </c:pt>
                <c:pt idx="381">
                  <c:v>1.2678641032804965</c:v>
                </c:pt>
                <c:pt idx="382">
                  <c:v>1.2719954675865619</c:v>
                </c:pt>
                <c:pt idx="383">
                  <c:v>1.2690490502750811</c:v>
                </c:pt>
                <c:pt idx="384">
                  <c:v>1.2675899624158833</c:v>
                </c:pt>
                <c:pt idx="385">
                  <c:v>1.2739726027397258</c:v>
                </c:pt>
                <c:pt idx="386">
                  <c:v>1.2748021249842767</c:v>
                </c:pt>
                <c:pt idx="387">
                  <c:v>1.26597509664845</c:v>
                </c:pt>
                <c:pt idx="388">
                  <c:v>1.2583133933492558</c:v>
                </c:pt>
                <c:pt idx="389">
                  <c:v>1.2644907660009235</c:v>
                </c:pt>
                <c:pt idx="390">
                  <c:v>1.2679923914392497</c:v>
                </c:pt>
                <c:pt idx="391">
                  <c:v>1.2827902027027027</c:v>
                </c:pt>
                <c:pt idx="392">
                  <c:v>1.2420357226107226</c:v>
                </c:pt>
                <c:pt idx="393">
                  <c:v>1.2353379116614767</c:v>
                </c:pt>
                <c:pt idx="394">
                  <c:v>1.2334721831818907</c:v>
                </c:pt>
                <c:pt idx="395">
                  <c:v>1.2120834216345853</c:v>
                </c:pt>
                <c:pt idx="396">
                  <c:v>1.230332050606783</c:v>
                </c:pt>
                <c:pt idx="397">
                  <c:v>1.2257781741867786</c:v>
                </c:pt>
                <c:pt idx="398">
                  <c:v>1.2618168687401159</c:v>
                </c:pt>
                <c:pt idx="399">
                  <c:v>1.2492141372411505</c:v>
                </c:pt>
                <c:pt idx="400">
                  <c:v>1.2769062385990515</c:v>
                </c:pt>
                <c:pt idx="401">
                  <c:v>1.2523414560876478</c:v>
                </c:pt>
                <c:pt idx="402">
                  <c:v>1.2583623777574084</c:v>
                </c:pt>
                <c:pt idx="403">
                  <c:v>1.2675632549128739</c:v>
                </c:pt>
                <c:pt idx="404">
                  <c:v>1.2791411324121664</c:v>
                </c:pt>
                <c:pt idx="405">
                  <c:v>1.2729763932029967</c:v>
                </c:pt>
                <c:pt idx="406">
                  <c:v>1.2668333178484261</c:v>
                </c:pt>
                <c:pt idx="407">
                  <c:v>1.2825728055708265</c:v>
                </c:pt>
                <c:pt idx="408">
                  <c:v>1.2978647811767834</c:v>
                </c:pt>
                <c:pt idx="409">
                  <c:v>1.3099528007679833</c:v>
                </c:pt>
                <c:pt idx="410">
                  <c:v>1.2971114511691886</c:v>
                </c:pt>
                <c:pt idx="411">
                  <c:v>1.3214471796330778</c:v>
                </c:pt>
                <c:pt idx="412">
                  <c:v>1.3356359428911786</c:v>
                </c:pt>
                <c:pt idx="413">
                  <c:v>1.3402282688934284</c:v>
                </c:pt>
                <c:pt idx="414">
                  <c:v>1.3440125760506405</c:v>
                </c:pt>
                <c:pt idx="415">
                  <c:v>1.3485149477680458</c:v>
                </c:pt>
                <c:pt idx="416">
                  <c:v>1.365506079740213</c:v>
                </c:pt>
                <c:pt idx="417">
                  <c:v>1.3457959742707395</c:v>
                </c:pt>
                <c:pt idx="418">
                  <c:v>1.3482079632295334</c:v>
                </c:pt>
                <c:pt idx="419">
                  <c:v>1.3783735262784091</c:v>
                </c:pt>
                <c:pt idx="420">
                  <c:v>1.3554055616756413</c:v>
                </c:pt>
                <c:pt idx="421">
                  <c:v>1.3538351942794205</c:v>
                </c:pt>
                <c:pt idx="422">
                  <c:v>1.3410960367519518</c:v>
                </c:pt>
                <c:pt idx="423">
                  <c:v>1.3521968241758586</c:v>
                </c:pt>
                <c:pt idx="424">
                  <c:v>1.3671385349016569</c:v>
                </c:pt>
                <c:pt idx="425">
                  <c:v>1.3698531262110076</c:v>
                </c:pt>
                <c:pt idx="426">
                  <c:v>1.3681671311182566</c:v>
                </c:pt>
                <c:pt idx="427">
                  <c:v>1.3894867998031288</c:v>
                </c:pt>
                <c:pt idx="428">
                  <c:v>1.4140497730985659</c:v>
                </c:pt>
                <c:pt idx="429">
                  <c:v>1.4235662364005164</c:v>
                </c:pt>
                <c:pt idx="430">
                  <c:v>1.4338194732811327</c:v>
                </c:pt>
                <c:pt idx="431">
                  <c:v>1.4411872702544526</c:v>
                </c:pt>
                <c:pt idx="432">
                  <c:v>1.490548109998181</c:v>
                </c:pt>
                <c:pt idx="433">
                  <c:v>1.4795278406579151</c:v>
                </c:pt>
                <c:pt idx="434">
                  <c:v>1.4579996360215988</c:v>
                </c:pt>
                <c:pt idx="435">
                  <c:v>1.4409709370913766</c:v>
                </c:pt>
                <c:pt idx="436">
                  <c:v>1.4450058772834409</c:v>
                </c:pt>
                <c:pt idx="437">
                  <c:v>1.4600965797101448</c:v>
                </c:pt>
                <c:pt idx="438">
                  <c:v>1.4664415515003664</c:v>
                </c:pt>
                <c:pt idx="439">
                  <c:v>1.4661230815811719</c:v>
                </c:pt>
                <c:pt idx="440">
                  <c:v>1.483680643262276</c:v>
                </c:pt>
                <c:pt idx="441">
                  <c:v>1.4996987653142186</c:v>
                </c:pt>
                <c:pt idx="442">
                  <c:v>1.5052568339615158</c:v>
                </c:pt>
                <c:pt idx="443">
                  <c:v>1.4559760124395651</c:v>
                </c:pt>
                <c:pt idx="444">
                  <c:v>1.4898192671706807</c:v>
                </c:pt>
                <c:pt idx="445">
                  <c:v>1.4568239480424443</c:v>
                </c:pt>
                <c:pt idx="446">
                  <c:v>1.4919845402616545</c:v>
                </c:pt>
                <c:pt idx="447">
                  <c:v>1.4841413874564096</c:v>
                </c:pt>
                <c:pt idx="448">
                  <c:v>1.4523543161434975</c:v>
                </c:pt>
                <c:pt idx="449">
                  <c:v>1.4670399939866352</c:v>
                </c:pt>
                <c:pt idx="450">
                  <c:v>1.4785844638324668</c:v>
                </c:pt>
                <c:pt idx="451">
                  <c:v>1.4886363546804187</c:v>
                </c:pt>
                <c:pt idx="452">
                  <c:v>1.4837482705997287</c:v>
                </c:pt>
                <c:pt idx="453">
                  <c:v>1.4945883071283994</c:v>
                </c:pt>
                <c:pt idx="454">
                  <c:v>1.4680135515902271</c:v>
                </c:pt>
                <c:pt idx="455">
                  <c:v>1.4744389162210494</c:v>
                </c:pt>
                <c:pt idx="456">
                  <c:v>1.4804907385259303</c:v>
                </c:pt>
                <c:pt idx="457">
                  <c:v>1.4696813373203972</c:v>
                </c:pt>
                <c:pt idx="458">
                  <c:v>1.5071957135525431</c:v>
                </c:pt>
                <c:pt idx="459">
                  <c:v>1.48249645999214</c:v>
                </c:pt>
                <c:pt idx="460">
                  <c:v>1.4020783892470348</c:v>
                </c:pt>
                <c:pt idx="461">
                  <c:v>1.4050735617102301</c:v>
                </c:pt>
                <c:pt idx="462">
                  <c:v>1.4173810989867497</c:v>
                </c:pt>
                <c:pt idx="463">
                  <c:v>1.4266920986331344</c:v>
                </c:pt>
                <c:pt idx="464">
                  <c:v>1.4265526669124706</c:v>
                </c:pt>
                <c:pt idx="465">
                  <c:v>1.4304219387412671</c:v>
                </c:pt>
                <c:pt idx="466">
                  <c:v>1.4037388926165937</c:v>
                </c:pt>
                <c:pt idx="467">
                  <c:v>1.406930413768694</c:v>
                </c:pt>
                <c:pt idx="468">
                  <c:v>1.4252646689395301</c:v>
                </c:pt>
                <c:pt idx="469">
                  <c:v>1.4233230565403592</c:v>
                </c:pt>
                <c:pt idx="470">
                  <c:v>1.4181980270864947</c:v>
                </c:pt>
                <c:pt idx="471">
                  <c:v>1.4086154759794363</c:v>
                </c:pt>
                <c:pt idx="472">
                  <c:v>1.4102563568376068</c:v>
                </c:pt>
                <c:pt idx="473">
                  <c:v>1.4248741988654601</c:v>
                </c:pt>
                <c:pt idx="474">
                  <c:v>1.4188919603795087</c:v>
                </c:pt>
                <c:pt idx="475">
                  <c:v>1.4119570854435233</c:v>
                </c:pt>
                <c:pt idx="476">
                  <c:v>1.4182013230824244</c:v>
                </c:pt>
                <c:pt idx="477">
                  <c:v>1.4129308479038811</c:v>
                </c:pt>
                <c:pt idx="478">
                  <c:v>1.3899415018604302</c:v>
                </c:pt>
                <c:pt idx="479">
                  <c:v>1.3983491835636104</c:v>
                </c:pt>
                <c:pt idx="480">
                  <c:v>1.4006987237826642</c:v>
                </c:pt>
                <c:pt idx="481">
                  <c:v>1.4036306176122195</c:v>
                </c:pt>
                <c:pt idx="482">
                  <c:v>1.40870178228202</c:v>
                </c:pt>
                <c:pt idx="483">
                  <c:v>1.3797922027567251</c:v>
                </c:pt>
                <c:pt idx="484">
                  <c:v>1.3998970080648996</c:v>
                </c:pt>
                <c:pt idx="485">
                  <c:v>1.4062715643302626</c:v>
                </c:pt>
                <c:pt idx="486">
                  <c:v>1.3989023941193208</c:v>
                </c:pt>
                <c:pt idx="487">
                  <c:v>1.4002732001319467</c:v>
                </c:pt>
                <c:pt idx="488">
                  <c:v>1.3808878346323279</c:v>
                </c:pt>
                <c:pt idx="489">
                  <c:v>1.3798159222638937</c:v>
                </c:pt>
                <c:pt idx="490">
                  <c:v>1.3724757678601731</c:v>
                </c:pt>
                <c:pt idx="491">
                  <c:v>1.3730742537302916</c:v>
                </c:pt>
                <c:pt idx="492">
                  <c:v>1.3868574565119687</c:v>
                </c:pt>
                <c:pt idx="493">
                  <c:v>1.3802840717206502</c:v>
                </c:pt>
                <c:pt idx="494">
                  <c:v>1.3710174653816811</c:v>
                </c:pt>
                <c:pt idx="495">
                  <c:v>1.3853369807967864</c:v>
                </c:pt>
                <c:pt idx="496">
                  <c:v>1.3784728114625198</c:v>
                </c:pt>
                <c:pt idx="497">
                  <c:v>1.3965606809418958</c:v>
                </c:pt>
                <c:pt idx="498">
                  <c:v>1.3667251091672543</c:v>
                </c:pt>
                <c:pt idx="499">
                  <c:v>1.3587745996321126</c:v>
                </c:pt>
                <c:pt idx="500">
                  <c:v>1.3058149435841924</c:v>
                </c:pt>
                <c:pt idx="501">
                  <c:v>1.3246329253610591</c:v>
                </c:pt>
                <c:pt idx="502">
                  <c:v>1.3232340029219263</c:v>
                </c:pt>
                <c:pt idx="503">
                  <c:v>1.2966088314502655</c:v>
                </c:pt>
                <c:pt idx="504">
                  <c:v>1.3177555173491715</c:v>
                </c:pt>
                <c:pt idx="505">
                  <c:v>1.3213486634276554</c:v>
                </c:pt>
                <c:pt idx="506">
                  <c:v>1.3089378374682381</c:v>
                </c:pt>
                <c:pt idx="507">
                  <c:v>1.3082610204393921</c:v>
                </c:pt>
                <c:pt idx="508">
                  <c:v>1.3196072429459491</c:v>
                </c:pt>
                <c:pt idx="509">
                  <c:v>1.3280607034473155</c:v>
                </c:pt>
                <c:pt idx="510">
                  <c:v>1.3229823663774019</c:v>
                </c:pt>
                <c:pt idx="511">
                  <c:v>1.3189641903849958</c:v>
                </c:pt>
                <c:pt idx="512">
                  <c:v>1.3280414858227205</c:v>
                </c:pt>
                <c:pt idx="513">
                  <c:v>1.3244245176382889</c:v>
                </c:pt>
                <c:pt idx="514">
                  <c:v>1.3144635348985207</c:v>
                </c:pt>
                <c:pt idx="515">
                  <c:v>1.3191683004882122</c:v>
                </c:pt>
                <c:pt idx="516">
                  <c:v>1.3118214716525936</c:v>
                </c:pt>
                <c:pt idx="517">
                  <c:v>1.3191069756444092</c:v>
                </c:pt>
                <c:pt idx="518">
                  <c:v>1.330085277101096</c:v>
                </c:pt>
                <c:pt idx="519">
                  <c:v>1.3413915905995906</c:v>
                </c:pt>
                <c:pt idx="520">
                  <c:v>1.3518290762935468</c:v>
                </c:pt>
                <c:pt idx="521">
                  <c:v>1.3397820669329985</c:v>
                </c:pt>
                <c:pt idx="522">
                  <c:v>1.3519213848135607</c:v>
                </c:pt>
                <c:pt idx="523">
                  <c:v>1.3491819997442593</c:v>
                </c:pt>
                <c:pt idx="524">
                  <c:v>1.3575520565301209</c:v>
                </c:pt>
                <c:pt idx="525">
                  <c:v>1.34742977726927</c:v>
                </c:pt>
                <c:pt idx="526">
                  <c:v>1.3556560020065158</c:v>
                </c:pt>
                <c:pt idx="527">
                  <c:v>1.3490023368196895</c:v>
                </c:pt>
                <c:pt idx="528">
                  <c:v>1.3460909748647989</c:v>
                </c:pt>
                <c:pt idx="529">
                  <c:v>1.3522943754917809</c:v>
                </c:pt>
                <c:pt idx="530">
                  <c:v>1.3307318167732693</c:v>
                </c:pt>
                <c:pt idx="531">
                  <c:v>1.3126092312172393</c:v>
                </c:pt>
                <c:pt idx="532">
                  <c:v>1.3162769352660806</c:v>
                </c:pt>
                <c:pt idx="533">
                  <c:v>1.3159594139486213</c:v>
                </c:pt>
                <c:pt idx="534">
                  <c:v>1.2991551384121678</c:v>
                </c:pt>
                <c:pt idx="535">
                  <c:v>1.2990062220941956</c:v>
                </c:pt>
                <c:pt idx="536">
                  <c:v>1.3249490887605275</c:v>
                </c:pt>
                <c:pt idx="537">
                  <c:v>1.3361110574236532</c:v>
                </c:pt>
                <c:pt idx="538">
                  <c:v>1.3215737944936321</c:v>
                </c:pt>
                <c:pt idx="539">
                  <c:v>1.324196871143577</c:v>
                </c:pt>
                <c:pt idx="540">
                  <c:v>1.3142218521452911</c:v>
                </c:pt>
                <c:pt idx="541">
                  <c:v>1.3130369925925927</c:v>
                </c:pt>
                <c:pt idx="542">
                  <c:v>1.3145067709211953</c:v>
                </c:pt>
                <c:pt idx="543">
                  <c:v>1.3061374237353489</c:v>
                </c:pt>
                <c:pt idx="544">
                  <c:v>1.2916846561706969</c:v>
                </c:pt>
                <c:pt idx="545">
                  <c:v>1.2655830530035337</c:v>
                </c:pt>
                <c:pt idx="546">
                  <c:v>1.2687324225352112</c:v>
                </c:pt>
                <c:pt idx="547">
                  <c:v>1.2749513268014643</c:v>
                </c:pt>
                <c:pt idx="548">
                  <c:v>1.2658895855090089</c:v>
                </c:pt>
                <c:pt idx="549">
                  <c:v>1.2521930133250139</c:v>
                </c:pt>
                <c:pt idx="550">
                  <c:v>1.2776548949115045</c:v>
                </c:pt>
                <c:pt idx="551">
                  <c:v>1.2766252881351723</c:v>
                </c:pt>
                <c:pt idx="552">
                  <c:v>1.2998874978859414</c:v>
                </c:pt>
                <c:pt idx="553">
                  <c:v>1.3268085248226951</c:v>
                </c:pt>
                <c:pt idx="554">
                  <c:v>1.3251644265416931</c:v>
                </c:pt>
                <c:pt idx="555">
                  <c:v>1.3128143260124649</c:v>
                </c:pt>
                <c:pt idx="556">
                  <c:v>1.3020484321315187</c:v>
                </c:pt>
                <c:pt idx="557">
                  <c:v>1.314680688996807</c:v>
                </c:pt>
                <c:pt idx="558">
                  <c:v>1.3127321004580343</c:v>
                </c:pt>
                <c:pt idx="559">
                  <c:v>1.3042157342200538</c:v>
                </c:pt>
                <c:pt idx="560">
                  <c:v>1.3112599209768132</c:v>
                </c:pt>
                <c:pt idx="561">
                  <c:v>1.3100910767142591</c:v>
                </c:pt>
                <c:pt idx="562">
                  <c:v>1.325134839374204</c:v>
                </c:pt>
                <c:pt idx="563">
                  <c:v>1.3513512843366584</c:v>
                </c:pt>
                <c:pt idx="564">
                  <c:v>1.3538915079854215</c:v>
                </c:pt>
                <c:pt idx="565">
                  <c:v>1.3660751216928633</c:v>
                </c:pt>
                <c:pt idx="566">
                  <c:v>1.3558028159425175</c:v>
                </c:pt>
                <c:pt idx="567">
                  <c:v>1.3634140576725025</c:v>
                </c:pt>
                <c:pt idx="568">
                  <c:v>1.3716226156644196</c:v>
                </c:pt>
                <c:pt idx="569">
                  <c:v>1.354238394680882</c:v>
                </c:pt>
                <c:pt idx="570">
                  <c:v>1.373465620959373</c:v>
                </c:pt>
                <c:pt idx="571">
                  <c:v>1.3772340219200996</c:v>
                </c:pt>
                <c:pt idx="572">
                  <c:v>1.3634405658441167</c:v>
                </c:pt>
                <c:pt idx="573">
                  <c:v>1.3835372289489032</c:v>
                </c:pt>
                <c:pt idx="574">
                  <c:v>1.3680227562649752</c:v>
                </c:pt>
                <c:pt idx="575">
                  <c:v>1.362169387888079</c:v>
                </c:pt>
                <c:pt idx="576">
                  <c:v>1.4224620597769622</c:v>
                </c:pt>
                <c:pt idx="577">
                  <c:v>1.4395238599633584</c:v>
                </c:pt>
                <c:pt idx="578">
                  <c:v>1.4039619917542765</c:v>
                </c:pt>
                <c:pt idx="579">
                  <c:v>1.3921412480514737</c:v>
                </c:pt>
                <c:pt idx="580">
                  <c:v>1.4021666560399879</c:v>
                </c:pt>
                <c:pt idx="581">
                  <c:v>1.4156258061220885</c:v>
                </c:pt>
                <c:pt idx="582">
                  <c:v>1.4379905170593794</c:v>
                </c:pt>
                <c:pt idx="583">
                  <c:v>1.492412094285992</c:v>
                </c:pt>
                <c:pt idx="584">
                  <c:v>1.5331221383676885</c:v>
                </c:pt>
                <c:pt idx="585">
                  <c:v>1.5258970763324198</c:v>
                </c:pt>
                <c:pt idx="586">
                  <c:v>1.5285476286836126</c:v>
                </c:pt>
                <c:pt idx="587">
                  <c:v>1.526644013559322</c:v>
                </c:pt>
                <c:pt idx="588">
                  <c:v>1.5065824689257798</c:v>
                </c:pt>
                <c:pt idx="589">
                  <c:v>1.4687540594986435</c:v>
                </c:pt>
                <c:pt idx="590">
                  <c:v>1.4747528536520198</c:v>
                </c:pt>
                <c:pt idx="591">
                  <c:v>1.5015319168775809</c:v>
                </c:pt>
                <c:pt idx="592">
                  <c:v>1.4749607167666585</c:v>
                </c:pt>
                <c:pt idx="593">
                  <c:v>1.497523429385774</c:v>
                </c:pt>
                <c:pt idx="594">
                  <c:v>1.5168612196332352</c:v>
                </c:pt>
                <c:pt idx="595">
                  <c:v>1.4896250542402398</c:v>
                </c:pt>
                <c:pt idx="596">
                  <c:v>1.4786897432654611</c:v>
                </c:pt>
                <c:pt idx="597">
                  <c:v>1.4614999750000002</c:v>
                </c:pt>
                <c:pt idx="598">
                  <c:v>1.4951530358379328</c:v>
                </c:pt>
                <c:pt idx="599">
                  <c:v>1.4220194856201696</c:v>
                </c:pt>
                <c:pt idx="600">
                  <c:v>1.4679296355093467</c:v>
                </c:pt>
                <c:pt idx="601">
                  <c:v>1.4531292156326865</c:v>
                </c:pt>
                <c:pt idx="602">
                  <c:v>1.4965268739949891</c:v>
                </c:pt>
                <c:pt idx="603">
                  <c:v>1.5209184961520916</c:v>
                </c:pt>
                <c:pt idx="604">
                  <c:v>1.519193593460193</c:v>
                </c:pt>
                <c:pt idx="605">
                  <c:v>1.477566411378425</c:v>
                </c:pt>
                <c:pt idx="606">
                  <c:v>1.4630717425897717</c:v>
                </c:pt>
                <c:pt idx="607">
                  <c:v>1.48869584382829</c:v>
                </c:pt>
                <c:pt idx="608">
                  <c:v>1.519476767888825</c:v>
                </c:pt>
                <c:pt idx="609">
                  <c:v>1.5261744581875707</c:v>
                </c:pt>
                <c:pt idx="610">
                  <c:v>1.5061847710843375</c:v>
                </c:pt>
                <c:pt idx="611">
                  <c:v>1.53614550729183</c:v>
                </c:pt>
                <c:pt idx="612">
                  <c:v>1.5476592310772299</c:v>
                </c:pt>
                <c:pt idx="613">
                  <c:v>1.5408869511910881</c:v>
                </c:pt>
                <c:pt idx="614">
                  <c:v>1.5217266698467964</c:v>
                </c:pt>
                <c:pt idx="615">
                  <c:v>1.5274725132010849</c:v>
                </c:pt>
                <c:pt idx="616">
                  <c:v>1.4912354823832283</c:v>
                </c:pt>
                <c:pt idx="617">
                  <c:v>1.4661283289995897</c:v>
                </c:pt>
                <c:pt idx="618">
                  <c:v>1.454088982584516</c:v>
                </c:pt>
                <c:pt idx="619">
                  <c:v>1.45794518380718</c:v>
                </c:pt>
                <c:pt idx="620">
                  <c:v>1.4539980654889115</c:v>
                </c:pt>
                <c:pt idx="621">
                  <c:v>1.4596742746603315</c:v>
                </c:pt>
                <c:pt idx="622">
                  <c:v>1.4947966075090311</c:v>
                </c:pt>
                <c:pt idx="623">
                  <c:v>1.5307745386199263</c:v>
                </c:pt>
                <c:pt idx="624">
                  <c:v>1.5173930363507002</c:v>
                </c:pt>
                <c:pt idx="625">
                  <c:v>1.5260355012067135</c:v>
                </c:pt>
                <c:pt idx="626">
                  <c:v>1.5310559204329182</c:v>
                </c:pt>
                <c:pt idx="627">
                  <c:v>1.5230494195645365</c:v>
                </c:pt>
                <c:pt idx="628">
                  <c:v>1.5566305813969523</c:v>
                </c:pt>
                <c:pt idx="629">
                  <c:v>1.5318876905130692</c:v>
                </c:pt>
                <c:pt idx="630">
                  <c:v>1.5378262175623265</c:v>
                </c:pt>
                <c:pt idx="631">
                  <c:v>1.5491847634322375</c:v>
                </c:pt>
                <c:pt idx="632">
                  <c:v>1.5374085326295546</c:v>
                </c:pt>
                <c:pt idx="633">
                  <c:v>1.5397640163873414</c:v>
                </c:pt>
                <c:pt idx="634">
                  <c:v>1.5290543775877659</c:v>
                </c:pt>
                <c:pt idx="635">
                  <c:v>1.5712769090955094</c:v>
                </c:pt>
                <c:pt idx="636">
                  <c:v>1.5712769090955094</c:v>
                </c:pt>
              </c:numCache>
            </c:numRef>
          </c:val>
          <c:smooth val="0"/>
          <c:extLst>
            <c:ext xmlns:c16="http://schemas.microsoft.com/office/drawing/2014/chart" uri="{C3380CC4-5D6E-409C-BE32-E72D297353CC}">
              <c16:uniqueId val="{00000002-55D1-4D49-890A-E225D831DA4A}"/>
            </c:ext>
          </c:extLst>
        </c:ser>
        <c:ser>
          <c:idx val="3"/>
          <c:order val="3"/>
          <c:tx>
            <c:strRef>
              <c:f>Sheet2!$AA$3</c:f>
              <c:strCache>
                <c:ptCount val="1"/>
                <c:pt idx="0">
                  <c:v>5d Ret</c:v>
                </c:pt>
              </c:strCache>
            </c:strRef>
          </c:tx>
          <c:spPr>
            <a:ln w="6350" cap="rnd">
              <a:solidFill>
                <a:schemeClr val="bg1">
                  <a:lumMod val="8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Sheet2!$AA$4:$AA$640</c:f>
              <c:numCache>
                <c:formatCode>0.00</c:formatCode>
                <c:ptCount val="637"/>
                <c:pt idx="4">
                  <c:v>-4.7159238154188439E-2</c:v>
                </c:pt>
                <c:pt idx="5">
                  <c:v>-3.4318775511740555E-2</c:v>
                </c:pt>
                <c:pt idx="6">
                  <c:v>-1.6522716923271178E-2</c:v>
                </c:pt>
                <c:pt idx="7">
                  <c:v>-1.2860766074801831E-2</c:v>
                </c:pt>
                <c:pt idx="8">
                  <c:v>-8.9243941683296423E-3</c:v>
                </c:pt>
                <c:pt idx="9">
                  <c:v>-2.7364107662607502E-2</c:v>
                </c:pt>
                <c:pt idx="10">
                  <c:v>-2.3825464743286364E-2</c:v>
                </c:pt>
                <c:pt idx="11">
                  <c:v>-1.8979350312296157E-2</c:v>
                </c:pt>
                <c:pt idx="12">
                  <c:v>-1.0472912791006945E-2</c:v>
                </c:pt>
                <c:pt idx="13">
                  <c:v>-2.6937944672697962E-2</c:v>
                </c:pt>
                <c:pt idx="14">
                  <c:v>-4.1954114769440866E-2</c:v>
                </c:pt>
                <c:pt idx="15">
                  <c:v>-6.1780627696350794E-2</c:v>
                </c:pt>
                <c:pt idx="16">
                  <c:v>-8.2909753436696904E-2</c:v>
                </c:pt>
                <c:pt idx="17">
                  <c:v>-4.1377087617590777E-2</c:v>
                </c:pt>
                <c:pt idx="18">
                  <c:v>-3.0803394910371568E-2</c:v>
                </c:pt>
                <c:pt idx="19">
                  <c:v>-2.0286699945661429E-3</c:v>
                </c:pt>
                <c:pt idx="20">
                  <c:v>1.6497878914390026E-2</c:v>
                </c:pt>
                <c:pt idx="21">
                  <c:v>-1.7392751679664774E-2</c:v>
                </c:pt>
                <c:pt idx="22">
                  <c:v>-3.2686263030526365E-3</c:v>
                </c:pt>
                <c:pt idx="23">
                  <c:v>-3.4481371351879911E-2</c:v>
                </c:pt>
                <c:pt idx="24">
                  <c:v>-5.2050285881038362E-2</c:v>
                </c:pt>
                <c:pt idx="25">
                  <c:v>-1.0732932822909179E-2</c:v>
                </c:pt>
                <c:pt idx="26">
                  <c:v>-1.8593923111542215E-2</c:v>
                </c:pt>
                <c:pt idx="27">
                  <c:v>-1.2523326591784633E-2</c:v>
                </c:pt>
                <c:pt idx="28">
                  <c:v>1.1538363682583493E-2</c:v>
                </c:pt>
                <c:pt idx="29">
                  <c:v>-3.3120172036150863E-2</c:v>
                </c:pt>
                <c:pt idx="30">
                  <c:v>-4.9289668771668037E-2</c:v>
                </c:pt>
                <c:pt idx="31">
                  <c:v>-2.861028543575778E-2</c:v>
                </c:pt>
                <c:pt idx="32">
                  <c:v>-3.1342695445800199E-2</c:v>
                </c:pt>
                <c:pt idx="33">
                  <c:v>-9.2543912983793931E-3</c:v>
                </c:pt>
                <c:pt idx="34">
                  <c:v>-6.0663078309767839E-3</c:v>
                </c:pt>
                <c:pt idx="35">
                  <c:v>-3.9209277215986764E-2</c:v>
                </c:pt>
                <c:pt idx="36">
                  <c:v>-5.3864993789410433E-2</c:v>
                </c:pt>
                <c:pt idx="37">
                  <c:v>-5.27356435896284E-2</c:v>
                </c:pt>
                <c:pt idx="38">
                  <c:v>-5.8308369376133894E-2</c:v>
                </c:pt>
                <c:pt idx="39">
                  <c:v>-1.4607628438688942E-2</c:v>
                </c:pt>
                <c:pt idx="40">
                  <c:v>2.1782822357876448E-2</c:v>
                </c:pt>
                <c:pt idx="41">
                  <c:v>3.2716741164696125E-2</c:v>
                </c:pt>
                <c:pt idx="42">
                  <c:v>6.1102357209856704E-2</c:v>
                </c:pt>
                <c:pt idx="43">
                  <c:v>4.9817648489514359E-2</c:v>
                </c:pt>
                <c:pt idx="44">
                  <c:v>2.9310552694235104E-2</c:v>
                </c:pt>
                <c:pt idx="45">
                  <c:v>6.1105699201557916E-3</c:v>
                </c:pt>
                <c:pt idx="46">
                  <c:v>-5.1119403880332094E-3</c:v>
                </c:pt>
                <c:pt idx="47">
                  <c:v>-3.0087294132268197E-2</c:v>
                </c:pt>
                <c:pt idx="48">
                  <c:v>-5.1424290956078027E-2</c:v>
                </c:pt>
                <c:pt idx="49">
                  <c:v>-1.6471811694222994E-2</c:v>
                </c:pt>
                <c:pt idx="50">
                  <c:v>-4.1691861707571429E-2</c:v>
                </c:pt>
                <c:pt idx="51">
                  <c:v>-1.4650377279652585E-2</c:v>
                </c:pt>
                <c:pt idx="52">
                  <c:v>1.8896035565464896E-2</c:v>
                </c:pt>
                <c:pt idx="53">
                  <c:v>-1.9202711489256827E-2</c:v>
                </c:pt>
                <c:pt idx="54">
                  <c:v>1.7521616781458752E-2</c:v>
                </c:pt>
                <c:pt idx="55">
                  <c:v>2.2014653075627191E-2</c:v>
                </c:pt>
                <c:pt idx="56">
                  <c:v>-7.6028020017441149E-3</c:v>
                </c:pt>
                <c:pt idx="57">
                  <c:v>1.7088239681774385E-2</c:v>
                </c:pt>
                <c:pt idx="58">
                  <c:v>-5.375076290254294E-3</c:v>
                </c:pt>
                <c:pt idx="59">
                  <c:v>-2.5328126200592219E-2</c:v>
                </c:pt>
                <c:pt idx="60">
                  <c:v>3.0668895129077152E-3</c:v>
                </c:pt>
                <c:pt idx="61">
                  <c:v>6.4517578112659735E-3</c:v>
                </c:pt>
                <c:pt idx="62">
                  <c:v>-4.4790271356379948E-3</c:v>
                </c:pt>
                <c:pt idx="63">
                  <c:v>2.0332307619473366E-2</c:v>
                </c:pt>
                <c:pt idx="64">
                  <c:v>-6.0178926853005372E-3</c:v>
                </c:pt>
                <c:pt idx="65">
                  <c:v>-5.6691459145087296E-2</c:v>
                </c:pt>
                <c:pt idx="66">
                  <c:v>2.3069928146141538E-3</c:v>
                </c:pt>
                <c:pt idx="67">
                  <c:v>-2.890295885952501E-2</c:v>
                </c:pt>
                <c:pt idx="68">
                  <c:v>-1.7726447065200043E-2</c:v>
                </c:pt>
                <c:pt idx="69">
                  <c:v>4.955613169788077E-2</c:v>
                </c:pt>
                <c:pt idx="70">
                  <c:v>4.5209545810723159E-2</c:v>
                </c:pt>
                <c:pt idx="71">
                  <c:v>5.2981719068329582E-2</c:v>
                </c:pt>
                <c:pt idx="72">
                  <c:v>4.870565926813198E-2</c:v>
                </c:pt>
                <c:pt idx="73">
                  <c:v>5.2857120460060414E-2</c:v>
                </c:pt>
                <c:pt idx="74">
                  <c:v>4.3517821023997781E-2</c:v>
                </c:pt>
                <c:pt idx="75">
                  <c:v>4.7669340540165688E-2</c:v>
                </c:pt>
                <c:pt idx="76">
                  <c:v>6.7559718955617437E-2</c:v>
                </c:pt>
                <c:pt idx="77">
                  <c:v>3.9205610543947673E-2</c:v>
                </c:pt>
                <c:pt idx="78">
                  <c:v>2.7405463443167122E-2</c:v>
                </c:pt>
                <c:pt idx="79">
                  <c:v>3.4335577311922105E-2</c:v>
                </c:pt>
                <c:pt idx="80">
                  <c:v>-5.2493825676811982E-2</c:v>
                </c:pt>
                <c:pt idx="81">
                  <c:v>-2.1842217847837048E-2</c:v>
                </c:pt>
                <c:pt idx="82">
                  <c:v>-5.8957749486522049E-2</c:v>
                </c:pt>
                <c:pt idx="83">
                  <c:v>-9.7535042449520062E-2</c:v>
                </c:pt>
                <c:pt idx="84">
                  <c:v>-3.6644260515826393E-2</c:v>
                </c:pt>
                <c:pt idx="85">
                  <c:v>-2.8902749111199728E-2</c:v>
                </c:pt>
                <c:pt idx="86">
                  <c:v>4.8922523814929293E-2</c:v>
                </c:pt>
                <c:pt idx="87">
                  <c:v>9.3613661334307235E-2</c:v>
                </c:pt>
                <c:pt idx="88">
                  <c:v>0.1038165320783221</c:v>
                </c:pt>
                <c:pt idx="89">
                  <c:v>4.4061526800159935E-2</c:v>
                </c:pt>
                <c:pt idx="90">
                  <c:v>2.309105660761914E-3</c:v>
                </c:pt>
                <c:pt idx="91">
                  <c:v>-1.7208753396852978E-2</c:v>
                </c:pt>
                <c:pt idx="92">
                  <c:v>4.598746023928629E-3</c:v>
                </c:pt>
                <c:pt idx="93">
                  <c:v>2.9123591520676628E-2</c:v>
                </c:pt>
                <c:pt idx="94">
                  <c:v>2.7850530755307431E-3</c:v>
                </c:pt>
                <c:pt idx="95">
                  <c:v>2.9832238304446979E-2</c:v>
                </c:pt>
                <c:pt idx="96">
                  <c:v>-1.1626328813797082E-2</c:v>
                </c:pt>
                <c:pt idx="97">
                  <c:v>4.3501885832056414E-3</c:v>
                </c:pt>
                <c:pt idx="98">
                  <c:v>9.1543394842476949E-2</c:v>
                </c:pt>
                <c:pt idx="99">
                  <c:v>0.10050706877456067</c:v>
                </c:pt>
                <c:pt idx="100">
                  <c:v>0.12338455926591954</c:v>
                </c:pt>
                <c:pt idx="101">
                  <c:v>0.10736766268595881</c:v>
                </c:pt>
                <c:pt idx="102">
                  <c:v>1.68161815458195E-2</c:v>
                </c:pt>
                <c:pt idx="103">
                  <c:v>2.2161043841884543E-2</c:v>
                </c:pt>
                <c:pt idx="104">
                  <c:v>1.2786659966368099E-2</c:v>
                </c:pt>
                <c:pt idx="105">
                  <c:v>8.2429757137464073E-5</c:v>
                </c:pt>
                <c:pt idx="106">
                  <c:v>9.2031715482294198E-3</c:v>
                </c:pt>
                <c:pt idx="107">
                  <c:v>-2.1464984899354812E-2</c:v>
                </c:pt>
                <c:pt idx="108">
                  <c:v>-4.7283139136443213E-2</c:v>
                </c:pt>
                <c:pt idx="109">
                  <c:v>-4.9632709088400666E-2</c:v>
                </c:pt>
                <c:pt idx="110">
                  <c:v>-1.0641457785103052E-2</c:v>
                </c:pt>
                <c:pt idx="111">
                  <c:v>-2.4620063467743297E-2</c:v>
                </c:pt>
                <c:pt idx="112">
                  <c:v>-8.4808745141353552E-3</c:v>
                </c:pt>
                <c:pt idx="113">
                  <c:v>-3.6436197906125306E-3</c:v>
                </c:pt>
                <c:pt idx="114">
                  <c:v>8.2491130763535838E-4</c:v>
                </c:pt>
                <c:pt idx="115">
                  <c:v>1.6448365931906853E-2</c:v>
                </c:pt>
                <c:pt idx="116">
                  <c:v>3.0887791566981817E-2</c:v>
                </c:pt>
                <c:pt idx="117">
                  <c:v>5.3097674233640403E-2</c:v>
                </c:pt>
                <c:pt idx="118">
                  <c:v>1.9218524084902929E-2</c:v>
                </c:pt>
                <c:pt idx="119">
                  <c:v>2.1236776326588366E-2</c:v>
                </c:pt>
                <c:pt idx="120">
                  <c:v>1.3958543399277854E-2</c:v>
                </c:pt>
                <c:pt idx="121">
                  <c:v>-1.0997887811712088E-2</c:v>
                </c:pt>
                <c:pt idx="122">
                  <c:v>-1.4803273711578864E-2</c:v>
                </c:pt>
                <c:pt idx="123">
                  <c:v>-2.5787713094707107E-2</c:v>
                </c:pt>
                <c:pt idx="124">
                  <c:v>-6.8841494582702655E-3</c:v>
                </c:pt>
                <c:pt idx="125">
                  <c:v>-1.5110985469314813E-2</c:v>
                </c:pt>
                <c:pt idx="126">
                  <c:v>-1.8126176402795031E-2</c:v>
                </c:pt>
                <c:pt idx="127">
                  <c:v>-1.0695933328491053E-2</c:v>
                </c:pt>
                <c:pt idx="128">
                  <c:v>-1.7680715776201911E-2</c:v>
                </c:pt>
                <c:pt idx="129">
                  <c:v>7.1281096916853493E-3</c:v>
                </c:pt>
                <c:pt idx="130">
                  <c:v>1.8679101645501205E-2</c:v>
                </c:pt>
                <c:pt idx="131">
                  <c:v>1.7035911133855483E-2</c:v>
                </c:pt>
                <c:pt idx="132">
                  <c:v>2.5167427027749902E-2</c:v>
                </c:pt>
                <c:pt idx="133">
                  <c:v>1.3241301824705804E-2</c:v>
                </c:pt>
                <c:pt idx="134">
                  <c:v>-1.6191768150710577E-3</c:v>
                </c:pt>
                <c:pt idx="135">
                  <c:v>7.9345147288173816E-3</c:v>
                </c:pt>
                <c:pt idx="136">
                  <c:v>-1.3360935619622297E-2</c:v>
                </c:pt>
                <c:pt idx="137">
                  <c:v>-1.590564269560215E-2</c:v>
                </c:pt>
                <c:pt idx="138">
                  <c:v>-1.0189766978912903E-2</c:v>
                </c:pt>
                <c:pt idx="139">
                  <c:v>1.1083852930936649E-3</c:v>
                </c:pt>
                <c:pt idx="140">
                  <c:v>1.7460908587175736E-2</c:v>
                </c:pt>
                <c:pt idx="141">
                  <c:v>2.3252860812516325E-2</c:v>
                </c:pt>
                <c:pt idx="142">
                  <c:v>3.4627564380886419E-2</c:v>
                </c:pt>
                <c:pt idx="143">
                  <c:v>-1.6673627731335322E-2</c:v>
                </c:pt>
                <c:pt idx="144">
                  <c:v>-3.0455431408913262E-2</c:v>
                </c:pt>
                <c:pt idx="145">
                  <c:v>-2.4574583757430039E-2</c:v>
                </c:pt>
                <c:pt idx="146">
                  <c:v>-1.4450122598144419E-2</c:v>
                </c:pt>
                <c:pt idx="147">
                  <c:v>1.7882167151525019E-2</c:v>
                </c:pt>
                <c:pt idx="148">
                  <c:v>2.8327570538492892E-2</c:v>
                </c:pt>
                <c:pt idx="149">
                  <c:v>4.535923768342838E-3</c:v>
                </c:pt>
                <c:pt idx="150">
                  <c:v>2.2441213085461252E-3</c:v>
                </c:pt>
                <c:pt idx="151">
                  <c:v>5.1771584857034057E-3</c:v>
                </c:pt>
                <c:pt idx="152">
                  <c:v>-3.2972833019951053E-4</c:v>
                </c:pt>
                <c:pt idx="153">
                  <c:v>4.2718686169297805E-3</c:v>
                </c:pt>
                <c:pt idx="154">
                  <c:v>4.8190045707411358E-3</c:v>
                </c:pt>
                <c:pt idx="155">
                  <c:v>-1.0747798356422766E-2</c:v>
                </c:pt>
                <c:pt idx="156">
                  <c:v>7.8189987233704631E-3</c:v>
                </c:pt>
                <c:pt idx="157">
                  <c:v>1.8320402269740146E-2</c:v>
                </c:pt>
                <c:pt idx="158">
                  <c:v>1.2734745407201445E-2</c:v>
                </c:pt>
                <c:pt idx="159">
                  <c:v>1.6254787425820559E-2</c:v>
                </c:pt>
                <c:pt idx="160">
                  <c:v>2.5076072336344211E-3</c:v>
                </c:pt>
                <c:pt idx="161">
                  <c:v>-1.1926684048705739E-2</c:v>
                </c:pt>
                <c:pt idx="162">
                  <c:v>1.415246444362024E-3</c:v>
                </c:pt>
                <c:pt idx="163">
                  <c:v>2.2657360663434958E-2</c:v>
                </c:pt>
                <c:pt idx="164">
                  <c:v>3.4029113057804351E-2</c:v>
                </c:pt>
                <c:pt idx="165">
                  <c:v>4.3664336766021661E-2</c:v>
                </c:pt>
                <c:pt idx="166">
                  <c:v>3.531344828445528E-3</c:v>
                </c:pt>
                <c:pt idx="167">
                  <c:v>-2.6151792854318175E-2</c:v>
                </c:pt>
                <c:pt idx="168">
                  <c:v>-3.07102827394376E-2</c:v>
                </c:pt>
                <c:pt idx="169">
                  <c:v>-4.0410064849121116E-2</c:v>
                </c:pt>
                <c:pt idx="170">
                  <c:v>-1.1956799418733498E-2</c:v>
                </c:pt>
                <c:pt idx="171">
                  <c:v>-1.5260322569954892E-2</c:v>
                </c:pt>
                <c:pt idx="172">
                  <c:v>-3.5203715273052813E-2</c:v>
                </c:pt>
                <c:pt idx="173">
                  <c:v>-2.2431012464091602E-2</c:v>
                </c:pt>
                <c:pt idx="174">
                  <c:v>-2.2267115923633833E-2</c:v>
                </c:pt>
                <c:pt idx="175">
                  <c:v>9.5698397330066971E-3</c:v>
                </c:pt>
                <c:pt idx="176">
                  <c:v>2.838367925038944E-2</c:v>
                </c:pt>
                <c:pt idx="177">
                  <c:v>3.1390310421177368E-2</c:v>
                </c:pt>
                <c:pt idx="178">
                  <c:v>1.5419687419456799E-2</c:v>
                </c:pt>
                <c:pt idx="179">
                  <c:v>7.0248748907505553E-3</c:v>
                </c:pt>
                <c:pt idx="180">
                  <c:v>3.7698470996160843E-3</c:v>
                </c:pt>
                <c:pt idx="181">
                  <c:v>-2.8121794001489484E-3</c:v>
                </c:pt>
                <c:pt idx="182">
                  <c:v>4.6116352860525985E-3</c:v>
                </c:pt>
                <c:pt idx="183">
                  <c:v>9.4898303213868992E-3</c:v>
                </c:pt>
                <c:pt idx="184">
                  <c:v>4.1631392254531923E-3</c:v>
                </c:pt>
                <c:pt idx="185">
                  <c:v>2.5289665614020931E-2</c:v>
                </c:pt>
                <c:pt idx="186">
                  <c:v>2.3205797842624182E-2</c:v>
                </c:pt>
                <c:pt idx="187">
                  <c:v>3.1199499730991852E-2</c:v>
                </c:pt>
                <c:pt idx="188">
                  <c:v>2.737533153787066E-2</c:v>
                </c:pt>
                <c:pt idx="189">
                  <c:v>1.3314125798631329E-2</c:v>
                </c:pt>
                <c:pt idx="190">
                  <c:v>6.5364938601871871E-3</c:v>
                </c:pt>
                <c:pt idx="191">
                  <c:v>-1.7446546521954806E-2</c:v>
                </c:pt>
                <c:pt idx="192">
                  <c:v>-2.2472799970844171E-2</c:v>
                </c:pt>
                <c:pt idx="193">
                  <c:v>-2.7108407642775396E-2</c:v>
                </c:pt>
                <c:pt idx="194">
                  <c:v>-2.4357717965769812E-2</c:v>
                </c:pt>
                <c:pt idx="195">
                  <c:v>-2.0972057714305641E-2</c:v>
                </c:pt>
                <c:pt idx="196">
                  <c:v>-2.4019722050552698E-2</c:v>
                </c:pt>
                <c:pt idx="197">
                  <c:v>-2.5508984814070733E-2</c:v>
                </c:pt>
                <c:pt idx="198">
                  <c:v>-3.5479887781416544E-2</c:v>
                </c:pt>
                <c:pt idx="199">
                  <c:v>-2.8767957430774468E-2</c:v>
                </c:pt>
                <c:pt idx="200">
                  <c:v>-9.7697527445206166E-3</c:v>
                </c:pt>
                <c:pt idx="201">
                  <c:v>-1.6096031094407527E-3</c:v>
                </c:pt>
                <c:pt idx="202">
                  <c:v>2.5234101006775912E-2</c:v>
                </c:pt>
                <c:pt idx="203">
                  <c:v>2.420453611327171E-2</c:v>
                </c:pt>
                <c:pt idx="204">
                  <c:v>1.7165981045230171E-2</c:v>
                </c:pt>
                <c:pt idx="205">
                  <c:v>-6.7043472196945232E-3</c:v>
                </c:pt>
                <c:pt idx="206">
                  <c:v>-1.4746767539969199E-2</c:v>
                </c:pt>
                <c:pt idx="207">
                  <c:v>-2.8182791367652841E-2</c:v>
                </c:pt>
                <c:pt idx="208">
                  <c:v>-1.8965361055338432E-2</c:v>
                </c:pt>
                <c:pt idx="209">
                  <c:v>1.1739387410391336E-2</c:v>
                </c:pt>
                <c:pt idx="210">
                  <c:v>1.3506625844923181E-2</c:v>
                </c:pt>
                <c:pt idx="211">
                  <c:v>1.2531341979197275E-2</c:v>
                </c:pt>
                <c:pt idx="212">
                  <c:v>1.378306997732095E-2</c:v>
                </c:pt>
                <c:pt idx="213">
                  <c:v>1.8126785122568184E-2</c:v>
                </c:pt>
                <c:pt idx="214">
                  <c:v>1.5913270244648076E-2</c:v>
                </c:pt>
                <c:pt idx="215">
                  <c:v>2.7450124350923612E-2</c:v>
                </c:pt>
                <c:pt idx="216">
                  <c:v>1.853864236426573E-2</c:v>
                </c:pt>
                <c:pt idx="217">
                  <c:v>-1.0878668012585851E-3</c:v>
                </c:pt>
                <c:pt idx="218">
                  <c:v>-6.5923091201844589E-3</c:v>
                </c:pt>
                <c:pt idx="219">
                  <c:v>3.3239792338541994E-3</c:v>
                </c:pt>
                <c:pt idx="220">
                  <c:v>3.6294271228215404E-3</c:v>
                </c:pt>
                <c:pt idx="221">
                  <c:v>1.7152825642564255E-2</c:v>
                </c:pt>
                <c:pt idx="222">
                  <c:v>2.9549496700962023E-2</c:v>
                </c:pt>
                <c:pt idx="223">
                  <c:v>3.1981764525031181E-2</c:v>
                </c:pt>
                <c:pt idx="224">
                  <c:v>5.5083023493885282E-2</c:v>
                </c:pt>
                <c:pt idx="225">
                  <c:v>4.4993533518187058E-2</c:v>
                </c:pt>
                <c:pt idx="226">
                  <c:v>4.0957856295059041E-2</c:v>
                </c:pt>
                <c:pt idx="227">
                  <c:v>4.6609468449683958E-2</c:v>
                </c:pt>
                <c:pt idx="228">
                  <c:v>2.1192267556436727E-2</c:v>
                </c:pt>
                <c:pt idx="229">
                  <c:v>2.1336068566242396E-2</c:v>
                </c:pt>
                <c:pt idx="230">
                  <c:v>2.1443520548469149E-2</c:v>
                </c:pt>
                <c:pt idx="231">
                  <c:v>1.0655738347467067E-2</c:v>
                </c:pt>
                <c:pt idx="232">
                  <c:v>4.2941837264252915E-2</c:v>
                </c:pt>
                <c:pt idx="233">
                  <c:v>2.0439201523297021E-2</c:v>
                </c:pt>
                <c:pt idx="234">
                  <c:v>2.0630052488798595E-2</c:v>
                </c:pt>
                <c:pt idx="235">
                  <c:v>1.6691034722416793E-2</c:v>
                </c:pt>
                <c:pt idx="236">
                  <c:v>-1.2785820546334292E-2</c:v>
                </c:pt>
                <c:pt idx="237">
                  <c:v>-3.0878698761733252E-2</c:v>
                </c:pt>
                <c:pt idx="238">
                  <c:v>-3.3744976553513772E-2</c:v>
                </c:pt>
                <c:pt idx="239">
                  <c:v>-3.216690344004227E-2</c:v>
                </c:pt>
                <c:pt idx="240">
                  <c:v>-4.4933151222725454E-2</c:v>
                </c:pt>
                <c:pt idx="241">
                  <c:v>7.900682364587349E-3</c:v>
                </c:pt>
                <c:pt idx="242">
                  <c:v>5.7821100080405509E-4</c:v>
                </c:pt>
                <c:pt idx="243">
                  <c:v>-4.2232237870563861E-3</c:v>
                </c:pt>
                <c:pt idx="244">
                  <c:v>8.1510208025873162E-3</c:v>
                </c:pt>
                <c:pt idx="245">
                  <c:v>-1.4346353914900805E-2</c:v>
                </c:pt>
                <c:pt idx="246">
                  <c:v>-2.4664916093718615E-3</c:v>
                </c:pt>
                <c:pt idx="247">
                  <c:v>-4.540868307568821E-4</c:v>
                </c:pt>
                <c:pt idx="248">
                  <c:v>-1.9410385826973714E-2</c:v>
                </c:pt>
                <c:pt idx="249">
                  <c:v>-9.6489509247098953E-3</c:v>
                </c:pt>
                <c:pt idx="250">
                  <c:v>-1.6821753992869309E-2</c:v>
                </c:pt>
                <c:pt idx="251">
                  <c:v>-2.0643372231244402E-2</c:v>
                </c:pt>
                <c:pt idx="252">
                  <c:v>5.8330737324312288E-3</c:v>
                </c:pt>
                <c:pt idx="253">
                  <c:v>1.2299088487912998E-2</c:v>
                </c:pt>
                <c:pt idx="254">
                  <c:v>5.8593921234301486E-3</c:v>
                </c:pt>
                <c:pt idx="255">
                  <c:v>3.2605420183018811E-2</c:v>
                </c:pt>
                <c:pt idx="256">
                  <c:v>3.7359989611712219E-2</c:v>
                </c:pt>
                <c:pt idx="257">
                  <c:v>1.3240494345833154E-2</c:v>
                </c:pt>
                <c:pt idx="258">
                  <c:v>4.9489882162715361E-2</c:v>
                </c:pt>
                <c:pt idx="259">
                  <c:v>2.7929151486129213E-2</c:v>
                </c:pt>
                <c:pt idx="260">
                  <c:v>2.4501164891507821E-2</c:v>
                </c:pt>
                <c:pt idx="261">
                  <c:v>4.8915271910478751E-2</c:v>
                </c:pt>
                <c:pt idx="262">
                  <c:v>1.0326562188738536E-2</c:v>
                </c:pt>
                <c:pt idx="263">
                  <c:v>1.8755421646697155E-2</c:v>
                </c:pt>
                <c:pt idx="264">
                  <c:v>1.6064930504279634E-2</c:v>
                </c:pt>
                <c:pt idx="265">
                  <c:v>1.1351228934664642E-2</c:v>
                </c:pt>
                <c:pt idx="266">
                  <c:v>1.4075943899981895E-2</c:v>
                </c:pt>
                <c:pt idx="267">
                  <c:v>9.4202910541316149E-3</c:v>
                </c:pt>
                <c:pt idx="268">
                  <c:v>8.2267660648954472E-4</c:v>
                </c:pt>
                <c:pt idx="269">
                  <c:v>5.7530121459435689E-3</c:v>
                </c:pt>
                <c:pt idx="270">
                  <c:v>8.6916519467837069E-3</c:v>
                </c:pt>
                <c:pt idx="271">
                  <c:v>5.5730685698556284E-3</c:v>
                </c:pt>
                <c:pt idx="272">
                  <c:v>-8.7983240315767149E-3</c:v>
                </c:pt>
                <c:pt idx="273">
                  <c:v>-3.4539248298403788E-3</c:v>
                </c:pt>
                <c:pt idx="274">
                  <c:v>7.1733096333998657E-3</c:v>
                </c:pt>
                <c:pt idx="275">
                  <c:v>-1.62146631844241E-3</c:v>
                </c:pt>
                <c:pt idx="276">
                  <c:v>1.8693371842579897E-3</c:v>
                </c:pt>
                <c:pt idx="277">
                  <c:v>-1.3910388087706022E-2</c:v>
                </c:pt>
                <c:pt idx="278">
                  <c:v>-2.7938386633958888E-2</c:v>
                </c:pt>
                <c:pt idx="279">
                  <c:v>-1.818084250863336E-2</c:v>
                </c:pt>
                <c:pt idx="280">
                  <c:v>5.0654382304453367E-3</c:v>
                </c:pt>
                <c:pt idx="281">
                  <c:v>2.1633146590882585E-2</c:v>
                </c:pt>
                <c:pt idx="282">
                  <c:v>3.8587307930503974E-2</c:v>
                </c:pt>
                <c:pt idx="283">
                  <c:v>3.3489012778838194E-2</c:v>
                </c:pt>
                <c:pt idx="284">
                  <c:v>3.9452368222408177E-2</c:v>
                </c:pt>
                <c:pt idx="285">
                  <c:v>2.2194407877740206E-2</c:v>
                </c:pt>
                <c:pt idx="286">
                  <c:v>1.3272103129628787E-2</c:v>
                </c:pt>
                <c:pt idx="287">
                  <c:v>4.2292678120731684E-3</c:v>
                </c:pt>
                <c:pt idx="288">
                  <c:v>-1.5309058493980272E-2</c:v>
                </c:pt>
                <c:pt idx="289">
                  <c:v>-1.300355809357207E-2</c:v>
                </c:pt>
                <c:pt idx="290">
                  <c:v>-1.3166158031023887E-2</c:v>
                </c:pt>
                <c:pt idx="291">
                  <c:v>-1.3158438719790321E-2</c:v>
                </c:pt>
                <c:pt idx="292">
                  <c:v>4.6133818207929368E-3</c:v>
                </c:pt>
                <c:pt idx="293">
                  <c:v>1.514778672140028E-2</c:v>
                </c:pt>
                <c:pt idx="294">
                  <c:v>1.2292002231429778E-2</c:v>
                </c:pt>
                <c:pt idx="295">
                  <c:v>1.0008215016448142E-2</c:v>
                </c:pt>
                <c:pt idx="296">
                  <c:v>-2.1143424212170428E-2</c:v>
                </c:pt>
                <c:pt idx="297">
                  <c:v>-2.9334945199168034E-2</c:v>
                </c:pt>
                <c:pt idx="298">
                  <c:v>-2.411475231206647E-2</c:v>
                </c:pt>
                <c:pt idx="299">
                  <c:v>-1.5308717114412361E-2</c:v>
                </c:pt>
                <c:pt idx="300">
                  <c:v>3.8818423110310793E-3</c:v>
                </c:pt>
                <c:pt idx="301">
                  <c:v>9.4359251246159458E-4</c:v>
                </c:pt>
                <c:pt idx="302">
                  <c:v>6.480957098651958E-3</c:v>
                </c:pt>
                <c:pt idx="303">
                  <c:v>1.6586124436786937E-4</c:v>
                </c:pt>
                <c:pt idx="304">
                  <c:v>-9.9104749237253608E-4</c:v>
                </c:pt>
                <c:pt idx="305">
                  <c:v>-5.6745747839222769E-3</c:v>
                </c:pt>
                <c:pt idx="306">
                  <c:v>-2.274978241797386E-2</c:v>
                </c:pt>
                <c:pt idx="307">
                  <c:v>1.8485145779869078E-3</c:v>
                </c:pt>
                <c:pt idx="308">
                  <c:v>7.4155990851020358E-3</c:v>
                </c:pt>
                <c:pt idx="309">
                  <c:v>9.9568724542286983E-3</c:v>
                </c:pt>
                <c:pt idx="310">
                  <c:v>2.7963262835589812E-2</c:v>
                </c:pt>
                <c:pt idx="311">
                  <c:v>1.6677604796934559E-2</c:v>
                </c:pt>
                <c:pt idx="312">
                  <c:v>1.9964309026891818E-2</c:v>
                </c:pt>
                <c:pt idx="313">
                  <c:v>3.9038178386961171E-2</c:v>
                </c:pt>
                <c:pt idx="314">
                  <c:v>4.1959933773836409E-2</c:v>
                </c:pt>
                <c:pt idx="315">
                  <c:v>3.6452423486045014E-2</c:v>
                </c:pt>
                <c:pt idx="316">
                  <c:v>2.6657528522345004E-2</c:v>
                </c:pt>
                <c:pt idx="317">
                  <c:v>8.7899885473612487E-3</c:v>
                </c:pt>
                <c:pt idx="318">
                  <c:v>-1.1867055980359614E-2</c:v>
                </c:pt>
                <c:pt idx="319">
                  <c:v>-1.2846019232196313E-2</c:v>
                </c:pt>
                <c:pt idx="320">
                  <c:v>-2.2301495332957368E-2</c:v>
                </c:pt>
                <c:pt idx="321">
                  <c:v>-1.2564253784203719E-2</c:v>
                </c:pt>
                <c:pt idx="322">
                  <c:v>-1.17874438329309E-3</c:v>
                </c:pt>
                <c:pt idx="323">
                  <c:v>1.3137272578140023E-3</c:v>
                </c:pt>
                <c:pt idx="324">
                  <c:v>2.5634532735816905E-2</c:v>
                </c:pt>
                <c:pt idx="325">
                  <c:v>2.748219830008912E-2</c:v>
                </c:pt>
                <c:pt idx="326">
                  <c:v>3.1872411879126261E-2</c:v>
                </c:pt>
                <c:pt idx="327">
                  <c:v>8.1465971486139026E-3</c:v>
                </c:pt>
                <c:pt idx="328">
                  <c:v>1.5302298831935451E-3</c:v>
                </c:pt>
                <c:pt idx="329">
                  <c:v>-1.1119932930225637E-2</c:v>
                </c:pt>
                <c:pt idx="330">
                  <c:v>-1.7117529761489111E-2</c:v>
                </c:pt>
                <c:pt idx="331">
                  <c:v>-1.564416105746488E-2</c:v>
                </c:pt>
                <c:pt idx="332">
                  <c:v>-2.1385327287963541E-2</c:v>
                </c:pt>
                <c:pt idx="333">
                  <c:v>-7.3849065336083737E-3</c:v>
                </c:pt>
                <c:pt idx="334">
                  <c:v>-1.0143417380763485E-2</c:v>
                </c:pt>
                <c:pt idx="335">
                  <c:v>8.8666461527106624E-3</c:v>
                </c:pt>
                <c:pt idx="336">
                  <c:v>1.100400594265122E-3</c:v>
                </c:pt>
                <c:pt idx="337">
                  <c:v>-4.5518049339612308E-3</c:v>
                </c:pt>
                <c:pt idx="338">
                  <c:v>8.0110808247555107E-3</c:v>
                </c:pt>
                <c:pt idx="339">
                  <c:v>-3.1000949713567267E-3</c:v>
                </c:pt>
                <c:pt idx="340">
                  <c:v>2.1359023365254788E-3</c:v>
                </c:pt>
                <c:pt idx="341">
                  <c:v>-4.1273067261378121E-3</c:v>
                </c:pt>
                <c:pt idx="342">
                  <c:v>-1.5275667374411418E-2</c:v>
                </c:pt>
                <c:pt idx="343">
                  <c:v>-1.3360286235274426E-2</c:v>
                </c:pt>
                <c:pt idx="344">
                  <c:v>-1.662891597173853E-3</c:v>
                </c:pt>
                <c:pt idx="345">
                  <c:v>-8.0547462760579003E-3</c:v>
                </c:pt>
                <c:pt idx="346">
                  <c:v>2.8079794355872095E-3</c:v>
                </c:pt>
                <c:pt idx="347">
                  <c:v>9.4033863700653184E-3</c:v>
                </c:pt>
                <c:pt idx="348">
                  <c:v>-2.4519996344576824E-3</c:v>
                </c:pt>
                <c:pt idx="349">
                  <c:v>-5.4990094052394566E-3</c:v>
                </c:pt>
                <c:pt idx="350">
                  <c:v>-2.1090908453021612E-2</c:v>
                </c:pt>
                <c:pt idx="351">
                  <c:v>-7.6695671578719008E-3</c:v>
                </c:pt>
                <c:pt idx="352">
                  <c:v>-1.4046436486734048E-2</c:v>
                </c:pt>
                <c:pt idx="353">
                  <c:v>-1.9584600077230015E-2</c:v>
                </c:pt>
                <c:pt idx="354">
                  <c:v>3.3057648780977973E-4</c:v>
                </c:pt>
                <c:pt idx="355">
                  <c:v>-2.2264981033150309E-2</c:v>
                </c:pt>
                <c:pt idx="356">
                  <c:v>-5.9871524292502091E-3</c:v>
                </c:pt>
                <c:pt idx="357">
                  <c:v>9.9501936458018716E-3</c:v>
                </c:pt>
                <c:pt idx="358">
                  <c:v>-4.8082773619274191E-3</c:v>
                </c:pt>
                <c:pt idx="359">
                  <c:v>2.2254036509367733E-2</c:v>
                </c:pt>
                <c:pt idx="360">
                  <c:v>1.2955476290277446E-3</c:v>
                </c:pt>
                <c:pt idx="361">
                  <c:v>1.0769615748299072E-2</c:v>
                </c:pt>
                <c:pt idx="362">
                  <c:v>2.2883894811207917E-3</c:v>
                </c:pt>
                <c:pt idx="363">
                  <c:v>-3.269408381081234E-2</c:v>
                </c:pt>
                <c:pt idx="364">
                  <c:v>-3.2791377703843799E-2</c:v>
                </c:pt>
                <c:pt idx="365">
                  <c:v>-4.7579551236454264E-2</c:v>
                </c:pt>
                <c:pt idx="366">
                  <c:v>-5.058514288535311E-2</c:v>
                </c:pt>
                <c:pt idx="367">
                  <c:v>-2.8119669295067019E-2</c:v>
                </c:pt>
                <c:pt idx="368">
                  <c:v>-1.1521515956820052E-2</c:v>
                </c:pt>
                <c:pt idx="369">
                  <c:v>-1.5235533284034724E-2</c:v>
                </c:pt>
                <c:pt idx="370">
                  <c:v>-6.7384905280490808E-3</c:v>
                </c:pt>
                <c:pt idx="371">
                  <c:v>5.9105628607399622E-3</c:v>
                </c:pt>
                <c:pt idx="372">
                  <c:v>-1.0068773459996183E-3</c:v>
                </c:pt>
                <c:pt idx="373">
                  <c:v>4.6446882751218525E-3</c:v>
                </c:pt>
                <c:pt idx="374">
                  <c:v>5.2865671856311041E-3</c:v>
                </c:pt>
                <c:pt idx="375">
                  <c:v>-1.1832130879985289E-2</c:v>
                </c:pt>
                <c:pt idx="376">
                  <c:v>1.202882704211721E-2</c:v>
                </c:pt>
                <c:pt idx="377">
                  <c:v>2.7215114617558087E-2</c:v>
                </c:pt>
                <c:pt idx="378">
                  <c:v>3.194995609662872E-2</c:v>
                </c:pt>
                <c:pt idx="379">
                  <c:v>3.5539513390550934E-2</c:v>
                </c:pt>
                <c:pt idx="380">
                  <c:v>1.0001075450182773E-2</c:v>
                </c:pt>
                <c:pt idx="381">
                  <c:v>1.9574457439224313E-2</c:v>
                </c:pt>
                <c:pt idx="382">
                  <c:v>2.0369780968255272E-2</c:v>
                </c:pt>
                <c:pt idx="383">
                  <c:v>1.9558923311105324E-2</c:v>
                </c:pt>
                <c:pt idx="384">
                  <c:v>2.0202588176858563E-2</c:v>
                </c:pt>
                <c:pt idx="385">
                  <c:v>4.8063758023904153E-3</c:v>
                </c:pt>
                <c:pt idx="386">
                  <c:v>2.2040687819961957E-3</c:v>
                </c:pt>
                <c:pt idx="387">
                  <c:v>-2.4251880495832949E-3</c:v>
                </c:pt>
                <c:pt idx="388">
                  <c:v>-7.345182667140451E-3</c:v>
                </c:pt>
                <c:pt idx="389">
                  <c:v>-7.4705673940180682E-3</c:v>
                </c:pt>
                <c:pt idx="390">
                  <c:v>-5.3561149206673526E-3</c:v>
                </c:pt>
                <c:pt idx="391">
                  <c:v>1.3194898741355151E-2</c:v>
                </c:pt>
                <c:pt idx="392">
                  <c:v>-1.3020502298254249E-2</c:v>
                </c:pt>
                <c:pt idx="393">
                  <c:v>-2.3324939274671636E-2</c:v>
                </c:pt>
                <c:pt idx="394">
                  <c:v>-2.7601749951201002E-2</c:v>
                </c:pt>
                <c:pt idx="395">
                  <c:v>-5.6696836366094211E-2</c:v>
                </c:pt>
                <c:pt idx="396">
                  <c:v>-9.4676524694697253E-3</c:v>
                </c:pt>
                <c:pt idx="397">
                  <c:v>-7.7686587875910006E-3</c:v>
                </c:pt>
                <c:pt idx="398">
                  <c:v>2.2719536052320709E-2</c:v>
                </c:pt>
                <c:pt idx="399">
                  <c:v>3.0173948388601098E-2</c:v>
                </c:pt>
                <c:pt idx="400">
                  <c:v>3.7156058380081909E-2</c:v>
                </c:pt>
                <c:pt idx="401">
                  <c:v>2.1439077450175946E-2</c:v>
                </c:pt>
                <c:pt idx="402">
                  <c:v>-2.7414662279014335E-3</c:v>
                </c:pt>
                <c:pt idx="403">
                  <c:v>1.4581697096107829E-2</c:v>
                </c:pt>
                <c:pt idx="404">
                  <c:v>1.7487112390680028E-3</c:v>
                </c:pt>
                <c:pt idx="405">
                  <c:v>1.6342811180680331E-2</c:v>
                </c:pt>
                <c:pt idx="406">
                  <c:v>6.7091607045124081E-3</c:v>
                </c:pt>
                <c:pt idx="407">
                  <c:v>1.1771704433116139E-2</c:v>
                </c:pt>
                <c:pt idx="408">
                  <c:v>1.4531575693304282E-2</c:v>
                </c:pt>
                <c:pt idx="409">
                  <c:v>2.8633331436421591E-2</c:v>
                </c:pt>
                <c:pt idx="410">
                  <c:v>2.3619495478542665E-2</c:v>
                </c:pt>
                <c:pt idx="411">
                  <c:v>2.9859419326566487E-2</c:v>
                </c:pt>
                <c:pt idx="412">
                  <c:v>2.8687102037136918E-2</c:v>
                </c:pt>
                <c:pt idx="413">
                  <c:v>2.2848842759527192E-2</c:v>
                </c:pt>
                <c:pt idx="414">
                  <c:v>3.551976762664328E-2</c:v>
                </c:pt>
                <c:pt idx="415">
                  <c:v>2.0276464018998561E-2</c:v>
                </c:pt>
                <c:pt idx="416">
                  <c:v>2.2117574168703916E-2</c:v>
                </c:pt>
                <c:pt idx="417">
                  <c:v>4.1456910641893274E-3</c:v>
                </c:pt>
                <c:pt idx="418">
                  <c:v>3.1166767460037823E-3</c:v>
                </c:pt>
                <c:pt idx="419">
                  <c:v>2.1900251649585919E-2</c:v>
                </c:pt>
                <c:pt idx="420">
                  <c:v>-7.4243972551266005E-3</c:v>
                </c:pt>
                <c:pt idx="421">
                  <c:v>5.9558089757063195E-3</c:v>
                </c:pt>
                <c:pt idx="422">
                  <c:v>-5.2890584751977285E-3</c:v>
                </c:pt>
                <c:pt idx="423">
                  <c:v>-1.9173652886187019E-2</c:v>
                </c:pt>
                <c:pt idx="424">
                  <c:v>8.6191778328066695E-3</c:v>
                </c:pt>
                <c:pt idx="425">
                  <c:v>1.1762077532402371E-2</c:v>
                </c:pt>
                <c:pt idx="426">
                  <c:v>1.9984766099532356E-2</c:v>
                </c:pt>
                <c:pt idx="427">
                  <c:v>2.7203923156771746E-2</c:v>
                </c:pt>
                <c:pt idx="428">
                  <c:v>3.3737872175405505E-2</c:v>
                </c:pt>
                <c:pt idx="429">
                  <c:v>3.8461630369969892E-2</c:v>
                </c:pt>
                <c:pt idx="430">
                  <c:v>4.6869860324531873E-2</c:v>
                </c:pt>
                <c:pt idx="431">
                  <c:v>3.6532796918802235E-2</c:v>
                </c:pt>
                <c:pt idx="432">
                  <c:v>5.2686144306976386E-2</c:v>
                </c:pt>
                <c:pt idx="433">
                  <c:v>3.8557852976070894E-2</c:v>
                </c:pt>
                <c:pt idx="434">
                  <c:v>1.6723540011598825E-2</c:v>
                </c:pt>
                <c:pt idx="435">
                  <c:v>-1.5011886781987694E-4</c:v>
                </c:pt>
                <c:pt idx="436">
                  <c:v>-3.1030522492689835E-2</c:v>
                </c:pt>
                <c:pt idx="437">
                  <c:v>-1.3220426274929186E-2</c:v>
                </c:pt>
                <c:pt idx="438">
                  <c:v>5.7733689181052473E-3</c:v>
                </c:pt>
                <c:pt idx="439">
                  <c:v>1.7304409118072506E-2</c:v>
                </c:pt>
                <c:pt idx="440">
                  <c:v>2.6412532748015624E-2</c:v>
                </c:pt>
                <c:pt idx="441">
                  <c:v>2.6761680797847735E-2</c:v>
                </c:pt>
                <c:pt idx="442">
                  <c:v>2.6124784573873547E-2</c:v>
                </c:pt>
                <c:pt idx="443">
                  <c:v>-6.9450826966330429E-3</c:v>
                </c:pt>
                <c:pt idx="444">
                  <c:v>4.1288937710617073E-3</c:v>
                </c:pt>
                <c:pt idx="445">
                  <c:v>-2.9005576721458978E-2</c:v>
                </c:pt>
                <c:pt idx="446">
                  <c:v>-8.8563974632011513E-3</c:v>
                </c:pt>
                <c:pt idx="447">
                  <c:v>1.9159940107214952E-2</c:v>
                </c:pt>
                <c:pt idx="448">
                  <c:v>-2.5468909382090527E-2</c:v>
                </c:pt>
                <c:pt idx="449">
                  <c:v>6.9880731252880109E-3</c:v>
                </c:pt>
                <c:pt idx="450">
                  <c:v>-9.0219532371828923E-3</c:v>
                </c:pt>
                <c:pt idx="451">
                  <c:v>3.0240879335685245E-3</c:v>
                </c:pt>
                <c:pt idx="452">
                  <c:v>2.1385595363351301E-2</c:v>
                </c:pt>
                <c:pt idx="453">
                  <c:v>1.8604027850957088E-2</c:v>
                </c:pt>
                <c:pt idx="454">
                  <c:v>-7.175025257571647E-3</c:v>
                </c:pt>
                <c:pt idx="455">
                  <c:v>-9.5829810661226776E-3</c:v>
                </c:pt>
                <c:pt idx="456">
                  <c:v>-2.1978884800585652E-3</c:v>
                </c:pt>
                <c:pt idx="457">
                  <c:v>-1.6805189113453061E-2</c:v>
                </c:pt>
                <c:pt idx="458">
                  <c:v>2.6340619377178204E-2</c:v>
                </c:pt>
                <c:pt idx="459">
                  <c:v>5.4499423826282018E-3</c:v>
                </c:pt>
                <c:pt idx="460">
                  <c:v>-5.4417913406838325E-2</c:v>
                </c:pt>
                <c:pt idx="461">
                  <c:v>-4.495594145372326E-2</c:v>
                </c:pt>
                <c:pt idx="462">
                  <c:v>-6.143990853916758E-2</c:v>
                </c:pt>
                <c:pt idx="463">
                  <c:v>-3.8368917111810973E-2</c:v>
                </c:pt>
                <c:pt idx="464">
                  <c:v>1.7305111869402211E-2</c:v>
                </c:pt>
                <c:pt idx="465">
                  <c:v>1.787980430214197E-2</c:v>
                </c:pt>
                <c:pt idx="466">
                  <c:v>-9.6715579276979973E-3</c:v>
                </c:pt>
                <c:pt idx="467">
                  <c:v>-1.3948227167333524E-2</c:v>
                </c:pt>
                <c:pt idx="468">
                  <c:v>-9.0328229955227149E-4</c:v>
                </c:pt>
                <c:pt idx="469">
                  <c:v>-4.9751444892966682E-3</c:v>
                </c:pt>
                <c:pt idx="470">
                  <c:v>1.0247756359147292E-2</c:v>
                </c:pt>
                <c:pt idx="471">
                  <c:v>1.1969703055208667E-3</c:v>
                </c:pt>
                <c:pt idx="472">
                  <c:v>-1.0586027839560018E-2</c:v>
                </c:pt>
                <c:pt idx="473">
                  <c:v>1.0892100085486331E-3</c:v>
                </c:pt>
                <c:pt idx="474">
                  <c:v>4.8918667361149402E-4</c:v>
                </c:pt>
                <c:pt idx="475">
                  <c:v>2.3694558141816842E-3</c:v>
                </c:pt>
                <c:pt idx="476">
                  <c:v>5.6178935940627501E-3</c:v>
                </c:pt>
                <c:pt idx="477">
                  <c:v>-8.4173657331840721E-3</c:v>
                </c:pt>
                <c:pt idx="478">
                  <c:v>-2.0614596156773385E-2</c:v>
                </c:pt>
                <c:pt idx="479">
                  <c:v>-9.6843595897766789E-3</c:v>
                </c:pt>
                <c:pt idx="480">
                  <c:v>-1.2418194283896828E-2</c:v>
                </c:pt>
                <c:pt idx="481">
                  <c:v>-6.6039844726365794E-3</c:v>
                </c:pt>
                <c:pt idx="482">
                  <c:v>1.3406897215112269E-2</c:v>
                </c:pt>
                <c:pt idx="483">
                  <c:v>-1.3359476155391369E-2</c:v>
                </c:pt>
                <c:pt idx="484">
                  <c:v>-5.7253228700413048E-4</c:v>
                </c:pt>
                <c:pt idx="485">
                  <c:v>1.8797433680427195E-3</c:v>
                </c:pt>
                <c:pt idx="486">
                  <c:v>-6.9806335509108395E-3</c:v>
                </c:pt>
                <c:pt idx="487">
                  <c:v>1.4734450416061131E-2</c:v>
                </c:pt>
                <c:pt idx="488">
                  <c:v>-1.3672017515174035E-2</c:v>
                </c:pt>
                <c:pt idx="489">
                  <c:v>-1.8991820879796475E-2</c:v>
                </c:pt>
                <c:pt idx="490">
                  <c:v>-1.9071686158302223E-2</c:v>
                </c:pt>
                <c:pt idx="491">
                  <c:v>-1.9615153834445193E-2</c:v>
                </c:pt>
                <c:pt idx="492">
                  <c:v>4.313714239310134E-3</c:v>
                </c:pt>
                <c:pt idx="493">
                  <c:v>3.3922644995914799E-4</c:v>
                </c:pt>
                <c:pt idx="494">
                  <c:v>-1.0630991162417175E-3</c:v>
                </c:pt>
                <c:pt idx="495">
                  <c:v>8.891210779101948E-3</c:v>
                </c:pt>
                <c:pt idx="496">
                  <c:v>-6.0641369612242611E-3</c:v>
                </c:pt>
                <c:pt idx="497">
                  <c:v>1.1723230561368057E-2</c:v>
                </c:pt>
                <c:pt idx="498">
                  <c:v>-3.1356927210056933E-3</c:v>
                </c:pt>
                <c:pt idx="499">
                  <c:v>-1.9360153584904623E-2</c:v>
                </c:pt>
                <c:pt idx="500">
                  <c:v>-5.4148904298309118E-2</c:v>
                </c:pt>
                <c:pt idx="501">
                  <c:v>-5.287717402653614E-2</c:v>
                </c:pt>
                <c:pt idx="502">
                  <c:v>-3.2338704483656042E-2</c:v>
                </c:pt>
                <c:pt idx="503">
                  <c:v>-4.683099892159813E-2</c:v>
                </c:pt>
                <c:pt idx="504">
                  <c:v>9.1025999794331451E-3</c:v>
                </c:pt>
                <c:pt idx="505">
                  <c:v>-2.4824538718981964E-3</c:v>
                </c:pt>
                <c:pt idx="506">
                  <c:v>-1.0862745214491619E-2</c:v>
                </c:pt>
                <c:pt idx="507">
                  <c:v>8.9465250641771691E-3</c:v>
                </c:pt>
                <c:pt idx="508">
                  <c:v>1.4042254095128388E-3</c:v>
                </c:pt>
                <c:pt idx="509">
                  <c:v>5.0668307157790702E-3</c:v>
                </c:pt>
                <c:pt idx="510">
                  <c:v>1.0672559296059248E-2</c:v>
                </c:pt>
                <c:pt idx="511">
                  <c:v>8.1479342659218166E-3</c:v>
                </c:pt>
                <c:pt idx="512">
                  <c:v>6.3711407898959229E-3</c:v>
                </c:pt>
                <c:pt idx="513">
                  <c:v>-2.7417216562788862E-3</c:v>
                </c:pt>
                <c:pt idx="514">
                  <c:v>-6.459932391023885E-3</c:v>
                </c:pt>
                <c:pt idx="515">
                  <c:v>1.5473832669872227E-4</c:v>
                </c:pt>
                <c:pt idx="516">
                  <c:v>-1.2288682063098131E-2</c:v>
                </c:pt>
                <c:pt idx="517">
                  <c:v>-4.0230647370358367E-3</c:v>
                </c:pt>
                <c:pt idx="518">
                  <c:v>1.1814434159262725E-2</c:v>
                </c:pt>
                <c:pt idx="519">
                  <c:v>1.6706112912084421E-2</c:v>
                </c:pt>
                <c:pt idx="520">
                  <c:v>3.0041938941382029E-2</c:v>
                </c:pt>
                <c:pt idx="521">
                  <c:v>1.5551990075452975E-2</c:v>
                </c:pt>
                <c:pt idx="522">
                  <c:v>1.6283770303594729E-2</c:v>
                </c:pt>
                <c:pt idx="523">
                  <c:v>5.7909071458273169E-3</c:v>
                </c:pt>
                <c:pt idx="524">
                  <c:v>4.2245726736249122E-3</c:v>
                </c:pt>
                <c:pt idx="525">
                  <c:v>5.6919449804118871E-3</c:v>
                </c:pt>
                <c:pt idx="526">
                  <c:v>2.7586428957032992E-3</c:v>
                </c:pt>
                <c:pt idx="527">
                  <c:v>-1.3317320273542073E-4</c:v>
                </c:pt>
                <c:pt idx="528">
                  <c:v>-8.4783014514526727E-3</c:v>
                </c:pt>
                <c:pt idx="529">
                  <c:v>3.6037781729175386E-3</c:v>
                </c:pt>
                <c:pt idx="530">
                  <c:v>-1.8556442415070647E-2</c:v>
                </c:pt>
                <c:pt idx="531">
                  <c:v>-2.7348373679524366E-2</c:v>
                </c:pt>
                <c:pt idx="532">
                  <c:v>-2.2397570094480394E-2</c:v>
                </c:pt>
                <c:pt idx="533">
                  <c:v>-2.7236695309240166E-2</c:v>
                </c:pt>
                <c:pt idx="534">
                  <c:v>-2.401486941748715E-2</c:v>
                </c:pt>
                <c:pt idx="535">
                  <c:v>-1.041740821745603E-2</c:v>
                </c:pt>
                <c:pt idx="536">
                  <c:v>6.5667872264024872E-3</c:v>
                </c:pt>
                <c:pt idx="537">
                  <c:v>1.5197206510748577E-2</c:v>
                </c:pt>
                <c:pt idx="538">
                  <c:v>1.7109135300291893E-2</c:v>
                </c:pt>
                <c:pt idx="539">
                  <c:v>1.920661309028824E-2</c:v>
                </c:pt>
                <c:pt idx="540">
                  <c:v>-8.1292920629261779E-3</c:v>
                </c:pt>
                <c:pt idx="541">
                  <c:v>-1.7420429450485612E-2</c:v>
                </c:pt>
                <c:pt idx="542">
                  <c:v>-5.3617788437701997E-3</c:v>
                </c:pt>
                <c:pt idx="543">
                  <c:v>-1.3731890447431677E-2</c:v>
                </c:pt>
                <c:pt idx="544">
                  <c:v>-1.7297441661919703E-2</c:v>
                </c:pt>
                <c:pt idx="545">
                  <c:v>-3.6809841565572474E-2</c:v>
                </c:pt>
                <c:pt idx="546">
                  <c:v>-3.5443206570019002E-2</c:v>
                </c:pt>
                <c:pt idx="547">
                  <c:v>-2.416624740667031E-2</c:v>
                </c:pt>
                <c:pt idx="548">
                  <c:v>-2.0172196717410058E-2</c:v>
                </c:pt>
                <c:pt idx="549">
                  <c:v>-1.0636502664191704E-2</c:v>
                </c:pt>
                <c:pt idx="550">
                  <c:v>7.0079746561876226E-3</c:v>
                </c:pt>
                <c:pt idx="551">
                  <c:v>1.3120997927848221E-3</c:v>
                </c:pt>
                <c:pt idx="552">
                  <c:v>2.6502615954179506E-2</c:v>
                </c:pt>
                <c:pt idx="553">
                  <c:v>5.7880028376657018E-2</c:v>
                </c:pt>
                <c:pt idx="554">
                  <c:v>3.6510263033401193E-2</c:v>
                </c:pt>
                <c:pt idx="555">
                  <c:v>2.7953070680205333E-2</c:v>
                </c:pt>
                <c:pt idx="556">
                  <c:v>1.661020717290093E-3</c:v>
                </c:pt>
                <c:pt idx="557">
                  <c:v>-9.1826390821117179E-3</c:v>
                </c:pt>
                <c:pt idx="558">
                  <c:v>-9.4260089483563132E-3</c:v>
                </c:pt>
                <c:pt idx="559">
                  <c:v>-6.5712831235013392E-3</c:v>
                </c:pt>
                <c:pt idx="560">
                  <c:v>7.0497053927472061E-3</c:v>
                </c:pt>
                <c:pt idx="561">
                  <c:v>-3.497155082296745E-3</c:v>
                </c:pt>
                <c:pt idx="562">
                  <c:v>9.4036815320748587E-3</c:v>
                </c:pt>
                <c:pt idx="563">
                  <c:v>3.5503153019530401E-2</c:v>
                </c:pt>
                <c:pt idx="564">
                  <c:v>3.19945974929726E-2</c:v>
                </c:pt>
                <c:pt idx="565">
                  <c:v>4.1845094549406492E-2</c:v>
                </c:pt>
                <c:pt idx="566">
                  <c:v>2.2879543146822941E-2</c:v>
                </c:pt>
                <c:pt idx="567">
                  <c:v>8.8868474473761429E-3</c:v>
                </c:pt>
                <c:pt idx="568">
                  <c:v>1.3011385760313163E-2</c:v>
                </c:pt>
                <c:pt idx="569">
                  <c:v>-8.702527590429639E-3</c:v>
                </c:pt>
                <c:pt idx="570">
                  <c:v>1.2943433022889158E-2</c:v>
                </c:pt>
                <c:pt idx="571">
                  <c:v>1.008526522539278E-2</c:v>
                </c:pt>
                <c:pt idx="572">
                  <c:v>-5.9830970513952914E-3</c:v>
                </c:pt>
                <c:pt idx="573">
                  <c:v>2.1404203169201465E-2</c:v>
                </c:pt>
                <c:pt idx="574">
                  <c:v>-3.9707422369477732E-3</c:v>
                </c:pt>
                <c:pt idx="575">
                  <c:v>-1.0998588846411878E-2</c:v>
                </c:pt>
                <c:pt idx="576">
                  <c:v>4.2377882205741686E-2</c:v>
                </c:pt>
                <c:pt idx="577">
                  <c:v>3.9668976973093878E-2</c:v>
                </c:pt>
                <c:pt idx="578">
                  <c:v>2.5931780078471557E-2</c:v>
                </c:pt>
                <c:pt idx="579">
                  <c:v>2.1764461046305035E-2</c:v>
                </c:pt>
                <c:pt idx="580">
                  <c:v>-1.4370563390747963E-2</c:v>
                </c:pt>
                <c:pt idx="581">
                  <c:v>-1.6740706971827907E-2</c:v>
                </c:pt>
                <c:pt idx="582">
                  <c:v>2.3948430905509792E-2</c:v>
                </c:pt>
                <c:pt idx="583">
                  <c:v>6.9550638183494509E-2</c:v>
                </c:pt>
                <c:pt idx="584">
                  <c:v>8.9287617731461363E-2</c:v>
                </c:pt>
                <c:pt idx="585">
                  <c:v>7.5010784750252413E-2</c:v>
                </c:pt>
                <c:pt idx="586">
                  <c:v>6.1071357528662468E-2</c:v>
                </c:pt>
                <c:pt idx="587">
                  <c:v>2.2678204818771242E-2</c:v>
                </c:pt>
                <c:pt idx="588">
                  <c:v>-1.7462449335176267E-2</c:v>
                </c:pt>
                <c:pt idx="589">
                  <c:v>-3.816802106493665E-2</c:v>
                </c:pt>
                <c:pt idx="590">
                  <c:v>-3.582760336478831E-2</c:v>
                </c:pt>
                <c:pt idx="591">
                  <c:v>-1.6586006190921584E-2</c:v>
                </c:pt>
                <c:pt idx="592">
                  <c:v>-2.121246342159477E-2</c:v>
                </c:pt>
                <c:pt idx="593">
                  <c:v>1.9398233731219818E-2</c:v>
                </c:pt>
                <c:pt idx="594">
                  <c:v>2.8152793842775015E-2</c:v>
                </c:pt>
                <c:pt idx="595">
                  <c:v>-7.9614180362116982E-3</c:v>
                </c:pt>
                <c:pt idx="596">
                  <c:v>2.5250303179401652E-3</c:v>
                </c:pt>
                <c:pt idx="597">
                  <c:v>-2.4349408088251968E-2</c:v>
                </c:pt>
                <c:pt idx="598">
                  <c:v>-1.4414646036568703E-2</c:v>
                </c:pt>
                <c:pt idx="599">
                  <c:v>-4.6446412585907343E-2</c:v>
                </c:pt>
                <c:pt idx="600">
                  <c:v>-7.3033902252990536E-3</c:v>
                </c:pt>
                <c:pt idx="601">
                  <c:v>-5.7439775935158059E-3</c:v>
                </c:pt>
                <c:pt idx="602">
                  <c:v>9.1843933511311213E-4</c:v>
                </c:pt>
                <c:pt idx="603">
                  <c:v>6.723639188763407E-2</c:v>
                </c:pt>
                <c:pt idx="604">
                  <c:v>3.4326666629530732E-2</c:v>
                </c:pt>
                <c:pt idx="605">
                  <c:v>1.6677106897504727E-2</c:v>
                </c:pt>
                <c:pt idx="606">
                  <c:v>-2.2608847215024003E-2</c:v>
                </c:pt>
                <c:pt idx="607">
                  <c:v>-2.1413962058387838E-2</c:v>
                </c:pt>
                <c:pt idx="608">
                  <c:v>1.863804860531613E-4</c:v>
                </c:pt>
                <c:pt idx="609">
                  <c:v>3.2367832405419371E-2</c:v>
                </c:pt>
                <c:pt idx="610">
                  <c:v>2.9041652982169441E-2</c:v>
                </c:pt>
                <c:pt idx="611">
                  <c:v>3.1375897464357351E-2</c:v>
                </c:pt>
                <c:pt idx="612">
                  <c:v>1.8377572026467243E-2</c:v>
                </c:pt>
                <c:pt idx="613">
                  <c:v>9.5939427934242615E-3</c:v>
                </c:pt>
                <c:pt idx="614">
                  <c:v>1.0265845325404647E-2</c:v>
                </c:pt>
                <c:pt idx="615">
                  <c:v>-5.6619442778713114E-3</c:v>
                </c:pt>
                <c:pt idx="616">
                  <c:v>-3.7138656788493651E-2</c:v>
                </c:pt>
                <c:pt idx="617">
                  <c:v>-4.9733056498303063E-2</c:v>
                </c:pt>
                <c:pt idx="618">
                  <c:v>-4.5466081425287345E-2</c:v>
                </c:pt>
                <c:pt idx="619">
                  <c:v>-4.6586381231048163E-2</c:v>
                </c:pt>
                <c:pt idx="620">
                  <c:v>-2.5287910547613632E-2</c:v>
                </c:pt>
                <c:pt idx="621">
                  <c:v>-4.4118251858589188E-3</c:v>
                </c:pt>
                <c:pt idx="622">
                  <c:v>2.7610573383211472E-2</c:v>
                </c:pt>
                <c:pt idx="623">
                  <c:v>4.8745805663432291E-2</c:v>
                </c:pt>
                <c:pt idx="624">
                  <c:v>4.2676706077998165E-2</c:v>
                </c:pt>
                <c:pt idx="625">
                  <c:v>4.4459885534119448E-2</c:v>
                </c:pt>
                <c:pt idx="626">
                  <c:v>2.3967492339968324E-2</c:v>
                </c:pt>
                <c:pt idx="627">
                  <c:v>-5.0593194888115039E-3</c:v>
                </c:pt>
                <c:pt idx="628">
                  <c:v>2.5529846915422642E-2</c:v>
                </c:pt>
                <c:pt idx="629">
                  <c:v>3.8275627503422953E-3</c:v>
                </c:pt>
                <c:pt idx="630">
                  <c:v>4.4122307788480274E-3</c:v>
                </c:pt>
                <c:pt idx="631">
                  <c:v>1.7014311275946509E-2</c:v>
                </c:pt>
                <c:pt idx="632">
                  <c:v>-1.2425373672331548E-2</c:v>
                </c:pt>
                <c:pt idx="633">
                  <c:v>5.1284090049867987E-3</c:v>
                </c:pt>
                <c:pt idx="634">
                  <c:v>-5.7203817509724822E-3</c:v>
                </c:pt>
                <c:pt idx="635">
                  <c:v>1.4159773201483405E-2</c:v>
                </c:pt>
                <c:pt idx="636">
                  <c:v>2.1790378735439399E-2</c:v>
                </c:pt>
              </c:numCache>
            </c:numRef>
          </c:val>
          <c:smooth val="0"/>
          <c:extLst>
            <c:ext xmlns:c16="http://schemas.microsoft.com/office/drawing/2014/chart" uri="{C3380CC4-5D6E-409C-BE32-E72D297353CC}">
              <c16:uniqueId val="{00000004-55D1-4D49-890A-E225D831DA4A}"/>
            </c:ext>
          </c:extLst>
        </c:ser>
        <c:ser>
          <c:idx val="4"/>
          <c:order val="4"/>
          <c:tx>
            <c:strRef>
              <c:f>Sheet2!$AB$3</c:f>
              <c:strCache>
                <c:ptCount val="1"/>
                <c:pt idx="0">
                  <c:v>20d Ret</c:v>
                </c:pt>
              </c:strCache>
            </c:strRef>
          </c:tx>
          <c:spPr>
            <a:ln w="6350" cap="rnd">
              <a:solidFill>
                <a:schemeClr val="bg1">
                  <a:lumMod val="7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Sheet2!$AB$4:$AB$640</c:f>
              <c:numCache>
                <c:formatCode>0.00</c:formatCode>
                <c:ptCount val="637"/>
                <c:pt idx="19">
                  <c:v>-0.13221850408663005</c:v>
                </c:pt>
                <c:pt idx="20">
                  <c:v>-0.12918844269668131</c:v>
                </c:pt>
                <c:pt idx="21">
                  <c:v>-0.12182024729173908</c:v>
                </c:pt>
                <c:pt idx="22">
                  <c:v>-0.10915562443252054</c:v>
                </c:pt>
                <c:pt idx="23">
                  <c:v>-0.1195406372843215</c:v>
                </c:pt>
                <c:pt idx="24">
                  <c:v>-0.14691995306597916</c:v>
                </c:pt>
                <c:pt idx="25">
                  <c:v>-0.11603046319137701</c:v>
                </c:pt>
                <c:pt idx="26">
                  <c:v>-0.11488878146926094</c:v>
                </c:pt>
                <c:pt idx="27">
                  <c:v>-0.12313956970777643</c:v>
                </c:pt>
                <c:pt idx="28">
                  <c:v>-0.10801748172078816</c:v>
                </c:pt>
                <c:pt idx="29">
                  <c:v>-0.12532517048424147</c:v>
                </c:pt>
                <c:pt idx="30">
                  <c:v>-0.14519909992863278</c:v>
                </c:pt>
                <c:pt idx="31">
                  <c:v>-0.14127694235252719</c:v>
                </c:pt>
                <c:pt idx="32">
                  <c:v>-0.11242223249389047</c:v>
                </c:pt>
                <c:pt idx="33">
                  <c:v>-9.2625447013179957E-2</c:v>
                </c:pt>
                <c:pt idx="34">
                  <c:v>-8.9484780063258912E-2</c:v>
                </c:pt>
                <c:pt idx="35">
                  <c:v>-9.7576466131817169E-2</c:v>
                </c:pt>
                <c:pt idx="36">
                  <c:v>-0.12491013866571017</c:v>
                </c:pt>
                <c:pt idx="37">
                  <c:v>-0.11455769569243672</c:v>
                </c:pt>
                <c:pt idx="38">
                  <c:v>-0.14576447944482662</c:v>
                </c:pt>
                <c:pt idx="39">
                  <c:v>-0.12868197348489599</c:v>
                </c:pt>
                <c:pt idx="40">
                  <c:v>-8.5734564628168974E-2</c:v>
                </c:pt>
                <c:pt idx="41">
                  <c:v>-7.857232822468796E-2</c:v>
                </c:pt>
                <c:pt idx="42">
                  <c:v>-5.0180750883089917E-2</c:v>
                </c:pt>
                <c:pt idx="43">
                  <c:v>-2.6814039114343199E-2</c:v>
                </c:pt>
                <c:pt idx="44">
                  <c:v>-4.5691079111024824E-2</c:v>
                </c:pt>
                <c:pt idx="45">
                  <c:v>-5.3867835192990023E-2</c:v>
                </c:pt>
                <c:pt idx="46">
                  <c:v>-4.2769364679338631E-2</c:v>
                </c:pt>
                <c:pt idx="47">
                  <c:v>-6.8439696929194882E-2</c:v>
                </c:pt>
                <c:pt idx="48">
                  <c:v>-6.3995198030951897E-2</c:v>
                </c:pt>
                <c:pt idx="49">
                  <c:v>-2.1049978115545143E-2</c:v>
                </c:pt>
                <c:pt idx="50">
                  <c:v>-5.5850940951152214E-2</c:v>
                </c:pt>
                <c:pt idx="51">
                  <c:v>-5.174737876304724E-2</c:v>
                </c:pt>
                <c:pt idx="52">
                  <c:v>-3.584477116710752E-2</c:v>
                </c:pt>
                <c:pt idx="53">
                  <c:v>-3.4186381773825193E-2</c:v>
                </c:pt>
                <c:pt idx="54">
                  <c:v>8.7995304629312151E-4</c:v>
                </c:pt>
                <c:pt idx="55">
                  <c:v>2.413226810199055E-2</c:v>
                </c:pt>
                <c:pt idx="56">
                  <c:v>9.2880704207766954E-3</c:v>
                </c:pt>
                <c:pt idx="57">
                  <c:v>4.1210227284083009E-2</c:v>
                </c:pt>
                <c:pt idx="58">
                  <c:v>1.0112505194727887E-2</c:v>
                </c:pt>
                <c:pt idx="59">
                  <c:v>-2.2978680456478138E-2</c:v>
                </c:pt>
                <c:pt idx="60">
                  <c:v>-2.036178123101175E-2</c:v>
                </c:pt>
                <c:pt idx="61">
                  <c:v>-1.3440372114507704E-2</c:v>
                </c:pt>
                <c:pt idx="62">
                  <c:v>-4.4184170430424587E-2</c:v>
                </c:pt>
                <c:pt idx="63">
                  <c:v>-3.1956925531239813E-2</c:v>
                </c:pt>
                <c:pt idx="64">
                  <c:v>-3.2490243836467946E-2</c:v>
                </c:pt>
                <c:pt idx="65">
                  <c:v>-6.5019890871561736E-2</c:v>
                </c:pt>
                <c:pt idx="66">
                  <c:v>-1.1789883483542232E-2</c:v>
                </c:pt>
                <c:pt idx="67">
                  <c:v>-9.435593434686796E-3</c:v>
                </c:pt>
                <c:pt idx="68">
                  <c:v>-3.3744879207444969E-2</c:v>
                </c:pt>
                <c:pt idx="69">
                  <c:v>2.6228102533890355E-2</c:v>
                </c:pt>
                <c:pt idx="70">
                  <c:v>4.8070039606833405E-2</c:v>
                </c:pt>
                <c:pt idx="71">
                  <c:v>2.4650090068177762E-2</c:v>
                </c:pt>
                <c:pt idx="72">
                  <c:v>3.4163491549943963E-2</c:v>
                </c:pt>
                <c:pt idx="73">
                  <c:v>6.1563606212492079E-2</c:v>
                </c:pt>
                <c:pt idx="74">
                  <c:v>6.9573207555203839E-2</c:v>
                </c:pt>
                <c:pt idx="75">
                  <c:v>7.9922232610087657E-2</c:v>
                </c:pt>
                <c:pt idx="76">
                  <c:v>8.4634970823787126E-2</c:v>
                </c:pt>
                <c:pt idx="77">
                  <c:v>0.10614429304669395</c:v>
                </c:pt>
                <c:pt idx="78">
                  <c:v>0.1223067971989634</c:v>
                </c:pt>
                <c:pt idx="79">
                  <c:v>0.11119092040910185</c:v>
                </c:pt>
                <c:pt idx="80">
                  <c:v>2.56893873357091E-2</c:v>
                </c:pt>
                <c:pt idx="81">
                  <c:v>8.8781102334495002E-2</c:v>
                </c:pt>
                <c:pt idx="82">
                  <c:v>4.3016740092967916E-2</c:v>
                </c:pt>
                <c:pt idx="83">
                  <c:v>1.9673770644882484E-2</c:v>
                </c:pt>
                <c:pt idx="84">
                  <c:v>4.5736585964970072E-2</c:v>
                </c:pt>
                <c:pt idx="85">
                  <c:v>5.7571360408681098E-2</c:v>
                </c:pt>
                <c:pt idx="86">
                  <c:v>0.12084222276742217</c:v>
                </c:pt>
                <c:pt idx="87">
                  <c:v>0.13101387904438952</c:v>
                </c:pt>
                <c:pt idx="88">
                  <c:v>9.9996986345411334E-2</c:v>
                </c:pt>
                <c:pt idx="89">
                  <c:v>5.6423341398117943E-2</c:v>
                </c:pt>
                <c:pt idx="90">
                  <c:v>7.0169609359854543E-2</c:v>
                </c:pt>
                <c:pt idx="91">
                  <c:v>6.5099466379404627E-2</c:v>
                </c:pt>
                <c:pt idx="92">
                  <c:v>5.1738611909279683E-2</c:v>
                </c:pt>
                <c:pt idx="93">
                  <c:v>4.2029111894796897E-2</c:v>
                </c:pt>
                <c:pt idx="94">
                  <c:v>2.5285321895219582E-2</c:v>
                </c:pt>
                <c:pt idx="95">
                  <c:v>2.7371985728234256E-2</c:v>
                </c:pt>
                <c:pt idx="96">
                  <c:v>9.0667255153509664E-4</c:v>
                </c:pt>
                <c:pt idx="97">
                  <c:v>1.8973837034835232E-2</c:v>
                </c:pt>
                <c:pt idx="98">
                  <c:v>8.2493139425774617E-2</c:v>
                </c:pt>
                <c:pt idx="99">
                  <c:v>0.18037288017960695</c:v>
                </c:pt>
                <c:pt idx="100">
                  <c:v>0.14613344966529154</c:v>
                </c:pt>
                <c:pt idx="101">
                  <c:v>0.18529924920731616</c:v>
                </c:pt>
                <c:pt idx="102">
                  <c:v>0.19684436342111405</c:v>
                </c:pt>
                <c:pt idx="103">
                  <c:v>0.23917818453731782</c:v>
                </c:pt>
                <c:pt idx="104">
                  <c:v>0.18782285874285928</c:v>
                </c:pt>
                <c:pt idx="105">
                  <c:v>0.13645915514952422</c:v>
                </c:pt>
                <c:pt idx="106">
                  <c:v>0.11243387363503626</c:v>
                </c:pt>
                <c:pt idx="107">
                  <c:v>0.11389666755964095</c:v>
                </c:pt>
                <c:pt idx="108">
                  <c:v>9.6478192806256177E-2</c:v>
                </c:pt>
                <c:pt idx="109">
                  <c:v>8.451734040036156E-2</c:v>
                </c:pt>
                <c:pt idx="110">
                  <c:v>0.11900116924678629</c:v>
                </c:pt>
                <c:pt idx="111">
                  <c:v>8.4677858067968917E-2</c:v>
                </c:pt>
                <c:pt idx="112">
                  <c:v>5.8873726771444153E-2</c:v>
                </c:pt>
                <c:pt idx="113">
                  <c:v>7.8088667534218142E-2</c:v>
                </c:pt>
                <c:pt idx="114">
                  <c:v>8.9993842249974462E-2</c:v>
                </c:pt>
                <c:pt idx="115">
                  <c:v>0.11275255281367294</c:v>
                </c:pt>
                <c:pt idx="116">
                  <c:v>8.5411329755220283E-2</c:v>
                </c:pt>
                <c:pt idx="117">
                  <c:v>3.9642946925381575E-2</c:v>
                </c:pt>
                <c:pt idx="118">
                  <c:v>8.7052975603166063E-3</c:v>
                </c:pt>
                <c:pt idx="119">
                  <c:v>1.060476987434159E-2</c:v>
                </c:pt>
                <c:pt idx="120">
                  <c:v>-7.997789531460648E-3</c:v>
                </c:pt>
                <c:pt idx="121">
                  <c:v>1.1828877567849998E-2</c:v>
                </c:pt>
                <c:pt idx="122">
                  <c:v>-2.8259019993146769E-2</c:v>
                </c:pt>
                <c:pt idx="123">
                  <c:v>-2.7969603186733614E-2</c:v>
                </c:pt>
                <c:pt idx="124">
                  <c:v>-1.4964368746868354E-2</c:v>
                </c:pt>
                <c:pt idx="125">
                  <c:v>-1.2485279449694114E-2</c:v>
                </c:pt>
                <c:pt idx="126">
                  <c:v>-2.4920211496587026E-2</c:v>
                </c:pt>
                <c:pt idx="127">
                  <c:v>8.6176026212185716E-3</c:v>
                </c:pt>
                <c:pt idx="128">
                  <c:v>1.6987624565330393E-2</c:v>
                </c:pt>
                <c:pt idx="129">
                  <c:v>5.2842880270942754E-3</c:v>
                </c:pt>
                <c:pt idx="130">
                  <c:v>1.837895361665726E-2</c:v>
                </c:pt>
                <c:pt idx="131">
                  <c:v>3.4134388269209226E-2</c:v>
                </c:pt>
                <c:pt idx="132">
                  <c:v>4.5798671383692979E-2</c:v>
                </c:pt>
                <c:pt idx="133">
                  <c:v>1.7700678544164981E-2</c:v>
                </c:pt>
                <c:pt idx="134">
                  <c:v>3.1141086967965541E-4</c:v>
                </c:pt>
                <c:pt idx="135">
                  <c:v>1.1181111431044879E-2</c:v>
                </c:pt>
                <c:pt idx="136">
                  <c:v>-2.0659938469569646E-2</c:v>
                </c:pt>
                <c:pt idx="137">
                  <c:v>-1.7423488236340018E-2</c:v>
                </c:pt>
                <c:pt idx="138">
                  <c:v>-3.1115132435821605E-2</c:v>
                </c:pt>
                <c:pt idx="139">
                  <c:v>-1.6690466751392403E-3</c:v>
                </c:pt>
                <c:pt idx="140">
                  <c:v>7.7988579293181851E-3</c:v>
                </c:pt>
                <c:pt idx="141">
                  <c:v>2.0632646287755119E-2</c:v>
                </c:pt>
                <c:pt idx="142">
                  <c:v>2.9300145039771932E-2</c:v>
                </c:pt>
                <c:pt idx="143">
                  <c:v>-1.1458524948204167E-2</c:v>
                </c:pt>
                <c:pt idx="144">
                  <c:v>-7.5455880102803866E-3</c:v>
                </c:pt>
                <c:pt idx="145">
                  <c:v>1.4184238933120111E-2</c:v>
                </c:pt>
                <c:pt idx="146">
                  <c:v>2.5545955770118443E-2</c:v>
                </c:pt>
                <c:pt idx="147">
                  <c:v>2.4104357979522571E-2</c:v>
                </c:pt>
                <c:pt idx="148">
                  <c:v>1.3653872836527045E-2</c:v>
                </c:pt>
                <c:pt idx="149">
                  <c:v>4.1061055961648427E-5</c:v>
                </c:pt>
                <c:pt idx="150">
                  <c:v>1.0754165944808962E-2</c:v>
                </c:pt>
                <c:pt idx="151">
                  <c:v>4.114089437476179E-3</c:v>
                </c:pt>
                <c:pt idx="152">
                  <c:v>8.2842681621733886E-5</c:v>
                </c:pt>
                <c:pt idx="153">
                  <c:v>5.9321064879625206E-3</c:v>
                </c:pt>
                <c:pt idx="154">
                  <c:v>7.638655786732786E-3</c:v>
                </c:pt>
                <c:pt idx="155">
                  <c:v>6.7272267006757208E-3</c:v>
                </c:pt>
                <c:pt idx="156">
                  <c:v>2.380748410059421E-2</c:v>
                </c:pt>
                <c:pt idx="157">
                  <c:v>3.4442275736615457E-2</c:v>
                </c:pt>
                <c:pt idx="158">
                  <c:v>1.9265015900840635E-2</c:v>
                </c:pt>
                <c:pt idx="159">
                  <c:v>5.5211055393204495E-3</c:v>
                </c:pt>
                <c:pt idx="160">
                  <c:v>3.0622305217125607E-3</c:v>
                </c:pt>
                <c:pt idx="161">
                  <c:v>-1.2111972692976647E-2</c:v>
                </c:pt>
                <c:pt idx="162">
                  <c:v>3.7353890076538068E-2</c:v>
                </c:pt>
                <c:pt idx="163">
                  <c:v>5.8633897611668769E-2</c:v>
                </c:pt>
                <c:pt idx="164">
                  <c:v>6.1665927336947084E-2</c:v>
                </c:pt>
                <c:pt idx="165">
                  <c:v>4.600248667118953E-2</c:v>
                </c:pt>
                <c:pt idx="166">
                  <c:v>2.3003067753458634E-2</c:v>
                </c:pt>
                <c:pt idx="167">
                  <c:v>4.1545342188576122E-3</c:v>
                </c:pt>
                <c:pt idx="168">
                  <c:v>2.6419720829166576E-2</c:v>
                </c:pt>
                <c:pt idx="169">
                  <c:v>3.3483005135223321E-3</c:v>
                </c:pt>
                <c:pt idx="170">
                  <c:v>5.8691098490217097E-3</c:v>
                </c:pt>
                <c:pt idx="171">
                  <c:v>-1.0776060020897786E-2</c:v>
                </c:pt>
                <c:pt idx="172">
                  <c:v>-1.3055863060815926E-2</c:v>
                </c:pt>
                <c:pt idx="173">
                  <c:v>-2.3901716521310436E-2</c:v>
                </c:pt>
                <c:pt idx="174">
                  <c:v>-5.6502077181893404E-3</c:v>
                </c:pt>
                <c:pt idx="175">
                  <c:v>-9.0252190112614511E-3</c:v>
                </c:pt>
                <c:pt idx="176">
                  <c:v>-2.99258608016647E-3</c:v>
                </c:pt>
                <c:pt idx="177">
                  <c:v>-5.2461515073345634E-3</c:v>
                </c:pt>
                <c:pt idx="178">
                  <c:v>-6.4853077245532499E-3</c:v>
                </c:pt>
                <c:pt idx="179">
                  <c:v>-4.5079513541453915E-3</c:v>
                </c:pt>
                <c:pt idx="180">
                  <c:v>1.270394506815533E-2</c:v>
                </c:pt>
                <c:pt idx="181">
                  <c:v>-9.4735773518455964E-3</c:v>
                </c:pt>
                <c:pt idx="182">
                  <c:v>-2.4531033101935624E-2</c:v>
                </c:pt>
                <c:pt idx="183">
                  <c:v>-2.9047234090562986E-2</c:v>
                </c:pt>
                <c:pt idx="184">
                  <c:v>-2.6797252472412873E-2</c:v>
                </c:pt>
                <c:pt idx="185">
                  <c:v>1.2284743433729803E-2</c:v>
                </c:pt>
                <c:pt idx="186">
                  <c:v>2.4826557595006789E-2</c:v>
                </c:pt>
                <c:pt idx="187">
                  <c:v>3.2862548379866491E-2</c:v>
                </c:pt>
                <c:pt idx="188">
                  <c:v>4.0988143914579007E-2</c:v>
                </c:pt>
                <c:pt idx="189">
                  <c:v>3.755566865109472E-2</c:v>
                </c:pt>
                <c:pt idx="190">
                  <c:v>4.6623374025148961E-2</c:v>
                </c:pt>
                <c:pt idx="191">
                  <c:v>5.0619717130964532E-2</c:v>
                </c:pt>
                <c:pt idx="192">
                  <c:v>4.094635640782638E-2</c:v>
                </c:pt>
                <c:pt idx="193">
                  <c:v>3.2714376931953192E-2</c:v>
                </c:pt>
                <c:pt idx="194">
                  <c:v>1.2695816326372431E-2</c:v>
                </c:pt>
                <c:pt idx="195">
                  <c:v>1.2639801662693577E-3</c:v>
                </c:pt>
                <c:pt idx="196">
                  <c:v>-1.4463676063903658E-2</c:v>
                </c:pt>
                <c:pt idx="197">
                  <c:v>-8.2142953015743765E-3</c:v>
                </c:pt>
                <c:pt idx="198">
                  <c:v>-2.9808946345794732E-2</c:v>
                </c:pt>
                <c:pt idx="199">
                  <c:v>-3.1273824364121176E-2</c:v>
                </c:pt>
                <c:pt idx="200">
                  <c:v>-2.1421249408275393E-2</c:v>
                </c:pt>
                <c:pt idx="201">
                  <c:v>-1.4435533697067682E-2</c:v>
                </c:pt>
                <c:pt idx="202">
                  <c:v>-1.4064675660405684E-2</c:v>
                </c:pt>
                <c:pt idx="203">
                  <c:v>-1.1232427476302665E-2</c:v>
                </c:pt>
                <c:pt idx="204">
                  <c:v>-2.9544933977066257E-2</c:v>
                </c:pt>
                <c:pt idx="205">
                  <c:v>-4.4345678759386345E-2</c:v>
                </c:pt>
                <c:pt idx="206">
                  <c:v>-6.0010942931366731E-2</c:v>
                </c:pt>
                <c:pt idx="207">
                  <c:v>-6.6790550381826186E-2</c:v>
                </c:pt>
                <c:pt idx="208">
                  <c:v>-6.1824420831036168E-2</c:v>
                </c:pt>
                <c:pt idx="209">
                  <c:v>-3.9142785209182351E-2</c:v>
                </c:pt>
                <c:pt idx="210">
                  <c:v>-2.9057770564488758E-2</c:v>
                </c:pt>
                <c:pt idx="211">
                  <c:v>-3.1786408431784832E-2</c:v>
                </c:pt>
                <c:pt idx="212">
                  <c:v>-2.0932943210939903E-2</c:v>
                </c:pt>
                <c:pt idx="213">
                  <c:v>3.3417178791555757E-3</c:v>
                </c:pt>
                <c:pt idx="214">
                  <c:v>7.8275573944650654E-3</c:v>
                </c:pt>
                <c:pt idx="215">
                  <c:v>1.9683437969691596E-2</c:v>
                </c:pt>
                <c:pt idx="216">
                  <c:v>2.3114683967396483E-2</c:v>
                </c:pt>
                <c:pt idx="217">
                  <c:v>3.7733738859313505E-2</c:v>
                </c:pt>
                <c:pt idx="218">
                  <c:v>3.0003205705054978E-2</c:v>
                </c:pt>
                <c:pt idx="219">
                  <c:v>3.2777169948066474E-2</c:v>
                </c:pt>
                <c:pt idx="220">
                  <c:v>2.8353714199658854E-2</c:v>
                </c:pt>
                <c:pt idx="221">
                  <c:v>2.9652463495101849E-2</c:v>
                </c:pt>
                <c:pt idx="222">
                  <c:v>3.5348166292745363E-2</c:v>
                </c:pt>
                <c:pt idx="223">
                  <c:v>4.7592953427867485E-2</c:v>
                </c:pt>
                <c:pt idx="224">
                  <c:v>9.0141084913238481E-2</c:v>
                </c:pt>
                <c:pt idx="225">
                  <c:v>8.9392764553258036E-2</c:v>
                </c:pt>
                <c:pt idx="226">
                  <c:v>0.10448881395545719</c:v>
                </c:pt>
                <c:pt idx="227">
                  <c:v>0.11316778293288977</c:v>
                </c:pt>
                <c:pt idx="228">
                  <c:v>9.9593965059284015E-2</c:v>
                </c:pt>
                <c:pt idx="229">
                  <c:v>9.7222207274577116E-2</c:v>
                </c:pt>
                <c:pt idx="230">
                  <c:v>0.11340099252472909</c:v>
                </c:pt>
                <c:pt idx="231">
                  <c:v>0.11004045130303611</c:v>
                </c:pt>
                <c:pt idx="232">
                  <c:v>0.12440901720096884</c:v>
                </c:pt>
                <c:pt idx="233">
                  <c:v>0.10174813855322629</c:v>
                </c:pt>
                <c:pt idx="234">
                  <c:v>0.10658092066260404</c:v>
                </c:pt>
                <c:pt idx="235">
                  <c:v>0.10819284366118719</c:v>
                </c:pt>
                <c:pt idx="236">
                  <c:v>0.11271106345589314</c:v>
                </c:pt>
                <c:pt idx="237">
                  <c:v>7.7461748911677245E-2</c:v>
                </c:pt>
                <c:pt idx="238">
                  <c:v>6.9511964875236143E-2</c:v>
                </c:pt>
                <c:pt idx="239">
                  <c:v>7.2396513098323317E-2</c:v>
                </c:pt>
                <c:pt idx="240">
                  <c:v>5.062508659060351E-2</c:v>
                </c:pt>
                <c:pt idx="241">
                  <c:v>5.5812934575302675E-2</c:v>
                </c:pt>
                <c:pt idx="242">
                  <c:v>3.8108411351009043E-2</c:v>
                </c:pt>
                <c:pt idx="243">
                  <c:v>1.3090265817381656E-2</c:v>
                </c:pt>
                <c:pt idx="244">
                  <c:v>1.378257387500364E-2</c:v>
                </c:pt>
                <c:pt idx="245">
                  <c:v>5.0872436534287315E-4</c:v>
                </c:pt>
                <c:pt idx="246">
                  <c:v>-1.0967548708046872E-2</c:v>
                </c:pt>
                <c:pt idx="247">
                  <c:v>-8.5560885698118105E-3</c:v>
                </c:pt>
                <c:pt idx="248">
                  <c:v>-2.6963880518212278E-2</c:v>
                </c:pt>
                <c:pt idx="249">
                  <c:v>-3.058374710783628E-2</c:v>
                </c:pt>
                <c:pt idx="250">
                  <c:v>-3.844504104838322E-2</c:v>
                </c:pt>
                <c:pt idx="251">
                  <c:v>-7.2141298065309195E-2</c:v>
                </c:pt>
                <c:pt idx="252">
                  <c:v>-4.1570008309078268E-2</c:v>
                </c:pt>
                <c:pt idx="253">
                  <c:v>-3.8914711108721946E-2</c:v>
                </c:pt>
                <c:pt idx="254">
                  <c:v>-4.9276683647369937E-2</c:v>
                </c:pt>
                <c:pt idx="255">
                  <c:v>-2.6750057335956156E-2</c:v>
                </c:pt>
                <c:pt idx="256">
                  <c:v>2.666868006436731E-2</c:v>
                </c:pt>
                <c:pt idx="257">
                  <c:v>8.0707597906250275E-3</c:v>
                </c:pt>
                <c:pt idx="258">
                  <c:v>3.2380101955387715E-2</c:v>
                </c:pt>
                <c:pt idx="259">
                  <c:v>4.6112245372898562E-2</c:v>
                </c:pt>
                <c:pt idx="260">
                  <c:v>4.3269162591287734E-2</c:v>
                </c:pt>
                <c:pt idx="261">
                  <c:v>5.6407820700299774E-2</c:v>
                </c:pt>
                <c:pt idx="262">
                  <c:v>4.6929887931182614E-2</c:v>
                </c:pt>
                <c:pt idx="263">
                  <c:v>5.6716646217008435E-2</c:v>
                </c:pt>
                <c:pt idx="264">
                  <c:v>7.36804470104684E-2</c:v>
                </c:pt>
                <c:pt idx="265">
                  <c:v>7.0225541244336206E-2</c:v>
                </c:pt>
                <c:pt idx="266">
                  <c:v>6.1459918661921235E-2</c:v>
                </c:pt>
                <c:pt idx="267">
                  <c:v>8.5547323098113789E-2</c:v>
                </c:pt>
                <c:pt idx="268">
                  <c:v>8.4152074541667662E-2</c:v>
                </c:pt>
                <c:pt idx="269">
                  <c:v>9.2800307383148956E-2</c:v>
                </c:pt>
                <c:pt idx="270">
                  <c:v>9.079494283994935E-2</c:v>
                </c:pt>
                <c:pt idx="271">
                  <c:v>8.5287317935538287E-2</c:v>
                </c:pt>
                <c:pt idx="272">
                  <c:v>6.3054662022177896E-2</c:v>
                </c:pt>
                <c:pt idx="273">
                  <c:v>8.3486990429878588E-2</c:v>
                </c:pt>
                <c:pt idx="274">
                  <c:v>6.5362832290330561E-2</c:v>
                </c:pt>
                <c:pt idx="275">
                  <c:v>4.630586200538369E-2</c:v>
                </c:pt>
                <c:pt idx="276">
                  <c:v>5.168350486060283E-2</c:v>
                </c:pt>
                <c:pt idx="277">
                  <c:v>2.0086720179457018E-2</c:v>
                </c:pt>
                <c:pt idx="278">
                  <c:v>9.4952941702423042E-3</c:v>
                </c:pt>
                <c:pt idx="279">
                  <c:v>3.623854605242329E-3</c:v>
                </c:pt>
                <c:pt idx="280">
                  <c:v>7.8336711805693238E-3</c:v>
                </c:pt>
                <c:pt idx="281">
                  <c:v>3.1393304581601389E-2</c:v>
                </c:pt>
                <c:pt idx="282">
                  <c:v>2.9327180454049209E-2</c:v>
                </c:pt>
                <c:pt idx="283">
                  <c:v>2.104793687980103E-2</c:v>
                </c:pt>
                <c:pt idx="284">
                  <c:v>3.5934810468312955E-2</c:v>
                </c:pt>
                <c:pt idx="285">
                  <c:v>3.9511768559359672E-2</c:v>
                </c:pt>
                <c:pt idx="286">
                  <c:v>3.3178992529546279E-2</c:v>
                </c:pt>
                <c:pt idx="287">
                  <c:v>2.4454528085384553E-2</c:v>
                </c:pt>
                <c:pt idx="288">
                  <c:v>1.4872739828389043E-2</c:v>
                </c:pt>
                <c:pt idx="289">
                  <c:v>1.7816558519003978E-2</c:v>
                </c:pt>
                <c:pt idx="290">
                  <c:v>1.4439765928666696E-2</c:v>
                </c:pt>
                <c:pt idx="291">
                  <c:v>2.0094413397171038E-2</c:v>
                </c:pt>
                <c:pt idx="292">
                  <c:v>2.2940046479022227E-2</c:v>
                </c:pt>
                <c:pt idx="293">
                  <c:v>2.5791035607004253E-2</c:v>
                </c:pt>
                <c:pt idx="294">
                  <c:v>2.835323447853896E-2</c:v>
                </c:pt>
                <c:pt idx="295">
                  <c:v>2.8233291229361163E-2</c:v>
                </c:pt>
                <c:pt idx="296">
                  <c:v>1.5707010354557804E-2</c:v>
                </c:pt>
                <c:pt idx="297">
                  <c:v>2.4394477041795253E-2</c:v>
                </c:pt>
                <c:pt idx="298">
                  <c:v>2.2419324675105649E-2</c:v>
                </c:pt>
                <c:pt idx="299">
                  <c:v>7.8591358845033939E-3</c:v>
                </c:pt>
                <c:pt idx="300">
                  <c:v>-2.0442939252939478E-3</c:v>
                </c:pt>
                <c:pt idx="301">
                  <c:v>-1.3249238376247143E-2</c:v>
                </c:pt>
                <c:pt idx="302">
                  <c:v>-4.5887310050805302E-3</c:v>
                </c:pt>
                <c:pt idx="303">
                  <c:v>-3.1427371093536771E-2</c:v>
                </c:pt>
                <c:pt idx="304">
                  <c:v>-2.5229749295406608E-2</c:v>
                </c:pt>
                <c:pt idx="305">
                  <c:v>-3.2195916289798156E-2</c:v>
                </c:pt>
                <c:pt idx="306">
                  <c:v>-3.1567781235127525E-2</c:v>
                </c:pt>
                <c:pt idx="307">
                  <c:v>-1.4269798021569632E-2</c:v>
                </c:pt>
                <c:pt idx="308">
                  <c:v>-4.8105921167324334E-3</c:v>
                </c:pt>
                <c:pt idx="309">
                  <c:v>-9.0728858045456325E-3</c:v>
                </c:pt>
                <c:pt idx="310">
                  <c:v>9.5539203202526252E-3</c:v>
                </c:pt>
                <c:pt idx="311">
                  <c:v>-2.2055750454279053E-3</c:v>
                </c:pt>
                <c:pt idx="312">
                  <c:v>5.9301887590483935E-6</c:v>
                </c:pt>
                <c:pt idx="313">
                  <c:v>1.767329035098586E-2</c:v>
                </c:pt>
                <c:pt idx="314">
                  <c:v>4.1505639077640787E-2</c:v>
                </c:pt>
                <c:pt idx="315">
                  <c:v>5.5390272652787502E-2</c:v>
                </c:pt>
                <c:pt idx="316">
                  <c:v>5.5998403910272013E-2</c:v>
                </c:pt>
                <c:pt idx="317">
                  <c:v>5.0578031210413557E-2</c:v>
                </c:pt>
                <c:pt idx="318">
                  <c:v>4.4947300211693547E-2</c:v>
                </c:pt>
                <c:pt idx="319">
                  <c:v>3.8662411109560271E-2</c:v>
                </c:pt>
                <c:pt idx="320">
                  <c:v>3.2753316064853127E-2</c:v>
                </c:pt>
                <c:pt idx="321">
                  <c:v>3.1532820327557796E-2</c:v>
                </c:pt>
                <c:pt idx="322">
                  <c:v>4.3602694584032639E-2</c:v>
                </c:pt>
                <c:pt idx="323">
                  <c:v>4.0967185859746631E-2</c:v>
                </c:pt>
                <c:pt idx="324">
                  <c:v>6.4062423584592021E-2</c:v>
                </c:pt>
                <c:pt idx="325">
                  <c:v>8.1764801045620755E-2</c:v>
                </c:pt>
                <c:pt idx="326">
                  <c:v>7.3626591885172038E-2</c:v>
                </c:pt>
                <c:pt idx="327">
                  <c:v>4.1698183923258289E-2</c:v>
                </c:pt>
                <c:pt idx="328">
                  <c:v>5.5635781013557144E-2</c:v>
                </c:pt>
                <c:pt idx="329">
                  <c:v>4.2681605279805086E-2</c:v>
                </c:pt>
                <c:pt idx="330">
                  <c:v>3.9831457326748435E-2</c:v>
                </c:pt>
                <c:pt idx="331">
                  <c:v>6.089713838901758E-3</c:v>
                </c:pt>
                <c:pt idx="332">
                  <c:v>-4.787724661367559E-3</c:v>
                </c:pt>
                <c:pt idx="333">
                  <c:v>-6.6632350276395295E-3</c:v>
                </c:pt>
                <c:pt idx="334">
                  <c:v>-6.7643835400599912E-3</c:v>
                </c:pt>
                <c:pt idx="335">
                  <c:v>-1.1701168530732491E-2</c:v>
                </c:pt>
                <c:pt idx="336">
                  <c:v>-1.247731261446368E-2</c:v>
                </c:pt>
                <c:pt idx="337">
                  <c:v>6.5201601875872748E-4</c:v>
                </c:pt>
                <c:pt idx="338">
                  <c:v>1.4092716516891798E-2</c:v>
                </c:pt>
                <c:pt idx="339">
                  <c:v>7.5002318308680701E-3</c:v>
                </c:pt>
                <c:pt idx="340">
                  <c:v>2.2228435062655477E-3</c:v>
                </c:pt>
                <c:pt idx="341">
                  <c:v>-2.2965463240858948E-3</c:v>
                </c:pt>
                <c:pt idx="342">
                  <c:v>-2.4966781153335834E-3</c:v>
                </c:pt>
                <c:pt idx="343">
                  <c:v>-3.1494587140223095E-2</c:v>
                </c:pt>
                <c:pt idx="344">
                  <c:v>-2.6922246390997391E-2</c:v>
                </c:pt>
                <c:pt idx="345">
                  <c:v>-4.2223704479270166E-2</c:v>
                </c:pt>
                <c:pt idx="346">
                  <c:v>-7.8352958283603221E-3</c:v>
                </c:pt>
                <c:pt idx="347">
                  <c:v>-2.3621430653351379E-2</c:v>
                </c:pt>
                <c:pt idx="348">
                  <c:v>-1.8254313095229374E-2</c:v>
                </c:pt>
                <c:pt idx="349">
                  <c:v>-3.0605184123020518E-2</c:v>
                </c:pt>
                <c:pt idx="350">
                  <c:v>-1.3282043223917069E-2</c:v>
                </c:pt>
                <c:pt idx="351">
                  <c:v>-9.9056705232598002E-3</c:v>
                </c:pt>
                <c:pt idx="352">
                  <c:v>-2.4915843048355053E-2</c:v>
                </c:pt>
                <c:pt idx="353">
                  <c:v>-4.0046366819487041E-2</c:v>
                </c:pt>
                <c:pt idx="354">
                  <c:v>-2.1818112888818044E-2</c:v>
                </c:pt>
                <c:pt idx="355">
                  <c:v>-3.3271052150675107E-2</c:v>
                </c:pt>
                <c:pt idx="356">
                  <c:v>-2.6351190543643932E-2</c:v>
                </c:pt>
                <c:pt idx="357">
                  <c:v>-3.8107253998440622E-2</c:v>
                </c:pt>
                <c:pt idx="358">
                  <c:v>-2.3526295279388855E-2</c:v>
                </c:pt>
                <c:pt idx="359">
                  <c:v>-1.3152917977832843E-2</c:v>
                </c:pt>
                <c:pt idx="360">
                  <c:v>-2.0928336188478395E-2</c:v>
                </c:pt>
                <c:pt idx="361">
                  <c:v>-1.2061970875730276E-2</c:v>
                </c:pt>
                <c:pt idx="362">
                  <c:v>-7.8776195629936315E-3</c:v>
                </c:pt>
                <c:pt idx="363">
                  <c:v>-4.4184110191471324E-2</c:v>
                </c:pt>
                <c:pt idx="364">
                  <c:v>-4.566496761626436E-2</c:v>
                </c:pt>
                <c:pt idx="365">
                  <c:v>-6.2449501547771617E-2</c:v>
                </c:pt>
                <c:pt idx="366">
                  <c:v>-6.7866148818412117E-2</c:v>
                </c:pt>
                <c:pt idx="367">
                  <c:v>-6.9851779852080631E-2</c:v>
                </c:pt>
                <c:pt idx="368">
                  <c:v>-5.1687474167844902E-2</c:v>
                </c:pt>
                <c:pt idx="369">
                  <c:v>-5.6594126378784658E-2</c:v>
                </c:pt>
                <c:pt idx="370">
                  <c:v>-6.6935072188589254E-2</c:v>
                </c:pt>
                <c:pt idx="371">
                  <c:v>-4.9894780504606683E-2</c:v>
                </c:pt>
                <c:pt idx="372">
                  <c:v>-3.3109751436614411E-2</c:v>
                </c:pt>
                <c:pt idx="373">
                  <c:v>-5.2280014591472662E-2</c:v>
                </c:pt>
                <c:pt idx="374">
                  <c:v>-3.938352396980789E-2</c:v>
                </c:pt>
                <c:pt idx="375">
                  <c:v>-5.5739758955341723E-2</c:v>
                </c:pt>
                <c:pt idx="376">
                  <c:v>-3.1031118040299101E-2</c:v>
                </c:pt>
                <c:pt idx="377">
                  <c:v>-2.0256622611986966E-2</c:v>
                </c:pt>
                <c:pt idx="378">
                  <c:v>-2.9687604382546921E-2</c:v>
                </c:pt>
                <c:pt idx="379">
                  <c:v>-2.1495793193818526E-2</c:v>
                </c:pt>
                <c:pt idx="380">
                  <c:v>-3.1799658338415415E-2</c:v>
                </c:pt>
                <c:pt idx="381">
                  <c:v>-2.9705546538834225E-3</c:v>
                </c:pt>
                <c:pt idx="382">
                  <c:v>2.3376260396520656E-2</c:v>
                </c:pt>
                <c:pt idx="383">
                  <c:v>3.0854507821130719E-2</c:v>
                </c:pt>
                <c:pt idx="384">
                  <c:v>3.5982481074897377E-2</c:v>
                </c:pt>
                <c:pt idx="385">
                  <c:v>5.242096403386013E-2</c:v>
                </c:pt>
                <c:pt idx="386">
                  <c:v>5.3699998473583893E-2</c:v>
                </c:pt>
                <c:pt idx="387">
                  <c:v>3.9950835728367447E-2</c:v>
                </c:pt>
                <c:pt idx="388">
                  <c:v>4.3872831691791625E-2</c:v>
                </c:pt>
                <c:pt idx="389">
                  <c:v>5.1688887167891169E-2</c:v>
                </c:pt>
                <c:pt idx="390">
                  <c:v>4.2433320692176812E-2</c:v>
                </c:pt>
                <c:pt idx="391">
                  <c:v>5.4152611815722167E-2</c:v>
                </c:pt>
                <c:pt idx="392">
                  <c:v>2.6207641118415566E-2</c:v>
                </c:pt>
                <c:pt idx="393">
                  <c:v>2.3077380707588625E-2</c:v>
                </c:pt>
                <c:pt idx="394">
                  <c:v>2.6663701620960999E-2</c:v>
                </c:pt>
                <c:pt idx="395">
                  <c:v>-1.4573051592489141E-2</c:v>
                </c:pt>
                <c:pt idx="396">
                  <c:v>-1.0475125968612355E-2</c:v>
                </c:pt>
                <c:pt idx="397">
                  <c:v>-1.6641234176631343E-2</c:v>
                </c:pt>
                <c:pt idx="398">
                  <c:v>1.3843724282730639E-2</c:v>
                </c:pt>
                <c:pt idx="399">
                  <c:v>5.5998213459291903E-3</c:v>
                </c:pt>
                <c:pt idx="400">
                  <c:v>7.1064749722450377E-3</c:v>
                </c:pt>
                <c:pt idx="401">
                  <c:v>-1.5571937694710661E-2</c:v>
                </c:pt>
                <c:pt idx="402">
                  <c:v>-8.456665256276228E-3</c:v>
                </c:pt>
                <c:pt idx="403">
                  <c:v>-2.1069734821379415E-5</c:v>
                </c:pt>
                <c:pt idx="404">
                  <c:v>4.0488104089227072E-3</c:v>
                </c:pt>
                <c:pt idx="405">
                  <c:v>-1.4331952960265693E-3</c:v>
                </c:pt>
                <c:pt idx="406">
                  <c:v>6.7768349781950393E-4</c:v>
                </c:pt>
                <c:pt idx="407">
                  <c:v>1.90958173654351E-2</c:v>
                </c:pt>
                <c:pt idx="408">
                  <c:v>2.6050953496244856E-2</c:v>
                </c:pt>
                <c:pt idx="409">
                  <c:v>3.2556251061062282E-2</c:v>
                </c:pt>
                <c:pt idx="410">
                  <c:v>1.1102280235006912E-2</c:v>
                </c:pt>
                <c:pt idx="411">
                  <c:v>6.1975738990255942E-2</c:v>
                </c:pt>
                <c:pt idx="412">
                  <c:v>7.8062994808053413E-2</c:v>
                </c:pt>
                <c:pt idx="413">
                  <c:v>8.3006843771790503E-2</c:v>
                </c:pt>
                <c:pt idx="414">
                  <c:v>0.10331888422774435</c:v>
                </c:pt>
                <c:pt idx="415">
                  <c:v>9.1719855478724271E-2</c:v>
                </c:pt>
                <c:pt idx="416">
                  <c:v>0.10794922776434837</c:v>
                </c:pt>
                <c:pt idx="417">
                  <c:v>6.4432998783659171E-2</c:v>
                </c:pt>
                <c:pt idx="418">
                  <c:v>7.6261612585147062E-2</c:v>
                </c:pt>
                <c:pt idx="419">
                  <c:v>7.6464048748228153E-2</c:v>
                </c:pt>
                <c:pt idx="420">
                  <c:v>7.9085753059045985E-2</c:v>
                </c:pt>
                <c:pt idx="421">
                  <c:v>7.3130273987267042E-2</c:v>
                </c:pt>
                <c:pt idx="422">
                  <c:v>5.6390857013841368E-2</c:v>
                </c:pt>
                <c:pt idx="423">
                  <c:v>5.5541684622973209E-2</c:v>
                </c:pt>
                <c:pt idx="424">
                  <c:v>7.1362119711172442E-2</c:v>
                </c:pt>
                <c:pt idx="425">
                  <c:v>7.8183190815157025E-2</c:v>
                </c:pt>
                <c:pt idx="426">
                  <c:v>6.4603918680257721E-2</c:v>
                </c:pt>
                <c:pt idx="427">
                  <c:v>6.8214032086440918E-2</c:v>
                </c:pt>
                <c:pt idx="428">
                  <c:v>7.6466660450156321E-2</c:v>
                </c:pt>
                <c:pt idx="429">
                  <c:v>9.3025325706584269E-2</c:v>
                </c:pt>
                <c:pt idx="430">
                  <c:v>8.1614359678222989E-2</c:v>
                </c:pt>
                <c:pt idx="431">
                  <c:v>7.6059726968106298E-2</c:v>
                </c:pt>
                <c:pt idx="432">
                  <c:v>0.10630396199760545</c:v>
                </c:pt>
                <c:pt idx="433">
                  <c:v>9.6063411056012071E-2</c:v>
                </c:pt>
                <c:pt idx="434">
                  <c:v>7.8061435670823048E-2</c:v>
                </c:pt>
                <c:pt idx="435">
                  <c:v>5.3792033931582578E-2</c:v>
                </c:pt>
                <c:pt idx="436">
                  <c:v>7.1127748440726279E-2</c:v>
                </c:pt>
                <c:pt idx="437">
                  <c:v>7.9726308035079116E-2</c:v>
                </c:pt>
                <c:pt idx="438">
                  <c:v>6.1934552939342538E-2</c:v>
                </c:pt>
                <c:pt idx="439">
                  <c:v>7.8520840304781556E-2</c:v>
                </c:pt>
                <c:pt idx="440">
                  <c:v>9.1584472213035534E-2</c:v>
                </c:pt>
                <c:pt idx="441">
                  <c:v>0.11177704730812457</c:v>
                </c:pt>
                <c:pt idx="442">
                  <c:v>0.10723299039940311</c:v>
                </c:pt>
                <c:pt idx="443">
                  <c:v>6.2956579775341776E-2</c:v>
                </c:pt>
                <c:pt idx="444">
                  <c:v>8.3951288451695069E-2</c:v>
                </c:pt>
                <c:pt idx="445">
                  <c:v>6.2786704487133277E-2</c:v>
                </c:pt>
                <c:pt idx="446">
                  <c:v>7.1172669779430209E-2</c:v>
                </c:pt>
                <c:pt idx="447">
                  <c:v>4.8378647707151237E-2</c:v>
                </c:pt>
                <c:pt idx="448">
                  <c:v>2.0020748699634449E-2</c:v>
                </c:pt>
                <c:pt idx="449">
                  <c:v>2.2904917287889473E-2</c:v>
                </c:pt>
                <c:pt idx="450">
                  <c:v>2.561791962344491E-2</c:v>
                </c:pt>
                <c:pt idx="451">
                  <c:v>-1.2834086662565579E-3</c:v>
                </c:pt>
                <c:pt idx="452">
                  <c:v>2.8484910869149842E-3</c:v>
                </c:pt>
                <c:pt idx="453">
                  <c:v>2.4785405127247861E-2</c:v>
                </c:pt>
                <c:pt idx="454">
                  <c:v>1.8593013233693119E-2</c:v>
                </c:pt>
                <c:pt idx="455">
                  <c:v>2.0164132760310538E-2</c:v>
                </c:pt>
                <c:pt idx="456">
                  <c:v>1.38710288817854E-2</c:v>
                </c:pt>
                <c:pt idx="457">
                  <c:v>2.2068470956894443E-3</c:v>
                </c:pt>
                <c:pt idx="458">
                  <c:v>2.7629223492798796E-2</c:v>
                </c:pt>
                <c:pt idx="459">
                  <c:v>-7.9845760507691254E-4</c:v>
                </c:pt>
                <c:pt idx="460">
                  <c:v>-6.7308565322900582E-2</c:v>
                </c:pt>
                <c:pt idx="461">
                  <c:v>-6.8873878931907356E-2</c:v>
                </c:pt>
                <c:pt idx="462">
                  <c:v>-2.6865602349735708E-2</c:v>
                </c:pt>
                <c:pt idx="463">
                  <c:v>-4.3296268487949624E-2</c:v>
                </c:pt>
                <c:pt idx="464">
                  <c:v>-2.0997876732039383E-2</c:v>
                </c:pt>
                <c:pt idx="465">
                  <c:v>-4.2137677166564143E-2</c:v>
                </c:pt>
                <c:pt idx="466">
                  <c:v>-5.5697100384648618E-2</c:v>
                </c:pt>
                <c:pt idx="467">
                  <c:v>-3.1775586273192671E-2</c:v>
                </c:pt>
                <c:pt idx="468">
                  <c:v>-2.8889232156879632E-2</c:v>
                </c:pt>
                <c:pt idx="469">
                  <c:v>-3.8090868418677946E-2</c:v>
                </c:pt>
                <c:pt idx="470">
                  <c:v>-4.8473431959069932E-2</c:v>
                </c:pt>
                <c:pt idx="471">
                  <c:v>-5.1964211331023046E-2</c:v>
                </c:pt>
                <c:pt idx="472">
                  <c:v>-5.8079287847396771E-2</c:v>
                </c:pt>
                <c:pt idx="473">
                  <c:v>-2.982663315255768E-2</c:v>
                </c:pt>
                <c:pt idx="474">
                  <c:v>-3.8401264219335686E-2</c:v>
                </c:pt>
                <c:pt idx="475">
                  <c:v>-4.7396867036782829E-2</c:v>
                </c:pt>
                <c:pt idx="476">
                  <c:v>-3.565620513988095E-2</c:v>
                </c:pt>
                <c:pt idx="477">
                  <c:v>-6.4584618262919877E-2</c:v>
                </c:pt>
                <c:pt idx="478">
                  <c:v>-6.4465802758737242E-2</c:v>
                </c:pt>
                <c:pt idx="479">
                  <c:v>-2.66331321972124E-3</c:v>
                </c:pt>
                <c:pt idx="480">
                  <c:v>-3.1184579700544736E-3</c:v>
                </c:pt>
                <c:pt idx="481">
                  <c:v>-9.7486941963888431E-3</c:v>
                </c:pt>
                <c:pt idx="482">
                  <c:v>-1.2689988431814009E-2</c:v>
                </c:pt>
                <c:pt idx="483">
                  <c:v>-3.3327901244514714E-2</c:v>
                </c:pt>
                <c:pt idx="484">
                  <c:v>-2.1570794559200759E-2</c:v>
                </c:pt>
                <c:pt idx="485">
                  <c:v>1.8026070993517301E-3</c:v>
                </c:pt>
                <c:pt idx="486">
                  <c:v>-5.7223948153913269E-3</c:v>
                </c:pt>
                <c:pt idx="487">
                  <c:v>-1.7690168528901516E-2</c:v>
                </c:pt>
                <c:pt idx="488">
                  <c:v>-3.026766758507805E-2</c:v>
                </c:pt>
                <c:pt idx="489">
                  <c:v>-2.7436970139592128E-2</c:v>
                </c:pt>
                <c:pt idx="490">
                  <c:v>-2.5991051279214413E-2</c:v>
                </c:pt>
                <c:pt idx="491">
                  <c:v>-2.6719294523786689E-2</c:v>
                </c:pt>
                <c:pt idx="492">
                  <c:v>-2.7043163354316429E-2</c:v>
                </c:pt>
                <c:pt idx="493">
                  <c:v>-2.7586930363244416E-2</c:v>
                </c:pt>
                <c:pt idx="494">
                  <c:v>-2.9423606209637944E-2</c:v>
                </c:pt>
                <c:pt idx="495">
                  <c:v>-2.3445977338747523E-2</c:v>
                </c:pt>
                <c:pt idx="496">
                  <c:v>-2.4689934582356656E-2</c:v>
                </c:pt>
                <c:pt idx="497">
                  <c:v>4.7508963548971023E-3</c:v>
                </c:pt>
                <c:pt idx="498">
                  <c:v>-2.2874939340866866E-2</c:v>
                </c:pt>
                <c:pt idx="499">
                  <c:v>-3.0387936639755364E-2</c:v>
                </c:pt>
                <c:pt idx="500">
                  <c:v>-7.2234854408029209E-2</c:v>
                </c:pt>
                <c:pt idx="501">
                  <c:v>-6.1533174886751335E-2</c:v>
                </c:pt>
                <c:pt idx="502">
                  <c:v>-4.1854167669131609E-2</c:v>
                </c:pt>
                <c:pt idx="503">
                  <c:v>-7.6646403274349365E-2</c:v>
                </c:pt>
                <c:pt idx="504">
                  <c:v>-6.5011997796638757E-2</c:v>
                </c:pt>
                <c:pt idx="505">
                  <c:v>-5.7034995207738796E-2</c:v>
                </c:pt>
                <c:pt idx="506">
                  <c:v>-6.7451363299684222E-2</c:v>
                </c:pt>
                <c:pt idx="507">
                  <c:v>-5.4027860694998105E-2</c:v>
                </c:pt>
                <c:pt idx="508">
                  <c:v>-4.4615951507329513E-2</c:v>
                </c:pt>
                <c:pt idx="509">
                  <c:v>-3.2896478333657449E-2</c:v>
                </c:pt>
                <c:pt idx="510">
                  <c:v>-3.7163650169179718E-2</c:v>
                </c:pt>
                <c:pt idx="511">
                  <c:v>-5.0193640668386538E-2</c:v>
                </c:pt>
                <c:pt idx="512">
                  <c:v>-3.8584037167392567E-2</c:v>
                </c:pt>
                <c:pt idx="513">
                  <c:v>-3.4575100873694566E-2</c:v>
                </c:pt>
                <c:pt idx="514">
                  <c:v>-5.25147933393054E-2</c:v>
                </c:pt>
                <c:pt idx="515">
                  <c:v>-4.3974765380463493E-2</c:v>
                </c:pt>
                <c:pt idx="516">
                  <c:v>-6.2595949791858729E-2</c:v>
                </c:pt>
                <c:pt idx="517">
                  <c:v>-3.5462472889724823E-2</c:v>
                </c:pt>
                <c:pt idx="518">
                  <c:v>-2.1340205595137985E-2</c:v>
                </c:pt>
                <c:pt idx="519">
                  <c:v>2.688025182993007E-2</c:v>
                </c:pt>
                <c:pt idx="520">
                  <c:v>2.0323163176059526E-2</c:v>
                </c:pt>
                <c:pt idx="521">
                  <c:v>1.2428221669384202E-2</c:v>
                </c:pt>
                <c:pt idx="522">
                  <c:v>4.1774563630054724E-2</c:v>
                </c:pt>
                <c:pt idx="523">
                  <c:v>2.3568558996324207E-2</c:v>
                </c:pt>
                <c:pt idx="524">
                  <c:v>2.7030189721582467E-2</c:v>
                </c:pt>
                <c:pt idx="525">
                  <c:v>2.8982911864287572E-2</c:v>
                </c:pt>
                <c:pt idx="526">
                  <c:v>3.5586681461580887E-2</c:v>
                </c:pt>
                <c:pt idx="527">
                  <c:v>2.2031160384076022E-2</c:v>
                </c:pt>
                <c:pt idx="528">
                  <c:v>1.348505755435063E-2</c:v>
                </c:pt>
                <c:pt idx="529">
                  <c:v>2.1914130741145805E-2</c:v>
                </c:pt>
                <c:pt idx="530">
                  <c:v>8.8823047805883584E-3</c:v>
                </c:pt>
                <c:pt idx="531">
                  <c:v>-1.1688354085344303E-2</c:v>
                </c:pt>
                <c:pt idx="532">
                  <c:v>-6.170790883850843E-3</c:v>
                </c:pt>
                <c:pt idx="533">
                  <c:v>1.1373678229293436E-3</c:v>
                </c:pt>
                <c:pt idx="534">
                  <c:v>-1.5287302963597588E-2</c:v>
                </c:pt>
                <c:pt idx="535">
                  <c:v>-9.8170802397022014E-3</c:v>
                </c:pt>
                <c:pt idx="536">
                  <c:v>4.4190610795876622E-3</c:v>
                </c:pt>
                <c:pt idx="537">
                  <c:v>4.5201401744151704E-3</c:v>
                </c:pt>
                <c:pt idx="538">
                  <c:v>-1.4884280575390128E-2</c:v>
                </c:pt>
                <c:pt idx="539">
                  <c:v>-2.0652406090796049E-2</c:v>
                </c:pt>
                <c:pt idx="540">
                  <c:v>-1.9262221058791516E-2</c:v>
                </c:pt>
                <c:pt idx="541">
                  <c:v>-2.9184059579665089E-2</c:v>
                </c:pt>
                <c:pt idx="542">
                  <c:v>-2.6036966564987434E-2</c:v>
                </c:pt>
                <c:pt idx="543">
                  <c:v>-3.8608869211852595E-2</c:v>
                </c:pt>
                <c:pt idx="544">
                  <c:v>-4.2251607701122969E-2</c:v>
                </c:pt>
                <c:pt idx="545">
                  <c:v>-6.8752544040940708E-2</c:v>
                </c:pt>
                <c:pt idx="546">
                  <c:v>-6.1346999932271135E-2</c:v>
                </c:pt>
                <c:pt idx="547">
                  <c:v>-5.4296815167070085E-2</c:v>
                </c:pt>
                <c:pt idx="548">
                  <c:v>-6.6027582591450432E-2</c:v>
                </c:pt>
                <c:pt idx="549">
                  <c:v>-6.0832604290061758E-2</c:v>
                </c:pt>
                <c:pt idx="550">
                  <c:v>-2.6990651596559116E-2</c:v>
                </c:pt>
                <c:pt idx="551">
                  <c:v>-3.0587145279804936E-2</c:v>
                </c:pt>
                <c:pt idx="552">
                  <c:v>-1.2288271328030818E-2</c:v>
                </c:pt>
                <c:pt idx="553">
                  <c:v>2.1062293504082306E-2</c:v>
                </c:pt>
                <c:pt idx="554">
                  <c:v>1.9937019654298133E-2</c:v>
                </c:pt>
                <c:pt idx="555">
                  <c:v>-9.2008618260020943E-3</c:v>
                </c:pt>
                <c:pt idx="556">
                  <c:v>-2.5824457121489279E-2</c:v>
                </c:pt>
                <c:pt idx="557">
                  <c:v>-5.2294808783213374E-3</c:v>
                </c:pt>
                <c:pt idx="558">
                  <c:v>-8.6956023843464143E-3</c:v>
                </c:pt>
                <c:pt idx="559">
                  <c:v>-7.6428528865772555E-3</c:v>
                </c:pt>
                <c:pt idx="560">
                  <c:v>-1.3543222782562718E-3</c:v>
                </c:pt>
                <c:pt idx="561">
                  <c:v>-3.3648571168478671E-3</c:v>
                </c:pt>
                <c:pt idx="562">
                  <c:v>1.443996959516E-2</c:v>
                </c:pt>
                <c:pt idx="563">
                  <c:v>4.515774179487278E-2</c:v>
                </c:pt>
                <c:pt idx="564">
                  <c:v>6.7450116780288588E-2</c:v>
                </c:pt>
                <c:pt idx="565">
                  <c:v>7.3923444002577832E-2</c:v>
                </c:pt>
                <c:pt idx="566">
                  <c:v>6.1485760148653236E-2</c:v>
                </c:pt>
                <c:pt idx="567">
                  <c:v>7.4216785959658998E-2</c:v>
                </c:pt>
                <c:pt idx="568">
                  <c:v>9.1098005204793553E-2</c:v>
                </c:pt>
                <c:pt idx="569">
                  <c:v>5.8212941755960354E-2</c:v>
                </c:pt>
                <c:pt idx="570">
                  <c:v>7.3117093378757589E-2</c:v>
                </c:pt>
                <c:pt idx="571">
                  <c:v>5.7799435230872213E-2</c:v>
                </c:pt>
                <c:pt idx="572">
                  <c:v>2.7234879776741227E-2</c:v>
                </c:pt>
                <c:pt idx="573">
                  <c:v>4.3106881891760623E-2</c:v>
                </c:pt>
                <c:pt idx="574">
                  <c:v>4.1193280461604309E-2</c:v>
                </c:pt>
                <c:pt idx="575">
                  <c:v>4.5139825667170334E-2</c:v>
                </c:pt>
                <c:pt idx="576">
                  <c:v>7.8795401064594511E-2</c:v>
                </c:pt>
                <c:pt idx="577">
                  <c:v>9.2201867813210742E-2</c:v>
                </c:pt>
                <c:pt idx="578">
                  <c:v>7.3696343663577288E-2</c:v>
                </c:pt>
                <c:pt idx="579">
                  <c:v>5.985458132072799E-2</c:v>
                </c:pt>
                <c:pt idx="580">
                  <c:v>6.7921992756143204E-2</c:v>
                </c:pt>
                <c:pt idx="581">
                  <c:v>6.6057479309307929E-2</c:v>
                </c:pt>
                <c:pt idx="582">
                  <c:v>6.2141621549556672E-2</c:v>
                </c:pt>
                <c:pt idx="583">
                  <c:v>9.7410622011249975E-2</c:v>
                </c:pt>
                <c:pt idx="584">
                  <c:v>0.11536451593819805</c:v>
                </c:pt>
                <c:pt idx="585">
                  <c:v>0.11818872091273754</c:v>
                </c:pt>
                <c:pt idx="586">
                  <c:v>0.11432613163084289</c:v>
                </c:pt>
                <c:pt idx="587">
                  <c:v>0.10707744106970814</c:v>
                </c:pt>
                <c:pt idx="588">
                  <c:v>0.10660459419345143</c:v>
                </c:pt>
                <c:pt idx="589">
                  <c:v>6.7077266824911608E-2</c:v>
                </c:pt>
                <c:pt idx="590">
                  <c:v>6.8413263040661781E-2</c:v>
                </c:pt>
                <c:pt idx="591">
                  <c:v>9.6474531930181823E-2</c:v>
                </c:pt>
                <c:pt idx="592">
                  <c:v>6.3987927602655328E-2</c:v>
                </c:pt>
                <c:pt idx="593">
                  <c:v>9.0446242793079279E-2</c:v>
                </c:pt>
                <c:pt idx="594">
                  <c:v>0.1075646457298487</c:v>
                </c:pt>
                <c:pt idx="595">
                  <c:v>4.6135231688228417E-2</c:v>
                </c:pt>
                <c:pt idx="596">
                  <c:v>2.6843980947501487E-2</c:v>
                </c:pt>
                <c:pt idx="597">
                  <c:v>4.0165054626355723E-2</c:v>
                </c:pt>
                <c:pt idx="598">
                  <c:v>7.1385538646975041E-2</c:v>
                </c:pt>
                <c:pt idx="599">
                  <c:v>1.4059382493069065E-2</c:v>
                </c:pt>
                <c:pt idx="600">
                  <c:v>3.6281297694030441E-2</c:v>
                </c:pt>
                <c:pt idx="601">
                  <c:v>1.0472646127330171E-2</c:v>
                </c:pt>
                <c:pt idx="602">
                  <c:v>2.7533397985937428E-3</c:v>
                </c:pt>
                <c:pt idx="603">
                  <c:v>-7.9918433507582196E-3</c:v>
                </c:pt>
                <c:pt idx="604">
                  <c:v>-4.4028204266912613E-3</c:v>
                </c:pt>
                <c:pt idx="605">
                  <c:v>-3.3921604503827578E-2</c:v>
                </c:pt>
                <c:pt idx="606">
                  <c:v>-4.2533712235201651E-2</c:v>
                </c:pt>
                <c:pt idx="607">
                  <c:v>-1.1943356073969815E-2</c:v>
                </c:pt>
                <c:pt idx="608">
                  <c:v>3.3951581124298531E-2</c:v>
                </c:pt>
                <c:pt idx="609">
                  <c:v>3.4273831266380159E-2</c:v>
                </c:pt>
                <c:pt idx="610">
                  <c:v>3.0939469378895076E-3</c:v>
                </c:pt>
                <c:pt idx="611">
                  <c:v>4.0645004811982376E-2</c:v>
                </c:pt>
                <c:pt idx="612">
                  <c:v>3.2930919419545943E-2</c:v>
                </c:pt>
                <c:pt idx="613">
                  <c:v>1.5714980217029263E-2</c:v>
                </c:pt>
                <c:pt idx="614">
                  <c:v>2.1321210299505976E-2</c:v>
                </c:pt>
                <c:pt idx="615">
                  <c:v>3.2458030216170858E-2</c:v>
                </c:pt>
                <c:pt idx="616">
                  <c:v>2.0141670719304228E-2</c:v>
                </c:pt>
                <c:pt idx="617">
                  <c:v>-1.9603430244704938E-2</c:v>
                </c:pt>
                <c:pt idx="618">
                  <c:v>2.2301541460125827E-2</c:v>
                </c:pt>
                <c:pt idx="619">
                  <c:v>-6.8249607895781725E-3</c:v>
                </c:pt>
                <c:pt idx="620">
                  <c:v>5.9773776520651034E-4</c:v>
                </c:pt>
                <c:pt idx="621">
                  <c:v>-2.4933694765677035E-2</c:v>
                </c:pt>
                <c:pt idx="622">
                  <c:v>-1.7324277044296735E-2</c:v>
                </c:pt>
                <c:pt idx="623">
                  <c:v>7.5941782443235371E-3</c:v>
                </c:pt>
                <c:pt idx="624">
                  <c:v>2.6597336945700191E-2</c:v>
                </c:pt>
                <c:pt idx="625">
                  <c:v>4.2135037983466461E-2</c:v>
                </c:pt>
                <c:pt idx="626">
                  <c:v>2.8057177354059437E-2</c:v>
                </c:pt>
                <c:pt idx="627">
                  <c:v>2.3484782694589037E-3</c:v>
                </c:pt>
                <c:pt idx="628">
                  <c:v>1.9759351455703379E-2</c:v>
                </c:pt>
                <c:pt idx="629">
                  <c:v>1.6920947751639145E-2</c:v>
                </c:pt>
                <c:pt idx="630">
                  <c:v>1.0935106685499157E-3</c:v>
                </c:pt>
                <c:pt idx="631">
                  <c:v>9.8521751893822251E-4</c:v>
                </c:pt>
                <c:pt idx="632">
                  <c:v>-2.2599650100523835E-3</c:v>
                </c:pt>
                <c:pt idx="633">
                  <c:v>1.1783511431221307E-2</c:v>
                </c:pt>
                <c:pt idx="634">
                  <c:v>1.035073195448808E-3</c:v>
                </c:pt>
                <c:pt idx="635">
                  <c:v>5.2283647508915287E-2</c:v>
                </c:pt>
                <c:pt idx="636">
                  <c:v>6.9263470223690005E-2</c:v>
                </c:pt>
              </c:numCache>
            </c:numRef>
          </c:val>
          <c:smooth val="0"/>
          <c:extLst>
            <c:ext xmlns:c16="http://schemas.microsoft.com/office/drawing/2014/chart" uri="{C3380CC4-5D6E-409C-BE32-E72D297353CC}">
              <c16:uniqueId val="{00000005-55D1-4D49-890A-E225D831DA4A}"/>
            </c:ext>
          </c:extLst>
        </c:ser>
        <c:ser>
          <c:idx val="5"/>
          <c:order val="5"/>
          <c:tx>
            <c:strRef>
              <c:f>Sheet2!$AC$3</c:f>
              <c:strCache>
                <c:ptCount val="1"/>
                <c:pt idx="0">
                  <c:v>40d Ret</c:v>
                </c:pt>
              </c:strCache>
            </c:strRef>
          </c:tx>
          <c:spPr>
            <a:ln w="6350" cap="rnd">
              <a:solidFill>
                <a:schemeClr val="bg1">
                  <a:lumMod val="6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Sheet2!$AC$4:$AC$640</c:f>
              <c:numCache>
                <c:formatCode>0.00</c:formatCode>
                <c:ptCount val="637"/>
                <c:pt idx="39">
                  <c:v>-0.26165039312072785</c:v>
                </c:pt>
                <c:pt idx="40">
                  <c:v>-0.23312523177247049</c:v>
                </c:pt>
                <c:pt idx="41">
                  <c:v>-0.19494664587411065</c:v>
                </c:pt>
                <c:pt idx="42">
                  <c:v>-0.18031153631298466</c:v>
                </c:pt>
                <c:pt idx="43">
                  <c:v>-0.16467350647702517</c:v>
                </c:pt>
                <c:pt idx="44">
                  <c:v>-0.16949590356649491</c:v>
                </c:pt>
                <c:pt idx="45">
                  <c:v>-0.17231335903068379</c:v>
                </c:pt>
                <c:pt idx="46">
                  <c:v>-0.17256271062621611</c:v>
                </c:pt>
                <c:pt idx="47">
                  <c:v>-0.18583640644096364</c:v>
                </c:pt>
                <c:pt idx="48">
                  <c:v>-0.19355608685996534</c:v>
                </c:pt>
                <c:pt idx="49">
                  <c:v>-0.16495970598162044</c:v>
                </c:pt>
                <c:pt idx="50">
                  <c:v>-0.19527522202149133</c:v>
                </c:pt>
                <c:pt idx="51">
                  <c:v>-0.1900138709296092</c:v>
                </c:pt>
                <c:pt idx="52">
                  <c:v>-0.14772210662180257</c:v>
                </c:pt>
                <c:pt idx="53">
                  <c:v>-0.14220830270143639</c:v>
                </c:pt>
                <c:pt idx="54">
                  <c:v>-0.11597297754368194</c:v>
                </c:pt>
                <c:pt idx="55">
                  <c:v>-8.5089464417285141E-2</c:v>
                </c:pt>
                <c:pt idx="56">
                  <c:v>-0.11394782100595587</c:v>
                </c:pt>
                <c:pt idx="57">
                  <c:v>-9.4316668109290541E-2</c:v>
                </c:pt>
                <c:pt idx="58">
                  <c:v>-0.11931938383937002</c:v>
                </c:pt>
                <c:pt idx="59">
                  <c:v>-0.12691546953226737</c:v>
                </c:pt>
                <c:pt idx="60">
                  <c:v>-9.3488179813383407E-2</c:v>
                </c:pt>
                <c:pt idx="61">
                  <c:v>-8.4596283994971863E-2</c:v>
                </c:pt>
                <c:pt idx="62">
                  <c:v>-8.9317039623128147E-2</c:v>
                </c:pt>
                <c:pt idx="63">
                  <c:v>-5.4532876031755502E-2</c:v>
                </c:pt>
                <c:pt idx="64">
                  <c:v>-8.877313967577477E-2</c:v>
                </c:pt>
                <c:pt idx="65">
                  <c:v>-0.12269382002851688</c:v>
                </c:pt>
                <c:pt idx="66">
                  <c:v>-7.4486720216729446E-2</c:v>
                </c:pt>
                <c:pt idx="67">
                  <c:v>-9.4974198573863994E-2</c:v>
                </c:pt>
                <c:pt idx="68">
                  <c:v>-7.3379414704823925E-2</c:v>
                </c:pt>
                <c:pt idx="69">
                  <c:v>-2.3848019558968155E-2</c:v>
                </c:pt>
                <c:pt idx="70">
                  <c:v>-6.6688897024852868E-4</c:v>
                </c:pt>
                <c:pt idx="71">
                  <c:v>-1.0649784059734282E-2</c:v>
                </c:pt>
                <c:pt idx="72">
                  <c:v>-1.5419364138312479E-2</c:v>
                </c:pt>
                <c:pt idx="73">
                  <c:v>3.5075408732069019E-2</c:v>
                </c:pt>
                <c:pt idx="74">
                  <c:v>8.206020926973584E-2</c:v>
                </c:pt>
                <c:pt idx="75">
                  <c:v>9.0884550269841935E-2</c:v>
                </c:pt>
                <c:pt idx="76">
                  <c:v>0.10487599840693335</c:v>
                </c:pt>
                <c:pt idx="77">
                  <c:v>0.1325893886521505</c:v>
                </c:pt>
                <c:pt idx="78">
                  <c:v>0.12407330115159196</c:v>
                </c:pt>
                <c:pt idx="79">
                  <c:v>0.10343730522388751</c:v>
                </c:pt>
                <c:pt idx="80">
                  <c:v>1.9665431565425176E-2</c:v>
                </c:pt>
                <c:pt idx="81">
                  <c:v>4.9644813594456723E-2</c:v>
                </c:pt>
                <c:pt idx="82">
                  <c:v>1.5297903175555473E-2</c:v>
                </c:pt>
                <c:pt idx="83">
                  <c:v>-2.3408289919867552E-2</c:v>
                </c:pt>
                <c:pt idx="84">
                  <c:v>-2.3089398870556884E-2</c:v>
                </c:pt>
                <c:pt idx="85">
                  <c:v>2.5854004871290349E-2</c:v>
                </c:pt>
                <c:pt idx="86">
                  <c:v>9.430772112275293E-2</c:v>
                </c:pt>
                <c:pt idx="87">
                  <c:v>0.12162966237051763</c:v>
                </c:pt>
                <c:pt idx="88">
                  <c:v>9.7198944901988368E-2</c:v>
                </c:pt>
                <c:pt idx="89">
                  <c:v>0.11160739337902155</c:v>
                </c:pt>
                <c:pt idx="90">
                  <c:v>0.11126720406316762</c:v>
                </c:pt>
                <c:pt idx="91">
                  <c:v>8.5524873408199739E-2</c:v>
                </c:pt>
                <c:pt idx="92">
                  <c:v>0.12100040241517393</c:v>
                </c:pt>
                <c:pt idx="93">
                  <c:v>0.1232093681182396</c:v>
                </c:pt>
                <c:pt idx="94">
                  <c:v>9.2037604063071043E-2</c:v>
                </c:pt>
                <c:pt idx="95">
                  <c:v>0.12295991371439091</c:v>
                </c:pt>
                <c:pt idx="96">
                  <c:v>9.2285833919602489E-2</c:v>
                </c:pt>
                <c:pt idx="97">
                  <c:v>0.13293463299169953</c:v>
                </c:pt>
                <c:pt idx="98">
                  <c:v>0.20890912510614029</c:v>
                </c:pt>
                <c:pt idx="99">
                  <c:v>0.22040009297604393</c:v>
                </c:pt>
                <c:pt idx="100">
                  <c:v>0.20921863537425592</c:v>
                </c:pt>
                <c:pt idx="101">
                  <c:v>0.24478132281329623</c:v>
                </c:pt>
                <c:pt idx="102">
                  <c:v>0.2053929990324864</c:v>
                </c:pt>
                <c:pt idx="103">
                  <c:v>0.24857902950322894</c:v>
                </c:pt>
                <c:pt idx="104">
                  <c:v>0.2786967544857113</c:v>
                </c:pt>
                <c:pt idx="105">
                  <c:v>0.24255675975581939</c:v>
                </c:pt>
                <c:pt idx="106">
                  <c:v>0.24349912944024074</c:v>
                </c:pt>
                <c:pt idx="107">
                  <c:v>0.24484049166907423</c:v>
                </c:pt>
                <c:pt idx="108">
                  <c:v>0.18185748365138746</c:v>
                </c:pt>
                <c:pt idx="109">
                  <c:v>0.14771450485669563</c:v>
                </c:pt>
                <c:pt idx="110">
                  <c:v>0.17987595258680822</c:v>
                </c:pt>
                <c:pt idx="111">
                  <c:v>0.17151476893319889</c:v>
                </c:pt>
                <c:pt idx="112">
                  <c:v>0.12051948867719177</c:v>
                </c:pt>
                <c:pt idx="113">
                  <c:v>0.10055306404208539</c:v>
                </c:pt>
                <c:pt idx="114">
                  <c:v>0.13303152335427781</c:v>
                </c:pt>
                <c:pt idx="115">
                  <c:v>0.12040341590948812</c:v>
                </c:pt>
                <c:pt idx="116">
                  <c:v>0.11220166970022577</c:v>
                </c:pt>
                <c:pt idx="117">
                  <c:v>0.12624527483255851</c:v>
                </c:pt>
                <c:pt idx="118">
                  <c:v>0.11791447012725852</c:v>
                </c:pt>
                <c:pt idx="119">
                  <c:v>0.1941340179128884</c:v>
                </c:pt>
                <c:pt idx="120">
                  <c:v>0.14800243094734067</c:v>
                </c:pt>
                <c:pt idx="121">
                  <c:v>0.17420513650736849</c:v>
                </c:pt>
                <c:pt idx="122">
                  <c:v>0.20064623886519975</c:v>
                </c:pt>
                <c:pt idx="123">
                  <c:v>0.20499056533400778</c:v>
                </c:pt>
                <c:pt idx="124">
                  <c:v>0.17002103060026996</c:v>
                </c:pt>
                <c:pt idx="125">
                  <c:v>0.1101716272231246</c:v>
                </c:pt>
                <c:pt idx="126">
                  <c:v>8.890640112809757E-2</c:v>
                </c:pt>
                <c:pt idx="127">
                  <c:v>9.0478099927194508E-2</c:v>
                </c:pt>
                <c:pt idx="128">
                  <c:v>0.10827878802390829</c:v>
                </c:pt>
                <c:pt idx="129">
                  <c:v>0.11499063125404801</c:v>
                </c:pt>
                <c:pt idx="130">
                  <c:v>0.12479425617045166</c:v>
                </c:pt>
                <c:pt idx="131">
                  <c:v>0.10291526503712133</c:v>
                </c:pt>
                <c:pt idx="132">
                  <c:v>0.10432262353098162</c:v>
                </c:pt>
                <c:pt idx="133">
                  <c:v>0.12544688000322321</c:v>
                </c:pt>
                <c:pt idx="134">
                  <c:v>9.3342841050933517E-2</c:v>
                </c:pt>
                <c:pt idx="135">
                  <c:v>0.12247610857973583</c:v>
                </c:pt>
                <c:pt idx="136">
                  <c:v>8.6611499328153541E-2</c:v>
                </c:pt>
                <c:pt idx="137">
                  <c:v>1.7997842465144055E-2</c:v>
                </c:pt>
                <c:pt idx="138">
                  <c:v>-1.7353994702540152E-2</c:v>
                </c:pt>
                <c:pt idx="139">
                  <c:v>1.9993460691002855E-4</c:v>
                </c:pt>
                <c:pt idx="140">
                  <c:v>-3.2952547706293976E-3</c:v>
                </c:pt>
                <c:pt idx="141">
                  <c:v>2.4434521731840873E-2</c:v>
                </c:pt>
                <c:pt idx="142">
                  <c:v>-4.8874741635382786E-3</c:v>
                </c:pt>
                <c:pt idx="143">
                  <c:v>-2.9260353090793542E-2</c:v>
                </c:pt>
                <c:pt idx="144">
                  <c:v>-3.3833115936679981E-2</c:v>
                </c:pt>
                <c:pt idx="145">
                  <c:v>-9.3432335738186933E-3</c:v>
                </c:pt>
                <c:pt idx="146">
                  <c:v>2.1273881376720075E-3</c:v>
                </c:pt>
                <c:pt idx="147">
                  <c:v>3.5904953197174787E-2</c:v>
                </c:pt>
                <c:pt idx="148">
                  <c:v>4.4127163690213592E-2</c:v>
                </c:pt>
                <c:pt idx="149">
                  <c:v>5.8341479796270093E-3</c:v>
                </c:pt>
                <c:pt idx="150">
                  <c:v>2.8991572913961237E-2</c:v>
                </c:pt>
                <c:pt idx="151">
                  <c:v>4.9562986197013471E-2</c:v>
                </c:pt>
                <c:pt idx="152">
                  <c:v>4.7441055150626604E-2</c:v>
                </c:pt>
                <c:pt idx="153">
                  <c:v>9.2811052889216344E-3</c:v>
                </c:pt>
                <c:pt idx="154">
                  <c:v>1.736221155279578E-2</c:v>
                </c:pt>
                <c:pt idx="155">
                  <c:v>7.9273962736089339E-3</c:v>
                </c:pt>
                <c:pt idx="156">
                  <c:v>2.1623796403567081E-3</c:v>
                </c:pt>
                <c:pt idx="157">
                  <c:v>8.3829834737586435E-3</c:v>
                </c:pt>
                <c:pt idx="158">
                  <c:v>8.8601806334088328E-3</c:v>
                </c:pt>
                <c:pt idx="159">
                  <c:v>1.0223640300151758E-2</c:v>
                </c:pt>
                <c:pt idx="160">
                  <c:v>1.5667874685703253E-2</c:v>
                </c:pt>
                <c:pt idx="161">
                  <c:v>1.1259573136631947E-2</c:v>
                </c:pt>
                <c:pt idx="162">
                  <c:v>3.6063140172478116E-2</c:v>
                </c:pt>
                <c:pt idx="163">
                  <c:v>3.9765150421857055E-2</c:v>
                </c:pt>
                <c:pt idx="164">
                  <c:v>6.4807973212822431E-2</c:v>
                </c:pt>
                <c:pt idx="165">
                  <c:v>7.3050086305448556E-2</c:v>
                </c:pt>
                <c:pt idx="166">
                  <c:v>5.0290418329414791E-2</c:v>
                </c:pt>
                <c:pt idx="167">
                  <c:v>3.1294073343740667E-2</c:v>
                </c:pt>
                <c:pt idx="168">
                  <c:v>2.6969580781699476E-2</c:v>
                </c:pt>
                <c:pt idx="169">
                  <c:v>1.3960919810826301E-2</c:v>
                </c:pt>
                <c:pt idx="170">
                  <c:v>2.1297707776825846E-2</c:v>
                </c:pt>
                <c:pt idx="171">
                  <c:v>-9.1336762539641278E-3</c:v>
                </c:pt>
                <c:pt idx="172">
                  <c:v>-2.1475436316059356E-2</c:v>
                </c:pt>
                <c:pt idx="173">
                  <c:v>-6.8509158381942735E-3</c:v>
                </c:pt>
                <c:pt idx="174">
                  <c:v>-8.903922875625369E-3</c:v>
                </c:pt>
                <c:pt idx="175">
                  <c:v>1.3797099098664903E-2</c:v>
                </c:pt>
                <c:pt idx="176">
                  <c:v>2.2813885629932352E-2</c:v>
                </c:pt>
                <c:pt idx="177">
                  <c:v>3.4729161561896087E-2</c:v>
                </c:pt>
                <c:pt idx="178">
                  <c:v>5.4073792507378119E-3</c:v>
                </c:pt>
                <c:pt idx="179">
                  <c:v>3.3610654022397427E-3</c:v>
                </c:pt>
                <c:pt idx="180">
                  <c:v>3.3308719170321169E-3</c:v>
                </c:pt>
                <c:pt idx="181">
                  <c:v>-2.7105822191392688E-3</c:v>
                </c:pt>
                <c:pt idx="182">
                  <c:v>2.6692642268125587E-2</c:v>
                </c:pt>
                <c:pt idx="183">
                  <c:v>4.3306327132539811E-2</c:v>
                </c:pt>
                <c:pt idx="184">
                  <c:v>3.2068594899915467E-2</c:v>
                </c:pt>
                <c:pt idx="185">
                  <c:v>3.7029205993026192E-2</c:v>
                </c:pt>
                <c:pt idx="186">
                  <c:v>3.201627295922492E-2</c:v>
                </c:pt>
                <c:pt idx="187">
                  <c:v>4.6178256325038858E-2</c:v>
                </c:pt>
                <c:pt idx="188">
                  <c:v>5.4908002669443456E-2</c:v>
                </c:pt>
                <c:pt idx="189">
                  <c:v>4.8099210483111561E-2</c:v>
                </c:pt>
                <c:pt idx="190">
                  <c:v>3.3375608333708701E-2</c:v>
                </c:pt>
                <c:pt idx="191">
                  <c:v>2.9061438133283438E-2</c:v>
                </c:pt>
                <c:pt idx="192">
                  <c:v>2.816333408166968E-2</c:v>
                </c:pt>
                <c:pt idx="193">
                  <c:v>1.6171798269594893E-2</c:v>
                </c:pt>
                <c:pt idx="194">
                  <c:v>1.9765688724361522E-2</c:v>
                </c:pt>
                <c:pt idx="195">
                  <c:v>2.7038169560746305E-4</c:v>
                </c:pt>
                <c:pt idx="196">
                  <c:v>-1.4176790238623187E-2</c:v>
                </c:pt>
                <c:pt idx="197">
                  <c:v>-2.2071931951677188E-2</c:v>
                </c:pt>
                <c:pt idx="198">
                  <c:v>-3.196898648287564E-2</c:v>
                </c:pt>
                <c:pt idx="199">
                  <c:v>-3.1005182968801517E-2</c:v>
                </c:pt>
                <c:pt idx="200">
                  <c:v>-1.2019858934438075E-2</c:v>
                </c:pt>
                <c:pt idx="201">
                  <c:v>-2.5096781505480101E-2</c:v>
                </c:pt>
                <c:pt idx="202">
                  <c:v>-2.9392246139534572E-2</c:v>
                </c:pt>
                <c:pt idx="203">
                  <c:v>-4.0829759913334242E-2</c:v>
                </c:pt>
                <c:pt idx="204">
                  <c:v>-3.8518214655229567E-2</c:v>
                </c:pt>
                <c:pt idx="205">
                  <c:v>-3.5332473553620132E-2</c:v>
                </c:pt>
                <c:pt idx="206">
                  <c:v>-1.7987220825185626E-2</c:v>
                </c:pt>
                <c:pt idx="207">
                  <c:v>-3.8302268541549417E-2</c:v>
                </c:pt>
                <c:pt idx="208">
                  <c:v>-1.7073510861446952E-2</c:v>
                </c:pt>
                <c:pt idx="209">
                  <c:v>-1.1636286724495433E-2</c:v>
                </c:pt>
                <c:pt idx="210">
                  <c:v>1.0779727589692416E-2</c:v>
                </c:pt>
                <c:pt idx="211">
                  <c:v>9.4327887107006139E-3</c:v>
                </c:pt>
                <c:pt idx="212">
                  <c:v>1.9140571579965515E-2</c:v>
                </c:pt>
                <c:pt idx="213">
                  <c:v>2.8757614321706551E-2</c:v>
                </c:pt>
                <c:pt idx="214">
                  <c:v>1.7123158101333979E-2</c:v>
                </c:pt>
                <c:pt idx="215">
                  <c:v>8.4992338112349179E-3</c:v>
                </c:pt>
                <c:pt idx="216">
                  <c:v>6.2889035230539536E-3</c:v>
                </c:pt>
                <c:pt idx="217">
                  <c:v>1.2250060100991292E-2</c:v>
                </c:pt>
                <c:pt idx="218">
                  <c:v>3.5059740903989685E-3</c:v>
                </c:pt>
                <c:pt idx="219">
                  <c:v>8.0533659454729688E-3</c:v>
                </c:pt>
                <c:pt idx="220">
                  <c:v>1.2730510046024384E-2</c:v>
                </c:pt>
                <c:pt idx="221">
                  <c:v>2.4791250457502686E-2</c:v>
                </c:pt>
                <c:pt idx="222">
                  <c:v>2.3565640469974131E-2</c:v>
                </c:pt>
                <c:pt idx="223">
                  <c:v>3.5871991245050805E-2</c:v>
                </c:pt>
                <c:pt idx="224">
                  <c:v>4.2523867925888706E-2</c:v>
                </c:pt>
                <c:pt idx="225">
                  <c:v>4.6578986133065645E-2</c:v>
                </c:pt>
                <c:pt idx="226">
                  <c:v>3.3323997034041278E-2</c:v>
                </c:pt>
                <c:pt idx="227">
                  <c:v>5.5106128156863908E-2</c:v>
                </c:pt>
                <c:pt idx="228">
                  <c:v>5.0402009683693884E-2</c:v>
                </c:pt>
                <c:pt idx="229">
                  <c:v>6.1378560839120758E-2</c:v>
                </c:pt>
                <c:pt idx="230">
                  <c:v>7.221406410446532E-2</c:v>
                </c:pt>
                <c:pt idx="231">
                  <c:v>8.823466647517518E-2</c:v>
                </c:pt>
                <c:pt idx="232">
                  <c:v>0.12045225459072215</c:v>
                </c:pt>
                <c:pt idx="233">
                  <c:v>0.10617548032818772</c:v>
                </c:pt>
                <c:pt idx="234">
                  <c:v>0.11381617430756953</c:v>
                </c:pt>
                <c:pt idx="235">
                  <c:v>0.12894542324814479</c:v>
                </c:pt>
                <c:pt idx="236">
                  <c:v>0.13317541885845874</c:v>
                </c:pt>
                <c:pt idx="237">
                  <c:v>0.11077666934787103</c:v>
                </c:pt>
                <c:pt idx="238">
                  <c:v>0.1088391551848303</c:v>
                </c:pt>
                <c:pt idx="239">
                  <c:v>0.10654827255262303</c:v>
                </c:pt>
                <c:pt idx="240">
                  <c:v>8.985187074517402E-2</c:v>
                </c:pt>
                <c:pt idx="241">
                  <c:v>9.3443250705682393E-2</c:v>
                </c:pt>
                <c:pt idx="242">
                  <c:v>8.5212830072362356E-2</c:v>
                </c:pt>
                <c:pt idx="243">
                  <c:v>8.5159067720336643E-2</c:v>
                </c:pt>
                <c:pt idx="244">
                  <c:v>0.10470723876745583</c:v>
                </c:pt>
                <c:pt idx="245">
                  <c:v>9.3843664330750878E-2</c:v>
                </c:pt>
                <c:pt idx="246">
                  <c:v>0.11092912983064351</c:v>
                </c:pt>
                <c:pt idx="247">
                  <c:v>0.10367034194491809</c:v>
                </c:pt>
                <c:pt idx="248">
                  <c:v>7.3557465530090876E-2</c:v>
                </c:pt>
                <c:pt idx="249">
                  <c:v>7.0688087561117718E-2</c:v>
                </c:pt>
                <c:pt idx="250">
                  <c:v>8.1576033858576855E-2</c:v>
                </c:pt>
                <c:pt idx="251">
                  <c:v>6.924389973635299E-2</c:v>
                </c:pt>
                <c:pt idx="252">
                  <c:v>6.1263754139953913E-2</c:v>
                </c:pt>
                <c:pt idx="253">
                  <c:v>6.7073905804382578E-2</c:v>
                </c:pt>
                <c:pt idx="254">
                  <c:v>5.9985301631083225E-2</c:v>
                </c:pt>
                <c:pt idx="255">
                  <c:v>8.3310677555105961E-2</c:v>
                </c:pt>
                <c:pt idx="256">
                  <c:v>9.971161055292474E-2</c:v>
                </c:pt>
                <c:pt idx="257">
                  <c:v>8.6906709270400159E-2</c:v>
                </c:pt>
                <c:pt idx="258">
                  <c:v>0.10615120455994449</c:v>
                </c:pt>
                <c:pt idx="259">
                  <c:v>0.10761040191841377</c:v>
                </c:pt>
                <c:pt idx="260">
                  <c:v>0.10705994980186842</c:v>
                </c:pt>
                <c:pt idx="261">
                  <c:v>0.10627248447991673</c:v>
                </c:pt>
                <c:pt idx="262">
                  <c:v>8.449600222365182E-2</c:v>
                </c:pt>
                <c:pt idx="263">
                  <c:v>7.1282800071225602E-2</c:v>
                </c:pt>
                <c:pt idx="264">
                  <c:v>7.813134678796109E-2</c:v>
                </c:pt>
                <c:pt idx="265">
                  <c:v>7.6665857119522285E-2</c:v>
                </c:pt>
                <c:pt idx="266">
                  <c:v>5.1962477673949709E-2</c:v>
                </c:pt>
                <c:pt idx="267">
                  <c:v>5.9510823568920762E-2</c:v>
                </c:pt>
                <c:pt idx="268">
                  <c:v>5.7617954828208195E-2</c:v>
                </c:pt>
                <c:pt idx="269">
                  <c:v>6.0975348716996731E-2</c:v>
                </c:pt>
                <c:pt idx="270">
                  <c:v>4.9998391273266336E-2</c:v>
                </c:pt>
                <c:pt idx="271">
                  <c:v>2.2142054874523441E-2</c:v>
                </c:pt>
                <c:pt idx="272">
                  <c:v>2.8380429273334368E-2</c:v>
                </c:pt>
                <c:pt idx="273">
                  <c:v>3.6891371398357728E-2</c:v>
                </c:pt>
                <c:pt idx="274">
                  <c:v>4.048066618424942E-2</c:v>
                </c:pt>
                <c:pt idx="275">
                  <c:v>3.3306409102415301E-2</c:v>
                </c:pt>
                <c:pt idx="276">
                  <c:v>6.1128465219325571E-2</c:v>
                </c:pt>
                <c:pt idx="277">
                  <c:v>5.672595986416544E-2</c:v>
                </c:pt>
                <c:pt idx="278">
                  <c:v>4.4709182990332781E-2</c:v>
                </c:pt>
                <c:pt idx="279">
                  <c:v>6.005871781650738E-2</c:v>
                </c:pt>
                <c:pt idx="280">
                  <c:v>5.8293221085183533E-2</c:v>
                </c:pt>
                <c:pt idx="281">
                  <c:v>7.7780895454244117E-2</c:v>
                </c:pt>
                <c:pt idx="282">
                  <c:v>8.7519714707893256E-2</c:v>
                </c:pt>
                <c:pt idx="283">
                  <c:v>8.5396709792758249E-2</c:v>
                </c:pt>
                <c:pt idx="284">
                  <c:v>0.11209194322249251</c:v>
                </c:pt>
                <c:pt idx="285">
                  <c:v>0.10244179494135623</c:v>
                </c:pt>
                <c:pt idx="286">
                  <c:v>0.10124590466827878</c:v>
                </c:pt>
                <c:pt idx="287">
                  <c:v>0.10903636343180509</c:v>
                </c:pt>
                <c:pt idx="288">
                  <c:v>0.10643183565322192</c:v>
                </c:pt>
                <c:pt idx="289">
                  <c:v>0.10625999084065343</c:v>
                </c:pt>
                <c:pt idx="290">
                  <c:v>0.10872311886849927</c:v>
                </c:pt>
                <c:pt idx="291">
                  <c:v>9.0044850979583604E-2</c:v>
                </c:pt>
                <c:pt idx="292">
                  <c:v>9.8746128986101897E-2</c:v>
                </c:pt>
                <c:pt idx="293">
                  <c:v>0.11554838543862371</c:v>
                </c:pt>
                <c:pt idx="294">
                  <c:v>8.8409700916910194E-2</c:v>
                </c:pt>
                <c:pt idx="295">
                  <c:v>6.2693076384319549E-2</c:v>
                </c:pt>
                <c:pt idx="296">
                  <c:v>6.4362210428098199E-2</c:v>
                </c:pt>
                <c:pt idx="297">
                  <c:v>3.6723558076740236E-2</c:v>
                </c:pt>
                <c:pt idx="298">
                  <c:v>3.6365797118714481E-2</c:v>
                </c:pt>
                <c:pt idx="299">
                  <c:v>2.2883194378399342E-2</c:v>
                </c:pt>
                <c:pt idx="300">
                  <c:v>1.9328780828650617E-2</c:v>
                </c:pt>
                <c:pt idx="301">
                  <c:v>2.7340588400463474E-2</c:v>
                </c:pt>
                <c:pt idx="302">
                  <c:v>2.4091332570669314E-2</c:v>
                </c:pt>
                <c:pt idx="303">
                  <c:v>6.9841251184872884E-3</c:v>
                </c:pt>
                <c:pt idx="304">
                  <c:v>6.9865044016135594E-3</c:v>
                </c:pt>
                <c:pt idx="305">
                  <c:v>7.5900697165594121E-3</c:v>
                </c:pt>
                <c:pt idx="306">
                  <c:v>-8.0787409014362929E-3</c:v>
                </c:pt>
                <c:pt idx="307">
                  <c:v>8.0099630899846813E-3</c:v>
                </c:pt>
                <c:pt idx="308">
                  <c:v>8.6490913407719951E-3</c:v>
                </c:pt>
                <c:pt idx="309">
                  <c:v>8.8552902240043724E-3</c:v>
                </c:pt>
                <c:pt idx="310">
                  <c:v>1.4311453364297878E-2</c:v>
                </c:pt>
                <c:pt idx="311">
                  <c:v>3.3485891918495887E-2</c:v>
                </c:pt>
                <c:pt idx="312">
                  <c:v>3.2067325197504132E-2</c:v>
                </c:pt>
                <c:pt idx="313">
                  <c:v>4.0720158977565465E-2</c:v>
                </c:pt>
                <c:pt idx="314">
                  <c:v>5.7892853456576715E-2</c:v>
                </c:pt>
                <c:pt idx="315">
                  <c:v>6.8068978220283016E-2</c:v>
                </c:pt>
                <c:pt idx="316">
                  <c:v>7.2635241807555123E-2</c:v>
                </c:pt>
                <c:pt idx="317">
                  <c:v>7.7448534158885723E-2</c:v>
                </c:pt>
                <c:pt idx="318">
                  <c:v>6.4206639984850447E-2</c:v>
                </c:pt>
                <c:pt idx="319">
                  <c:v>5.0157520757641481E-2</c:v>
                </c:pt>
                <c:pt idx="320">
                  <c:v>2.8700599883715226E-2</c:v>
                </c:pt>
                <c:pt idx="321">
                  <c:v>2.6296972444177811E-2</c:v>
                </c:pt>
                <c:pt idx="322">
                  <c:v>2.9538882822719E-2</c:v>
                </c:pt>
                <c:pt idx="323">
                  <c:v>1.2018879793047221E-2</c:v>
                </c:pt>
                <c:pt idx="324">
                  <c:v>3.2140724741791839E-2</c:v>
                </c:pt>
                <c:pt idx="325">
                  <c:v>4.0507067614638237E-2</c:v>
                </c:pt>
                <c:pt idx="326">
                  <c:v>5.7182026889772357E-2</c:v>
                </c:pt>
                <c:pt idx="327">
                  <c:v>3.5474535435641434E-2</c:v>
                </c:pt>
                <c:pt idx="328">
                  <c:v>4.6674512718557513E-2</c:v>
                </c:pt>
                <c:pt idx="329">
                  <c:v>4.2553292715436335E-2</c:v>
                </c:pt>
                <c:pt idx="330">
                  <c:v>5.3222935848073361E-2</c:v>
                </c:pt>
                <c:pt idx="331">
                  <c:v>1.5216992557383699E-2</c:v>
                </c:pt>
                <c:pt idx="332">
                  <c:v>1.0141398709193518E-2</c:v>
                </c:pt>
                <c:pt idx="333">
                  <c:v>2.2876383950398194E-2</c:v>
                </c:pt>
                <c:pt idx="334">
                  <c:v>3.3071303450861914E-2</c:v>
                </c:pt>
                <c:pt idx="335">
                  <c:v>4.5227062922264985E-2</c:v>
                </c:pt>
                <c:pt idx="336">
                  <c:v>4.0576744502626591E-2</c:v>
                </c:pt>
                <c:pt idx="337">
                  <c:v>4.2439331328503568E-2</c:v>
                </c:pt>
                <c:pt idx="338">
                  <c:v>5.6391101390029619E-2</c:v>
                </c:pt>
                <c:pt idx="339">
                  <c:v>3.824512563987717E-2</c:v>
                </c:pt>
                <c:pt idx="340">
                  <c:v>4.1769054326690473E-2</c:v>
                </c:pt>
                <c:pt idx="341">
                  <c:v>3.1831067503713721E-2</c:v>
                </c:pt>
                <c:pt idx="342">
                  <c:v>4.0949572771250435E-2</c:v>
                </c:pt>
                <c:pt idx="343">
                  <c:v>2.5875886896975196E-2</c:v>
                </c:pt>
                <c:pt idx="344">
                  <c:v>4.5780737513438925E-2</c:v>
                </c:pt>
                <c:pt idx="345">
                  <c:v>4.6526103645629736E-2</c:v>
                </c:pt>
                <c:pt idx="346">
                  <c:v>4.1909037628850607E-2</c:v>
                </c:pt>
                <c:pt idx="347">
                  <c:v>2.7863674181938549E-2</c:v>
                </c:pt>
                <c:pt idx="348">
                  <c:v>3.3371865424752629E-2</c:v>
                </c:pt>
                <c:pt idx="349">
                  <c:v>1.3063831404800288E-2</c:v>
                </c:pt>
                <c:pt idx="350">
                  <c:v>4.1405243788945022E-3</c:v>
                </c:pt>
                <c:pt idx="351">
                  <c:v>2.2979799717462004E-4</c:v>
                </c:pt>
                <c:pt idx="352">
                  <c:v>-1.9712749448942676E-2</c:v>
                </c:pt>
                <c:pt idx="353">
                  <c:v>-4.8480702446266108E-2</c:v>
                </c:pt>
                <c:pt idx="354">
                  <c:v>-3.1981322619340724E-2</c:v>
                </c:pt>
                <c:pt idx="355">
                  <c:v>-4.8692711558320459E-2</c:v>
                </c:pt>
                <c:pt idx="356">
                  <c:v>-3.4489890425554039E-2</c:v>
                </c:pt>
                <c:pt idx="357">
                  <c:v>-2.6663452820104603E-2</c:v>
                </c:pt>
                <c:pt idx="358">
                  <c:v>-2.3943580749071849E-2</c:v>
                </c:pt>
                <c:pt idx="359">
                  <c:v>-4.1371797159952895E-3</c:v>
                </c:pt>
                <c:pt idx="360">
                  <c:v>-2.0630089012322484E-2</c:v>
                </c:pt>
                <c:pt idx="361">
                  <c:v>-1.4715092688512493E-2</c:v>
                </c:pt>
                <c:pt idx="362">
                  <c:v>-2.296891852576494E-2</c:v>
                </c:pt>
                <c:pt idx="363">
                  <c:v>-6.2465796262624537E-2</c:v>
                </c:pt>
                <c:pt idx="364">
                  <c:v>-8.0903665016255344E-2</c:v>
                </c:pt>
                <c:pt idx="365">
                  <c:v>-9.4167055804093014E-2</c:v>
                </c:pt>
                <c:pt idx="366">
                  <c:v>-8.1700658559731909E-2</c:v>
                </c:pt>
                <c:pt idx="367">
                  <c:v>-9.2115695440885215E-2</c:v>
                </c:pt>
                <c:pt idx="368">
                  <c:v>-8.130524804284979E-2</c:v>
                </c:pt>
                <c:pt idx="369">
                  <c:v>-9.2285059326638635E-2</c:v>
                </c:pt>
                <c:pt idx="370">
                  <c:v>-7.2794988030316254E-2</c:v>
                </c:pt>
                <c:pt idx="371">
                  <c:v>-6.4819805292181745E-2</c:v>
                </c:pt>
                <c:pt idx="372">
                  <c:v>-7.4927218855240951E-2</c:v>
                </c:pt>
                <c:pt idx="373">
                  <c:v>-7.7496953670753252E-2</c:v>
                </c:pt>
                <c:pt idx="374">
                  <c:v>-7.6375066997395907E-2</c:v>
                </c:pt>
                <c:pt idx="375">
                  <c:v>-7.7752336766431993E-2</c:v>
                </c:pt>
                <c:pt idx="376">
                  <c:v>-5.8346586879162533E-2</c:v>
                </c:pt>
                <c:pt idx="377">
                  <c:v>-5.8292919877950558E-2</c:v>
                </c:pt>
                <c:pt idx="378">
                  <c:v>-4.1325015929410368E-2</c:v>
                </c:pt>
                <c:pt idx="379">
                  <c:v>-4.434872571240657E-2</c:v>
                </c:pt>
                <c:pt idx="380">
                  <c:v>-4.4218204702842018E-2</c:v>
                </c:pt>
                <c:pt idx="381">
                  <c:v>-2.3442795064314778E-2</c:v>
                </c:pt>
                <c:pt idx="382">
                  <c:v>-7.5949487258807511E-3</c:v>
                </c:pt>
                <c:pt idx="383">
                  <c:v>-2.3126910804127373E-2</c:v>
                </c:pt>
                <c:pt idx="384">
                  <c:v>-1.5960870249925482E-2</c:v>
                </c:pt>
                <c:pt idx="385">
                  <c:v>-2.1444398697511424E-2</c:v>
                </c:pt>
                <c:pt idx="386">
                  <c:v>-1.4794266313949873E-2</c:v>
                </c:pt>
                <c:pt idx="387">
                  <c:v>-2.3100099219252841E-2</c:v>
                </c:pt>
                <c:pt idx="388">
                  <c:v>-1.7807043511826506E-2</c:v>
                </c:pt>
                <c:pt idx="389">
                  <c:v>-7.8240576385079745E-3</c:v>
                </c:pt>
                <c:pt idx="390">
                  <c:v>-1.2480814076745214E-2</c:v>
                </c:pt>
                <c:pt idx="391">
                  <c:v>4.1412360088364207E-3</c:v>
                </c:pt>
                <c:pt idx="392">
                  <c:v>-1.1242945732850734E-2</c:v>
                </c:pt>
                <c:pt idx="393">
                  <c:v>-3.1479573400989301E-2</c:v>
                </c:pt>
                <c:pt idx="394">
                  <c:v>-1.7817582994796043E-2</c:v>
                </c:pt>
                <c:pt idx="395">
                  <c:v>-4.656844792800769E-2</c:v>
                </c:pt>
                <c:pt idx="396">
                  <c:v>-3.0660791848122256E-2</c:v>
                </c:pt>
                <c:pt idx="397">
                  <c:v>-3.4439954826652901E-2</c:v>
                </c:pt>
                <c:pt idx="398">
                  <c:v>-1.7352083451843171E-2</c:v>
                </c:pt>
                <c:pt idx="399">
                  <c:v>-1.7690047168434312E-2</c:v>
                </c:pt>
                <c:pt idx="400">
                  <c:v>-4.274349216339398E-3</c:v>
                </c:pt>
                <c:pt idx="401">
                  <c:v>-1.5289266857597815E-2</c:v>
                </c:pt>
                <c:pt idx="402">
                  <c:v>1.2600534131067898E-2</c:v>
                </c:pt>
                <c:pt idx="403">
                  <c:v>2.9683027631517537E-2</c:v>
                </c:pt>
                <c:pt idx="404">
                  <c:v>4.5053913259182836E-2</c:v>
                </c:pt>
                <c:pt idx="405">
                  <c:v>5.1638687208435508E-2</c:v>
                </c:pt>
                <c:pt idx="406">
                  <c:v>4.7429364130647279E-2</c:v>
                </c:pt>
                <c:pt idx="407">
                  <c:v>5.2976248021453516E-2</c:v>
                </c:pt>
                <c:pt idx="408">
                  <c:v>7.4821022236521748E-2</c:v>
                </c:pt>
                <c:pt idx="409">
                  <c:v>8.7010509172906245E-2</c:v>
                </c:pt>
                <c:pt idx="410">
                  <c:v>6.5138296748449898E-2</c:v>
                </c:pt>
                <c:pt idx="411">
                  <c:v>8.3842544694019597E-2</c:v>
                </c:pt>
                <c:pt idx="412">
                  <c:v>9.8863435998536711E-2</c:v>
                </c:pt>
                <c:pt idx="413">
                  <c:v>0.10457278474680233</c:v>
                </c:pt>
                <c:pt idx="414">
                  <c:v>0.11249019525507838</c:v>
                </c:pt>
                <c:pt idx="415">
                  <c:v>9.2090181670901064E-2</c:v>
                </c:pt>
                <c:pt idx="416">
                  <c:v>9.3765895549682482E-2</c:v>
                </c:pt>
                <c:pt idx="417">
                  <c:v>7.6768519714362979E-2</c:v>
                </c:pt>
                <c:pt idx="418">
                  <c:v>8.0067358610531311E-2</c:v>
                </c:pt>
                <c:pt idx="419">
                  <c:v>0.10398935787030414</c:v>
                </c:pt>
                <c:pt idx="420">
                  <c:v>6.6767040855331583E-2</c:v>
                </c:pt>
                <c:pt idx="421">
                  <c:v>6.2354547721814174E-2</c:v>
                </c:pt>
                <c:pt idx="422">
                  <c:v>5.5219376824228117E-2</c:v>
                </c:pt>
                <c:pt idx="423">
                  <c:v>6.461311680725855E-2</c:v>
                </c:pt>
                <c:pt idx="424">
                  <c:v>7.0579842885747895E-2</c:v>
                </c:pt>
                <c:pt idx="425">
                  <c:v>7.1912556472220293E-2</c:v>
                </c:pt>
                <c:pt idx="426">
                  <c:v>7.7629330973343805E-2</c:v>
                </c:pt>
                <c:pt idx="427">
                  <c:v>9.9162222631170929E-2</c:v>
                </c:pt>
                <c:pt idx="428">
                  <c:v>0.11178828245517136</c:v>
                </c:pt>
                <c:pt idx="429">
                  <c:v>0.11573030176285759</c:v>
                </c:pt>
                <c:pt idx="430">
                  <c:v>0.11130429255652026</c:v>
                </c:pt>
                <c:pt idx="431">
                  <c:v>0.14871552184822759</c:v>
                </c:pt>
                <c:pt idx="432">
                  <c:v>0.1877993660368194</c:v>
                </c:pt>
                <c:pt idx="433">
                  <c:v>0.1818899046901295</c:v>
                </c:pt>
                <c:pt idx="434">
                  <c:v>0.18472466893421324</c:v>
                </c:pt>
                <c:pt idx="435">
                  <c:v>0.15803305544987734</c:v>
                </c:pt>
                <c:pt idx="436">
                  <c:v>0.16453750233172057</c:v>
                </c:pt>
                <c:pt idx="437">
                  <c:v>0.14594994236287975</c:v>
                </c:pt>
                <c:pt idx="438">
                  <c:v>0.16032408946371746</c:v>
                </c:pt>
                <c:pt idx="439">
                  <c:v>0.13818140618786787</c:v>
                </c:pt>
                <c:pt idx="440">
                  <c:v>0.16951095762956028</c:v>
                </c:pt>
                <c:pt idx="441">
                  <c:v>0.17545308938862886</c:v>
                </c:pt>
                <c:pt idx="442">
                  <c:v>0.17186717694148321</c:v>
                </c:pt>
                <c:pt idx="443">
                  <c:v>0.12948761225216704</c:v>
                </c:pt>
                <c:pt idx="444">
                  <c:v>0.15729704021994192</c:v>
                </c:pt>
                <c:pt idx="445">
                  <c:v>0.13973835196265752</c:v>
                </c:pt>
                <c:pt idx="446">
                  <c:v>0.1512390750451659</c:v>
                </c:pt>
                <c:pt idx="447">
                  <c:v>0.13411597666607777</c:v>
                </c:pt>
                <c:pt idx="448">
                  <c:v>0.10319479940142987</c:v>
                </c:pt>
                <c:pt idx="449">
                  <c:v>0.12310692960940296</c:v>
                </c:pt>
                <c:pt idx="450">
                  <c:v>0.11235770248141654</c:v>
                </c:pt>
                <c:pt idx="451">
                  <c:v>0.10845296256250933</c:v>
                </c:pt>
                <c:pt idx="452">
                  <c:v>0.10173155200525388</c:v>
                </c:pt>
                <c:pt idx="453">
                  <c:v>0.10619118983371688</c:v>
                </c:pt>
                <c:pt idx="454">
                  <c:v>8.4906213204846218E-2</c:v>
                </c:pt>
                <c:pt idx="455">
                  <c:v>7.6752407327682681E-2</c:v>
                </c:pt>
                <c:pt idx="456">
                  <c:v>9.5387972461005985E-2</c:v>
                </c:pt>
                <c:pt idx="457">
                  <c:v>8.6269323974260001E-2</c:v>
                </c:pt>
                <c:pt idx="458">
                  <c:v>8.9346580932438607E-2</c:v>
                </c:pt>
                <c:pt idx="459">
                  <c:v>8.9626746965437556E-2</c:v>
                </c:pt>
                <c:pt idx="460">
                  <c:v>3.5014250078461234E-2</c:v>
                </c:pt>
                <c:pt idx="461">
                  <c:v>4.6602440995734414E-2</c:v>
                </c:pt>
                <c:pt idx="462">
                  <c:v>4.7080325279457921E-2</c:v>
                </c:pt>
                <c:pt idx="463">
                  <c:v>4.2638652020819824E-2</c:v>
                </c:pt>
                <c:pt idx="464">
                  <c:v>4.0557284415461199E-2</c:v>
                </c:pt>
                <c:pt idx="465">
                  <c:v>4.4497479198344111E-2</c:v>
                </c:pt>
                <c:pt idx="466">
                  <c:v>1.0204844194988068E-2</c:v>
                </c:pt>
                <c:pt idx="467">
                  <c:v>-5.0474473219192543E-3</c:v>
                </c:pt>
                <c:pt idx="468">
                  <c:v>1.1923717459390837E-3</c:v>
                </c:pt>
                <c:pt idx="469">
                  <c:v>-7.3475256154843351E-3</c:v>
                </c:pt>
                <c:pt idx="470">
                  <c:v>-1.608019636466685E-2</c:v>
                </c:pt>
                <c:pt idx="471">
                  <c:v>-5.6536621323374676E-2</c:v>
                </c:pt>
                <c:pt idx="472">
                  <c:v>-4.7951509069691964E-2</c:v>
                </c:pt>
                <c:pt idx="473">
                  <c:v>-2.2981855618534473E-2</c:v>
                </c:pt>
                <c:pt idx="474">
                  <c:v>-1.5440890823235435E-2</c:v>
                </c:pt>
                <c:pt idx="475">
                  <c:v>-2.3136643016503134E-2</c:v>
                </c:pt>
                <c:pt idx="476">
                  <c:v>-2.9113189200700079E-2</c:v>
                </c:pt>
                <c:pt idx="477">
                  <c:v>-3.7172590269823808E-2</c:v>
                </c:pt>
                <c:pt idx="478">
                  <c:v>-5.3359896098081276E-2</c:v>
                </c:pt>
                <c:pt idx="479">
                  <c:v>-5.9233535354295493E-2</c:v>
                </c:pt>
                <c:pt idx="480">
                  <c:v>-6.8293064282444707E-2</c:v>
                </c:pt>
                <c:pt idx="481">
                  <c:v>-6.9901359316334094E-2</c:v>
                </c:pt>
                <c:pt idx="482">
                  <c:v>-3.3007916186336014E-2</c:v>
                </c:pt>
                <c:pt idx="483">
                  <c:v>-7.6721905280748612E-2</c:v>
                </c:pt>
                <c:pt idx="484">
                  <c:v>-3.9860019847989862E-2</c:v>
                </c:pt>
                <c:pt idx="485">
                  <c:v>-5.9165218485090265E-2</c:v>
                </c:pt>
                <c:pt idx="486">
                  <c:v>-5.9148489844461812E-2</c:v>
                </c:pt>
                <c:pt idx="487">
                  <c:v>-3.6518545482596997E-2</c:v>
                </c:pt>
                <c:pt idx="488">
                  <c:v>-6.0520110488451913E-2</c:v>
                </c:pt>
                <c:pt idx="489">
                  <c:v>-6.9135086127703832E-2</c:v>
                </c:pt>
                <c:pt idx="490">
                  <c:v>-8.1244263936332523E-2</c:v>
                </c:pt>
                <c:pt idx="491">
                  <c:v>-7.7519294680393577E-2</c:v>
                </c:pt>
                <c:pt idx="492">
                  <c:v>-7.4810424100098818E-2</c:v>
                </c:pt>
                <c:pt idx="493">
                  <c:v>-6.1620834420173021E-2</c:v>
                </c:pt>
                <c:pt idx="494">
                  <c:v>-7.2724381986451522E-2</c:v>
                </c:pt>
                <c:pt idx="495">
                  <c:v>-6.6430195421233088E-2</c:v>
                </c:pt>
                <c:pt idx="496">
                  <c:v>-6.4069371947869977E-2</c:v>
                </c:pt>
                <c:pt idx="497">
                  <c:v>-7.6238223235983088E-2</c:v>
                </c:pt>
                <c:pt idx="498">
                  <c:v>-8.1310017090085437E-2</c:v>
                </c:pt>
                <c:pt idx="499">
                  <c:v>-3.1372435599299503E-2</c:v>
                </c:pt>
                <c:pt idx="500">
                  <c:v>-7.3262334792455891E-2</c:v>
                </c:pt>
                <c:pt idx="501">
                  <c:v>-6.7675488723351607E-2</c:v>
                </c:pt>
                <c:pt idx="502">
                  <c:v>-7.5279804461930527E-2</c:v>
                </c:pt>
                <c:pt idx="503">
                  <c:v>-9.5508546390299889E-2</c:v>
                </c:pt>
                <c:pt idx="504">
                  <c:v>-8.2039539115164803E-2</c:v>
                </c:pt>
                <c:pt idx="505">
                  <c:v>-6.0486384667551851E-2</c:v>
                </c:pt>
                <c:pt idx="506">
                  <c:v>-7.2194322509088638E-2</c:v>
                </c:pt>
                <c:pt idx="507">
                  <c:v>-8.5658739026570438E-2</c:v>
                </c:pt>
                <c:pt idx="508">
                  <c:v>-7.5660169216355391E-2</c:v>
                </c:pt>
                <c:pt idx="509">
                  <c:v>-6.5667310310920046E-2</c:v>
                </c:pt>
                <c:pt idx="510">
                  <c:v>-6.2718733518550257E-2</c:v>
                </c:pt>
                <c:pt idx="511">
                  <c:v>-6.6924776921088627E-2</c:v>
                </c:pt>
                <c:pt idx="512">
                  <c:v>-7.0378238435007998E-2</c:v>
                </c:pt>
                <c:pt idx="513">
                  <c:v>-6.8898218640810499E-2</c:v>
                </c:pt>
                <c:pt idx="514">
                  <c:v>-7.1548121723755784E-2</c:v>
                </c:pt>
                <c:pt idx="515">
                  <c:v>-7.2387932188452617E-2</c:v>
                </c:pt>
                <c:pt idx="516">
                  <c:v>-7.4249554764922024E-2</c:v>
                </c:pt>
                <c:pt idx="517">
                  <c:v>-5.2306687221072984E-2</c:v>
                </c:pt>
                <c:pt idx="518">
                  <c:v>-5.0049327974716326E-2</c:v>
                </c:pt>
                <c:pt idx="519">
                  <c:v>-4.3263624992471265E-2</c:v>
                </c:pt>
                <c:pt idx="520">
                  <c:v>-3.7603631350903347E-2</c:v>
                </c:pt>
                <c:pt idx="521">
                  <c:v>-5.016159436073224E-2</c:v>
                </c:pt>
                <c:pt idx="522">
                  <c:v>-2.0406081515730368E-2</c:v>
                </c:pt>
                <c:pt idx="523">
                  <c:v>-3.6900185559639878E-2</c:v>
                </c:pt>
                <c:pt idx="524">
                  <c:v>-3.5258802045321093E-2</c:v>
                </c:pt>
                <c:pt idx="525">
                  <c:v>-3.748901582940968E-2</c:v>
                </c:pt>
                <c:pt idx="526">
                  <c:v>-3.238188903608813E-2</c:v>
                </c:pt>
                <c:pt idx="527">
                  <c:v>-2.3361341247201298E-2</c:v>
                </c:pt>
                <c:pt idx="528">
                  <c:v>-2.4745282616977282E-2</c:v>
                </c:pt>
                <c:pt idx="529">
                  <c:v>-1.4813551498190001E-2</c:v>
                </c:pt>
                <c:pt idx="530">
                  <c:v>-3.132317761671357E-2</c:v>
                </c:pt>
                <c:pt idx="531">
                  <c:v>-5.5023429166035878E-2</c:v>
                </c:pt>
                <c:pt idx="532">
                  <c:v>-4.7482079161416862E-2</c:v>
                </c:pt>
                <c:pt idx="533">
                  <c:v>-4.0987147691188379E-2</c:v>
                </c:pt>
                <c:pt idx="534">
                  <c:v>-6.4229257813302632E-2</c:v>
                </c:pt>
                <c:pt idx="535">
                  <c:v>-5.937670042226758E-2</c:v>
                </c:pt>
                <c:pt idx="536">
                  <c:v>-5.2638522496382373E-2</c:v>
                </c:pt>
                <c:pt idx="537">
                  <c:v>-2.2654248459434305E-2</c:v>
                </c:pt>
                <c:pt idx="538">
                  <c:v>-2.7759968928106012E-2</c:v>
                </c:pt>
                <c:pt idx="539">
                  <c:v>1.3978816966329828E-2</c:v>
                </c:pt>
                <c:pt idx="540">
                  <c:v>-7.8906405327724555E-3</c:v>
                </c:pt>
                <c:pt idx="541">
                  <c:v>-7.7359734262638213E-3</c:v>
                </c:pt>
                <c:pt idx="542">
                  <c:v>1.3709251149722091E-2</c:v>
                </c:pt>
                <c:pt idx="543">
                  <c:v>-8.8556734605349154E-3</c:v>
                </c:pt>
                <c:pt idx="544">
                  <c:v>-2.2705628322793887E-2</c:v>
                </c:pt>
                <c:pt idx="545">
                  <c:v>-3.3683069777344594E-2</c:v>
                </c:pt>
                <c:pt idx="546">
                  <c:v>-3.0680480484474179E-2</c:v>
                </c:pt>
                <c:pt idx="547">
                  <c:v>-3.4426146276718021E-2</c:v>
                </c:pt>
                <c:pt idx="548">
                  <c:v>-4.7944655755983029E-2</c:v>
                </c:pt>
                <c:pt idx="549">
                  <c:v>-5.4992131737595602E-2</c:v>
                </c:pt>
                <c:pt idx="550">
                  <c:v>-3.1820440094208369E-2</c:v>
                </c:pt>
                <c:pt idx="551">
                  <c:v>-3.9485187273829186E-2</c:v>
                </c:pt>
                <c:pt idx="552">
                  <c:v>-1.8700318145524628E-2</c:v>
                </c:pt>
                <c:pt idx="553">
                  <c:v>9.3478290300851603E-3</c:v>
                </c:pt>
                <c:pt idx="554">
                  <c:v>4.5350846124941864E-3</c:v>
                </c:pt>
                <c:pt idx="555">
                  <c:v>7.5656546947428351E-4</c:v>
                </c:pt>
                <c:pt idx="556">
                  <c:v>-1.3016232691198714E-2</c:v>
                </c:pt>
                <c:pt idx="557">
                  <c:v>-1.1649244211289298E-2</c:v>
                </c:pt>
                <c:pt idx="558">
                  <c:v>-2.1597037247946701E-2</c:v>
                </c:pt>
                <c:pt idx="559">
                  <c:v>-3.5856656595409063E-2</c:v>
                </c:pt>
                <c:pt idx="560">
                  <c:v>-2.1518517373904356E-2</c:v>
                </c:pt>
                <c:pt idx="561">
                  <c:v>-3.1430169597180618E-2</c:v>
                </c:pt>
                <c:pt idx="562">
                  <c:v>-1.7984262861699157E-2</c:v>
                </c:pt>
                <c:pt idx="563">
                  <c:v>-4.5780762495035883E-3</c:v>
                </c:pt>
                <c:pt idx="564">
                  <c:v>4.784135138656255E-3</c:v>
                </c:pt>
                <c:pt idx="565">
                  <c:v>7.6562820565227365E-3</c:v>
                </c:pt>
                <c:pt idx="566">
                  <c:v>5.028453487859217E-3</c:v>
                </c:pt>
                <c:pt idx="567">
                  <c:v>1.2787072649325328E-2</c:v>
                </c:pt>
                <c:pt idx="568">
                  <c:v>1.4191742726052082E-2</c:v>
                </c:pt>
                <c:pt idx="569">
                  <c:v>1.7510196881163703E-2</c:v>
                </c:pt>
                <c:pt idx="570">
                  <c:v>4.5320260190272729E-2</c:v>
                </c:pt>
                <c:pt idx="571">
                  <c:v>4.5269907969198518E-2</c:v>
                </c:pt>
                <c:pt idx="572">
                  <c:v>3.5445340983896852E-2</c:v>
                </c:pt>
                <c:pt idx="573">
                  <c:v>6.2929269467852225E-2</c:v>
                </c:pt>
                <c:pt idx="574">
                  <c:v>5.176692617078104E-2</c:v>
                </c:pt>
                <c:pt idx="575">
                  <c:v>2.7704531896383888E-2</c:v>
                </c:pt>
                <c:pt idx="576">
                  <c:v>6.262601667889027E-2</c:v>
                </c:pt>
                <c:pt idx="577">
                  <c:v>8.5489111140654078E-2</c:v>
                </c:pt>
                <c:pt idx="578">
                  <c:v>5.8492093158964122E-2</c:v>
                </c:pt>
                <c:pt idx="579">
                  <c:v>5.7598285005615174E-2</c:v>
                </c:pt>
                <c:pt idx="580">
                  <c:v>6.5675882738627844E-2</c:v>
                </c:pt>
                <c:pt idx="581">
                  <c:v>7.4110183012596378E-2</c:v>
                </c:pt>
                <c:pt idx="582">
                  <c:v>9.6172414511905682E-2</c:v>
                </c:pt>
                <c:pt idx="583">
                  <c:v>0.14444636485102944</c:v>
                </c:pt>
                <c:pt idx="584">
                  <c:v>0.19177334203566163</c:v>
                </c:pt>
                <c:pt idx="585">
                  <c:v>0.18456417433286781</c:v>
                </c:pt>
                <c:pt idx="586">
                  <c:v>0.18141001944723825</c:v>
                </c:pt>
                <c:pt idx="587">
                  <c:v>0.18729676638721077</c:v>
                </c:pt>
                <c:pt idx="588">
                  <c:v>0.18494739536467703</c:v>
                </c:pt>
                <c:pt idx="589">
                  <c:v>0.13938817861174349</c:v>
                </c:pt>
                <c:pt idx="590">
                  <c:v>0.14427031628966502</c:v>
                </c:pt>
                <c:pt idx="591">
                  <c:v>0.14420814424210962</c:v>
                </c:pt>
                <c:pt idx="592">
                  <c:v>0.10585490356642523</c:v>
                </c:pt>
                <c:pt idx="593">
                  <c:v>0.1222761493095621</c:v>
                </c:pt>
                <c:pt idx="594">
                  <c:v>0.1444700394522348</c:v>
                </c:pt>
                <c:pt idx="595">
                  <c:v>0.13458570548860788</c:v>
                </c:pt>
                <c:pt idx="596">
                  <c:v>0.11756257296647706</c:v>
                </c:pt>
                <c:pt idx="597">
                  <c:v>0.10735275016966633</c:v>
                </c:pt>
                <c:pt idx="598">
                  <c:v>0.13662667653916735</c:v>
                </c:pt>
                <c:pt idx="599">
                  <c:v>8.1089587509953154E-2</c:v>
                </c:pt>
                <c:pt idx="600">
                  <c:v>0.11375633782347463</c:v>
                </c:pt>
                <c:pt idx="601">
                  <c:v>9.2205091044075885E-2</c:v>
                </c:pt>
                <c:pt idx="602">
                  <c:v>0.10204196285475026</c:v>
                </c:pt>
                <c:pt idx="603">
                  <c:v>0.11633138190461483</c:v>
                </c:pt>
                <c:pt idx="604">
                  <c:v>0.10623790990359881</c:v>
                </c:pt>
                <c:pt idx="605">
                  <c:v>8.600265479475748E-2</c:v>
                </c:pt>
                <c:pt idx="606">
                  <c:v>7.0546268192350103E-2</c:v>
                </c:pt>
                <c:pt idx="607">
                  <c:v>8.1906034085913682E-2</c:v>
                </c:pt>
                <c:pt idx="608">
                  <c:v>0.11512681798008161</c:v>
                </c:pt>
                <c:pt idx="609">
                  <c:v>0.10542705417728782</c:v>
                </c:pt>
                <c:pt idx="610">
                  <c:v>8.9502655949126902E-2</c:v>
                </c:pt>
                <c:pt idx="611">
                  <c:v>0.1192650286016665</c:v>
                </c:pt>
                <c:pt idx="612">
                  <c:v>0.11210018683734746</c:v>
                </c:pt>
                <c:pt idx="613">
                  <c:v>0.11899173920765969</c:v>
                </c:pt>
                <c:pt idx="614">
                  <c:v>0.11076709012094342</c:v>
                </c:pt>
                <c:pt idx="615">
                  <c:v>7.1225202118053249E-2</c:v>
                </c:pt>
                <c:pt idx="616">
                  <c:v>3.5292553075760069E-2</c:v>
                </c:pt>
                <c:pt idx="617">
                  <c:v>4.3326902630885157E-2</c:v>
                </c:pt>
                <c:pt idx="618">
                  <c:v>4.3536547649350908E-2</c:v>
                </c:pt>
                <c:pt idx="619">
                  <c:v>3.9009384277753127E-2</c:v>
                </c:pt>
                <c:pt idx="620">
                  <c:v>2.6745349499974449E-2</c:v>
                </c:pt>
                <c:pt idx="621">
                  <c:v>1.4966646539516452E-2</c:v>
                </c:pt>
                <c:pt idx="622">
                  <c:v>1.5964828490681112E-3</c:v>
                </c:pt>
                <c:pt idx="623">
                  <c:v>-1.5324277902757433E-3</c:v>
                </c:pt>
                <c:pt idx="624">
                  <c:v>-5.5887291722798854E-3</c:v>
                </c:pt>
                <c:pt idx="625">
                  <c:v>-1.6448254550263798E-3</c:v>
                </c:pt>
                <c:pt idx="626">
                  <c:v>2.88577037026509E-3</c:v>
                </c:pt>
                <c:pt idx="627">
                  <c:v>1.0870702056089008E-2</c:v>
                </c:pt>
                <c:pt idx="628">
                  <c:v>5.8109138808079497E-2</c:v>
                </c:pt>
                <c:pt idx="629">
                  <c:v>3.8010340660104142E-2</c:v>
                </c:pt>
                <c:pt idx="630">
                  <c:v>2.388400734003459E-2</c:v>
                </c:pt>
                <c:pt idx="631">
                  <c:v>4.9097476753630423E-2</c:v>
                </c:pt>
                <c:pt idx="632">
                  <c:v>2.6285531404528165E-2</c:v>
                </c:pt>
                <c:pt idx="633">
                  <c:v>1.4985955822315987E-2</c:v>
                </c:pt>
                <c:pt idx="634">
                  <c:v>2.6125043625273747E-2</c:v>
                </c:pt>
                <c:pt idx="635">
                  <c:v>6.0732219637173679E-2</c:v>
                </c:pt>
                <c:pt idx="636">
                  <c:v>7.2425318228219418E-2</c:v>
                </c:pt>
              </c:numCache>
            </c:numRef>
          </c:val>
          <c:smooth val="0"/>
          <c:extLst>
            <c:ext xmlns:c16="http://schemas.microsoft.com/office/drawing/2014/chart" uri="{C3380CC4-5D6E-409C-BE32-E72D297353CC}">
              <c16:uniqueId val="{00000006-55D1-4D49-890A-E225D831DA4A}"/>
            </c:ext>
          </c:extLst>
        </c:ser>
        <c:ser>
          <c:idx val="6"/>
          <c:order val="6"/>
          <c:tx>
            <c:strRef>
              <c:f>Sheet2!$AD$3</c:f>
              <c:strCache>
                <c:ptCount val="1"/>
                <c:pt idx="0">
                  <c:v>60d Ret</c:v>
                </c:pt>
              </c:strCache>
            </c:strRef>
          </c:tx>
          <c:spPr>
            <a:ln w="6350" cap="rnd">
              <a:solidFill>
                <a:schemeClr val="bg1">
                  <a:lumMod val="50%"/>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Sheet2!$AD$4:$AD$640</c:f>
              <c:numCache>
                <c:formatCode>0.00</c:formatCode>
                <c:ptCount val="637"/>
                <c:pt idx="59">
                  <c:v>-0.25988388916809929</c:v>
                </c:pt>
                <c:pt idx="60">
                  <c:v>-0.24087884695768477</c:v>
                </c:pt>
                <c:pt idx="61">
                  <c:v>-0.20097060164439465</c:v>
                </c:pt>
                <c:pt idx="62">
                  <c:v>-0.21944782505302288</c:v>
                </c:pt>
                <c:pt idx="63">
                  <c:v>-0.19239234339443748</c:v>
                </c:pt>
                <c:pt idx="64">
                  <c:v>-0.21257796413124483</c:v>
                </c:pt>
                <c:pt idx="65">
                  <c:v>-0.24113934386621069</c:v>
                </c:pt>
                <c:pt idx="66">
                  <c:v>-0.2042800661636068</c:v>
                </c:pt>
                <c:pt idx="67">
                  <c:v>-0.2123709080856328</c:v>
                </c:pt>
                <c:pt idx="68">
                  <c:v>-0.20294030353383735</c:v>
                </c:pt>
                <c:pt idx="69">
                  <c:v>-0.16775774742504351</c:v>
                </c:pt>
                <c:pt idx="70">
                  <c:v>-0.14009117004058771</c:v>
                </c:pt>
                <c:pt idx="71">
                  <c:v>-0.14891627622629633</c:v>
                </c:pt>
                <c:pt idx="72">
                  <c:v>-0.12729669959300746</c:v>
                </c:pt>
                <c:pt idx="73">
                  <c:v>-7.2946512195542185E-2</c:v>
                </c:pt>
                <c:pt idx="74">
                  <c:v>-3.4792721320239257E-2</c:v>
                </c:pt>
                <c:pt idx="75">
                  <c:v>-1.833718224943379E-2</c:v>
                </c:pt>
                <c:pt idx="76">
                  <c:v>-1.8359893019799199E-2</c:v>
                </c:pt>
                <c:pt idx="77">
                  <c:v>-2.9375067412229531E-3</c:v>
                </c:pt>
                <c:pt idx="78">
                  <c:v>-5.3585878825058476E-3</c:v>
                </c:pt>
                <c:pt idx="79">
                  <c:v>-4.9948385190159007E-4</c:v>
                </c:pt>
                <c:pt idx="80">
                  <c:v>-5.3460967016946366E-2</c:v>
                </c:pt>
                <c:pt idx="81">
                  <c:v>-2.151109828600738E-2</c:v>
                </c:pt>
                <c:pt idx="82">
                  <c:v>-2.983496601714801E-2</c:v>
                </c:pt>
                <c:pt idx="83">
                  <c:v>-4.5984240420383238E-2</c:v>
                </c:pt>
                <c:pt idx="84">
                  <c:v>-7.9372294709863719E-2</c:v>
                </c:pt>
                <c:pt idx="85">
                  <c:v>-3.1819924285664811E-2</c:v>
                </c:pt>
                <c:pt idx="86">
                  <c:v>3.1610884389565844E-2</c:v>
                </c:pt>
                <c:pt idx="87">
                  <c:v>3.6091057231340401E-2</c:v>
                </c:pt>
                <c:pt idx="88">
                  <c:v>5.7564409404609246E-2</c:v>
                </c:pt>
                <c:pt idx="89">
                  <c:v>6.1531271286163085E-2</c:v>
                </c:pt>
                <c:pt idx="90">
                  <c:v>6.2530275486085599E-2</c:v>
                </c:pt>
                <c:pt idx="91">
                  <c:v>5.0224999280287556E-2</c:v>
                </c:pt>
                <c:pt idx="92">
                  <c:v>7.1417546726917483E-2</c:v>
                </c:pt>
                <c:pt idx="93">
                  <c:v>9.6721170637816434E-2</c:v>
                </c:pt>
                <c:pt idx="94">
                  <c:v>0.10452460577760311</c:v>
                </c:pt>
                <c:pt idx="95">
                  <c:v>0.13392223137414513</c:v>
                </c:pt>
                <c:pt idx="96">
                  <c:v>0.11252686150274868</c:v>
                </c:pt>
                <c:pt idx="97">
                  <c:v>0.15937972859715596</c:v>
                </c:pt>
                <c:pt idx="98">
                  <c:v>0.21067562905876891</c:v>
                </c:pt>
                <c:pt idx="99">
                  <c:v>0.21264647779082946</c:v>
                </c:pt>
                <c:pt idx="100">
                  <c:v>0.20319467960397206</c:v>
                </c:pt>
                <c:pt idx="101">
                  <c:v>0.20564503407325799</c:v>
                </c:pt>
                <c:pt idx="102">
                  <c:v>0.17767416211507403</c:v>
                </c:pt>
                <c:pt idx="103">
                  <c:v>0.20549696893847896</c:v>
                </c:pt>
                <c:pt idx="104">
                  <c:v>0.20987076965018445</c:v>
                </c:pt>
                <c:pt idx="105">
                  <c:v>0.21083940421842851</c:v>
                </c:pt>
                <c:pt idx="106">
                  <c:v>0.2169646277955716</c:v>
                </c:pt>
                <c:pt idx="107">
                  <c:v>0.23545627499520225</c:v>
                </c:pt>
                <c:pt idx="108">
                  <c:v>0.17905944220796427</c:v>
                </c:pt>
                <c:pt idx="109">
                  <c:v>0.20289855683759919</c:v>
                </c:pt>
                <c:pt idx="110">
                  <c:v>0.22097354729012125</c:v>
                </c:pt>
                <c:pt idx="111">
                  <c:v>0.19194017596199411</c:v>
                </c:pt>
                <c:pt idx="112">
                  <c:v>0.18978127918308579</c:v>
                </c:pt>
                <c:pt idx="113">
                  <c:v>0.18173332026552794</c:v>
                </c:pt>
                <c:pt idx="114">
                  <c:v>0.19978380552212921</c:v>
                </c:pt>
                <c:pt idx="115">
                  <c:v>0.21599134389564498</c:v>
                </c:pt>
                <c:pt idx="116">
                  <c:v>0.20358083106829333</c:v>
                </c:pt>
                <c:pt idx="117">
                  <c:v>0.24020607078942263</c:v>
                </c:pt>
                <c:pt idx="118">
                  <c:v>0.24433045580762425</c:v>
                </c:pt>
                <c:pt idx="119">
                  <c:v>0.23416123070932549</c:v>
                </c:pt>
                <c:pt idx="120">
                  <c:v>0.2110876166563051</c:v>
                </c:pt>
                <c:pt idx="121">
                  <c:v>0.23368721011334864</c:v>
                </c:pt>
                <c:pt idx="122">
                  <c:v>0.20919487447657198</c:v>
                </c:pt>
                <c:pt idx="123">
                  <c:v>0.21439141029991879</c:v>
                </c:pt>
                <c:pt idx="124">
                  <c:v>0.260894926343122</c:v>
                </c:pt>
                <c:pt idx="125">
                  <c:v>0.21626923182941973</c:v>
                </c:pt>
                <c:pt idx="126">
                  <c:v>0.21997165693330198</c:v>
                </c:pt>
                <c:pt idx="127">
                  <c:v>0.22142192403662772</c:v>
                </c:pt>
                <c:pt idx="128">
                  <c:v>0.19365807886903946</c:v>
                </c:pt>
                <c:pt idx="129">
                  <c:v>0.17818779571038212</c:v>
                </c:pt>
                <c:pt idx="130">
                  <c:v>0.18566903951047353</c:v>
                </c:pt>
                <c:pt idx="131">
                  <c:v>0.1897521759023513</c:v>
                </c:pt>
                <c:pt idx="132">
                  <c:v>0.16596838543672904</c:v>
                </c:pt>
                <c:pt idx="133">
                  <c:v>0.14791127651109037</c:v>
                </c:pt>
                <c:pt idx="134">
                  <c:v>0.13638052215523691</c:v>
                </c:pt>
                <c:pt idx="135">
                  <c:v>0.13012697167555107</c:v>
                </c:pt>
                <c:pt idx="136">
                  <c:v>0.11340183927315908</c:v>
                </c:pt>
                <c:pt idx="137">
                  <c:v>0.10460017037232103</c:v>
                </c:pt>
                <c:pt idx="138">
                  <c:v>9.1855177864401921E-2</c:v>
                </c:pt>
                <c:pt idx="139">
                  <c:v>0.18372918264545676</c:v>
                </c:pt>
                <c:pt idx="140">
                  <c:v>0.15270496570817194</c:v>
                </c:pt>
                <c:pt idx="141">
                  <c:v>0.18681078067135923</c:v>
                </c:pt>
                <c:pt idx="142">
                  <c:v>0.22401778469480826</c:v>
                </c:pt>
                <c:pt idx="143">
                  <c:v>0.20369981542994792</c:v>
                </c:pt>
                <c:pt idx="144">
                  <c:v>0.15115228341045828</c:v>
                </c:pt>
                <c:pt idx="145">
                  <c:v>0.11331367309899983</c:v>
                </c:pt>
                <c:pt idx="146">
                  <c:v>0.11595400076235664</c:v>
                </c:pt>
                <c:pt idx="147">
                  <c:v>0.11776545050315076</c:v>
                </c:pt>
                <c:pt idx="148">
                  <c:v>0.13541832714879126</c:v>
                </c:pt>
                <c:pt idx="149">
                  <c:v>0.1155404912065808</c:v>
                </c:pt>
                <c:pt idx="150">
                  <c:v>0.13540687546775571</c:v>
                </c:pt>
                <c:pt idx="151">
                  <c:v>0.11834386296492551</c:v>
                </c:pt>
                <c:pt idx="152">
                  <c:v>0.10596500729791516</c:v>
                </c:pt>
                <c:pt idx="153">
                  <c:v>0.11702730674797965</c:v>
                </c:pt>
                <c:pt idx="154">
                  <c:v>0.11039364173404974</c:v>
                </c:pt>
                <c:pt idx="155">
                  <c:v>0.11922239342229979</c:v>
                </c:pt>
                <c:pt idx="156">
                  <c:v>0.10943381743808005</c:v>
                </c:pt>
                <c:pt idx="157">
                  <c:v>4.3804314175242845E-2</c:v>
                </c:pt>
                <c:pt idx="158">
                  <c:v>2.2621318366690502E-2</c:v>
                </c:pt>
                <c:pt idx="159">
                  <c:v>1.2092621582200881E-2</c:v>
                </c:pt>
                <c:pt idx="160">
                  <c:v>4.5737619857557097E-3</c:v>
                </c:pt>
                <c:pt idx="161">
                  <c:v>1.5061448580717535E-2</c:v>
                </c:pt>
                <c:pt idx="162">
                  <c:v>1.8755209691680705E-3</c:v>
                </c:pt>
                <c:pt idx="163">
                  <c:v>2.1963322279267828E-2</c:v>
                </c:pt>
                <c:pt idx="164">
                  <c:v>3.8520445286422816E-2</c:v>
                </c:pt>
                <c:pt idx="165">
                  <c:v>4.9522613798509703E-2</c:v>
                </c:pt>
                <c:pt idx="166">
                  <c:v>2.6871850696968277E-2</c:v>
                </c:pt>
                <c:pt idx="167">
                  <c:v>4.3094668561392761E-2</c:v>
                </c:pt>
                <c:pt idx="168">
                  <c:v>5.7442871635385917E-2</c:v>
                </c:pt>
                <c:pt idx="169">
                  <c:v>1.9754006734491708E-2</c:v>
                </c:pt>
                <c:pt idx="170">
                  <c:v>3.9535114745978213E-2</c:v>
                </c:pt>
                <c:pt idx="171">
                  <c:v>3.6315220505573093E-2</c:v>
                </c:pt>
                <c:pt idx="172">
                  <c:v>2.5882776152945507E-2</c:v>
                </c:pt>
                <c:pt idx="173">
                  <c:v>-3.5019170372351267E-3</c:v>
                </c:pt>
                <c:pt idx="174">
                  <c:v>8.1963289043769161E-4</c:v>
                </c:pt>
                <c:pt idx="175">
                  <c:v>1.4997268671598113E-2</c:v>
                </c:pt>
                <c:pt idx="176">
                  <c:v>1.1687811696947383E-3</c:v>
                </c:pt>
                <c:pt idx="177">
                  <c:v>8.6698692990392918E-3</c:v>
                </c:pt>
                <c:pt idx="178">
                  <c:v>-4.9974560166939647E-3</c:v>
                </c:pt>
                <c:pt idx="179">
                  <c:v>8.0636001630710417E-3</c:v>
                </c:pt>
                <c:pt idx="180">
                  <c:v>1.5936516081022898E-2</c:v>
                </c:pt>
                <c:pt idx="181">
                  <c:v>2.0660963610469228E-2</c:v>
                </c:pt>
                <c:pt idx="182">
                  <c:v>2.540189236406588E-2</c:v>
                </c:pt>
                <c:pt idx="183">
                  <c:v>2.4437579942728192E-2</c:v>
                </c:pt>
                <c:pt idx="184">
                  <c:v>3.5210640775790947E-2</c:v>
                </c:pt>
                <c:pt idx="185">
                  <c:v>6.4076805627285224E-2</c:v>
                </c:pt>
                <c:pt idx="186">
                  <c:v>5.9303623535181142E-2</c:v>
                </c:pt>
                <c:pt idx="187">
                  <c:v>7.3317795449921813E-2</c:v>
                </c:pt>
                <c:pt idx="188">
                  <c:v>5.5457862621976224E-2</c:v>
                </c:pt>
                <c:pt idx="189">
                  <c:v>5.8711829780415496E-2</c:v>
                </c:pt>
                <c:pt idx="190">
                  <c:v>4.8804206261512821E-2</c:v>
                </c:pt>
                <c:pt idx="191">
                  <c:v>3.0703821900217018E-2</c:v>
                </c:pt>
                <c:pt idx="192">
                  <c:v>1.9743760826426107E-2</c:v>
                </c:pt>
                <c:pt idx="193">
                  <c:v>3.3222598952711201E-2</c:v>
                </c:pt>
                <c:pt idx="194">
                  <c:v>1.6511973566925492E-2</c:v>
                </c:pt>
                <c:pt idx="195">
                  <c:v>2.3092699805533842E-2</c:v>
                </c:pt>
                <c:pt idx="196">
                  <c:v>1.1629681471475613E-2</c:v>
                </c:pt>
                <c:pt idx="197">
                  <c:v>1.7903381117553401E-2</c:v>
                </c:pt>
                <c:pt idx="198">
                  <c:v>-2.0076299507584518E-2</c:v>
                </c:pt>
                <c:pt idx="199">
                  <c:v>-2.3136166212416449E-2</c:v>
                </c:pt>
                <c:pt idx="200">
                  <c:v>-2.1392932085561266E-2</c:v>
                </c:pt>
                <c:pt idx="201">
                  <c:v>-1.8333786372773751E-2</c:v>
                </c:pt>
                <c:pt idx="202">
                  <c:v>2.1831429230526691E-2</c:v>
                </c:pt>
                <c:pt idx="203">
                  <c:v>3.1523801309768604E-2</c:v>
                </c:pt>
                <c:pt idx="204">
                  <c:v>2.0347632717098971E-2</c:v>
                </c:pt>
                <c:pt idx="205">
                  <c:v>-1.0588010994323783E-2</c:v>
                </c:pt>
                <c:pt idx="206">
                  <c:v>-1.0797505460967584E-2</c:v>
                </c:pt>
                <c:pt idx="207">
                  <c:v>-2.4986560596377126E-2</c:v>
                </c:pt>
                <c:pt idx="208">
                  <c:v>-3.1536521065823778E-3</c:v>
                </c:pt>
                <c:pt idx="209">
                  <c:v>-1.0927448924785369E-3</c:v>
                </c:pt>
                <c:pt idx="210">
                  <c:v>-2.4680381017477514E-3</c:v>
                </c:pt>
                <c:pt idx="211">
                  <c:v>-1.2125490286980449E-2</c:v>
                </c:pt>
                <c:pt idx="212">
                  <c:v>6.3575492538087532E-3</c:v>
                </c:pt>
                <c:pt idx="213">
                  <c:v>1.2215035659348337E-2</c:v>
                </c:pt>
                <c:pt idx="214">
                  <c:v>2.4193030499323129E-2</c:v>
                </c:pt>
                <c:pt idx="215">
                  <c:v>7.5056353405727923E-3</c:v>
                </c:pt>
                <c:pt idx="216">
                  <c:v>6.5757893483343183E-3</c:v>
                </c:pt>
                <c:pt idx="217">
                  <c:v>-1.6075765491117208E-3</c:v>
                </c:pt>
                <c:pt idx="218">
                  <c:v>1.3459339533181346E-3</c:v>
                </c:pt>
                <c:pt idx="219">
                  <c:v>8.3220073407924439E-3</c:v>
                </c:pt>
                <c:pt idx="220">
                  <c:v>2.2131900519861719E-2</c:v>
                </c:pt>
                <c:pt idx="221">
                  <c:v>1.4130002649090473E-2</c:v>
                </c:pt>
                <c:pt idx="222">
                  <c:v>8.2380699908451722E-3</c:v>
                </c:pt>
                <c:pt idx="223">
                  <c:v>6.2746588080192971E-3</c:v>
                </c:pt>
                <c:pt idx="224">
                  <c:v>3.3550587247725236E-2</c:v>
                </c:pt>
                <c:pt idx="225">
                  <c:v>5.5592191338832017E-2</c:v>
                </c:pt>
                <c:pt idx="226">
                  <c:v>7.5347719140222452E-2</c:v>
                </c:pt>
                <c:pt idx="227">
                  <c:v>8.3594409997140781E-2</c:v>
                </c:pt>
                <c:pt idx="228">
                  <c:v>9.5152919653283055E-2</c:v>
                </c:pt>
                <c:pt idx="229">
                  <c:v>8.8885059323807816E-2</c:v>
                </c:pt>
                <c:pt idx="230">
                  <c:v>0.11205156225864646</c:v>
                </c:pt>
                <c:pt idx="231">
                  <c:v>0.1294538636176607</c:v>
                </c:pt>
                <c:pt idx="232">
                  <c:v>0.16052576938162771</c:v>
                </c:pt>
                <c:pt idx="233">
                  <c:v>0.13159137677073876</c:v>
                </c:pt>
                <c:pt idx="234">
                  <c:v>0.12311177501443833</c:v>
                </c:pt>
                <c:pt idx="235">
                  <c:v>0.11776121908968798</c:v>
                </c:pt>
                <c:pt idx="236">
                  <c:v>0.11634963841411607</c:v>
                </c:pt>
                <c:pt idx="237">
                  <c:v>8.5292990589548659E-2</c:v>
                </c:pt>
                <c:pt idx="238">
                  <c:v>8.2341923570174086E-2</c:v>
                </c:pt>
                <c:pt idx="239">
                  <c:v>8.1824468550029561E-2</c:v>
                </c:pt>
                <c:pt idx="240">
                  <c:v>7.4228666591539594E-2</c:v>
                </c:pt>
                <c:pt idx="241">
                  <c:v>8.8582037668083494E-2</c:v>
                </c:pt>
                <c:pt idx="242">
                  <c:v>7.3430304249591252E-2</c:v>
                </c:pt>
                <c:pt idx="243">
                  <c:v>7.343810553751999E-2</c:v>
                </c:pt>
                <c:pt idx="244">
                  <c:v>5.7090021780105811E-2</c:v>
                </c:pt>
                <c:pt idx="245">
                  <c:v>5.1029885910558494E-2</c:v>
                </c:pt>
                <c:pt idx="246">
                  <c:v>3.9764312909227502E-2</c:v>
                </c:pt>
                <c:pt idx="247">
                  <c:v>4.5608687168892388E-2</c:v>
                </c:pt>
                <c:pt idx="248">
                  <c:v>2.4365510154500693E-2</c:v>
                </c:pt>
                <c:pt idx="249">
                  <c:v>3.4844441125661325E-2</c:v>
                </c:pt>
                <c:pt idx="250">
                  <c:v>4.0389105438313012E-2</c:v>
                </c:pt>
                <c:pt idx="251">
                  <c:v>4.7438114908492125E-2</c:v>
                </c:pt>
                <c:pt idx="252">
                  <c:v>5.7306991529707328E-2</c:v>
                </c:pt>
                <c:pt idx="253">
                  <c:v>7.1501247579344146E-2</c:v>
                </c:pt>
                <c:pt idx="254">
                  <c:v>6.7220555276048755E-2</c:v>
                </c:pt>
                <c:pt idx="255">
                  <c:v>0.10406325714206369</c:v>
                </c:pt>
                <c:pt idx="256">
                  <c:v>0.12017596595549024</c:v>
                </c:pt>
                <c:pt idx="257">
                  <c:v>0.12022162970659389</c:v>
                </c:pt>
                <c:pt idx="258">
                  <c:v>0.14547839486953845</c:v>
                </c:pt>
                <c:pt idx="259">
                  <c:v>0.14176216137271361</c:v>
                </c:pt>
                <c:pt idx="260">
                  <c:v>0.14628673395643887</c:v>
                </c:pt>
                <c:pt idx="261">
                  <c:v>0.14390280061029653</c:v>
                </c:pt>
                <c:pt idx="262">
                  <c:v>0.13160042094500526</c:v>
                </c:pt>
                <c:pt idx="263">
                  <c:v>0.14335160197418068</c:v>
                </c:pt>
                <c:pt idx="264">
                  <c:v>0.16905601168041309</c:v>
                </c:pt>
                <c:pt idx="265">
                  <c:v>0.17000079708493035</c:v>
                </c:pt>
                <c:pt idx="266">
                  <c:v>0.17385915621263995</c:v>
                </c:pt>
                <c:pt idx="267">
                  <c:v>0.17173725408365079</c:v>
                </c:pt>
                <c:pt idx="268">
                  <c:v>0.1581393008765114</c:v>
                </c:pt>
                <c:pt idx="269">
                  <c:v>0.16224718338595079</c:v>
                </c:pt>
                <c:pt idx="270">
                  <c:v>0.17001946618022637</c:v>
                </c:pt>
                <c:pt idx="271">
                  <c:v>0.16352725267618548</c:v>
                </c:pt>
                <c:pt idx="272">
                  <c:v>0.13121419172236662</c:v>
                </c:pt>
                <c:pt idx="273">
                  <c:v>0.14287998831146223</c:v>
                </c:pt>
                <c:pt idx="274">
                  <c:v>0.14974265146270255</c:v>
                </c:pt>
                <c:pt idx="275">
                  <c:v>0.1433671439934773</c:v>
                </c:pt>
                <c:pt idx="276">
                  <c:v>0.13417139570788308</c:v>
                </c:pt>
                <c:pt idx="277">
                  <c:v>0.13556190934394075</c:v>
                </c:pt>
                <c:pt idx="278">
                  <c:v>0.11848028559488943</c:v>
                </c:pt>
                <c:pt idx="279">
                  <c:v>0.12155687436202248</c:v>
                </c:pt>
                <c:pt idx="280">
                  <c:v>0.12208400829576416</c:v>
                </c:pt>
                <c:pt idx="281">
                  <c:v>0.12764555923386117</c:v>
                </c:pt>
                <c:pt idx="282">
                  <c:v>0.12508582900036239</c:v>
                </c:pt>
                <c:pt idx="283">
                  <c:v>9.9962863646975431E-2</c:v>
                </c:pt>
                <c:pt idx="284">
                  <c:v>0.11654284299998521</c:v>
                </c:pt>
                <c:pt idx="285">
                  <c:v>0.10888211081654248</c:v>
                </c:pt>
                <c:pt idx="286">
                  <c:v>9.1748463680307188E-2</c:v>
                </c:pt>
                <c:pt idx="287">
                  <c:v>8.299986390261202E-2</c:v>
                </c:pt>
                <c:pt idx="288">
                  <c:v>7.9897715939762484E-2</c:v>
                </c:pt>
                <c:pt idx="289">
                  <c:v>7.4435032174501162E-2</c:v>
                </c:pt>
                <c:pt idx="290">
                  <c:v>6.7926567301816121E-2</c:v>
                </c:pt>
                <c:pt idx="291">
                  <c:v>2.6899587918568592E-2</c:v>
                </c:pt>
                <c:pt idx="292">
                  <c:v>6.4071896237258258E-2</c:v>
                </c:pt>
                <c:pt idx="293">
                  <c:v>6.8952766407102892E-2</c:v>
                </c:pt>
                <c:pt idx="294">
                  <c:v>6.3527534810829206E-2</c:v>
                </c:pt>
                <c:pt idx="295">
                  <c:v>4.9693623481351111E-2</c:v>
                </c:pt>
                <c:pt idx="296">
                  <c:v>7.3807170786820989E-2</c:v>
                </c:pt>
                <c:pt idx="297">
                  <c:v>7.3362797761448537E-2</c:v>
                </c:pt>
                <c:pt idx="298">
                  <c:v>7.1579685938804843E-2</c:v>
                </c:pt>
                <c:pt idx="299">
                  <c:v>7.9318057589664218E-2</c:v>
                </c:pt>
                <c:pt idx="300">
                  <c:v>6.978833073326475E-2</c:v>
                </c:pt>
                <c:pt idx="301">
                  <c:v>7.3728179273106306E-2</c:v>
                </c:pt>
                <c:pt idx="302">
                  <c:v>8.228386682451326E-2</c:v>
                </c:pt>
                <c:pt idx="303">
                  <c:v>7.1332898031444561E-2</c:v>
                </c:pt>
                <c:pt idx="304">
                  <c:v>8.3143637155793065E-2</c:v>
                </c:pt>
                <c:pt idx="305">
                  <c:v>7.0520096098555918E-2</c:v>
                </c:pt>
                <c:pt idx="306">
                  <c:v>5.9988171237296245E-2</c:v>
                </c:pt>
                <c:pt idx="307">
                  <c:v>9.2591798436405207E-2</c:v>
                </c:pt>
                <c:pt idx="308">
                  <c:v>0.10020818716560508</c:v>
                </c:pt>
                <c:pt idx="309">
                  <c:v>9.729872254565379E-2</c:v>
                </c:pt>
                <c:pt idx="310">
                  <c:v>0.10859480630413045</c:v>
                </c:pt>
                <c:pt idx="311">
                  <c:v>0.1034363295009085</c:v>
                </c:pt>
                <c:pt idx="312">
                  <c:v>0.10787340770458388</c:v>
                </c:pt>
                <c:pt idx="313">
                  <c:v>0.13047750880918488</c:v>
                </c:pt>
                <c:pt idx="314">
                  <c:v>0.117949319894948</c:v>
                </c:pt>
                <c:pt idx="315">
                  <c:v>0.10252876337524132</c:v>
                </c:pt>
                <c:pt idx="316">
                  <c:v>0.1212904418810956</c:v>
                </c:pt>
                <c:pt idx="317">
                  <c:v>8.9777615193830582E-2</c:v>
                </c:pt>
                <c:pt idx="318">
                  <c:v>7.8153112428459098E-2</c:v>
                </c:pt>
                <c:pt idx="319">
                  <c:v>6.5181579251537183E-2</c:v>
                </c:pt>
                <c:pt idx="320">
                  <c:v>5.0073674637659639E-2</c:v>
                </c:pt>
                <c:pt idx="321">
                  <c:v>6.6886799220888443E-2</c:v>
                </c:pt>
                <c:pt idx="322">
                  <c:v>5.8218946398468759E-2</c:v>
                </c:pt>
                <c:pt idx="323">
                  <c:v>5.0430376005071401E-2</c:v>
                </c:pt>
                <c:pt idx="324">
                  <c:v>6.4356978438811899E-2</c:v>
                </c:pt>
                <c:pt idx="325">
                  <c:v>8.0293053620995619E-2</c:v>
                </c:pt>
                <c:pt idx="326">
                  <c:v>8.06710672234634E-2</c:v>
                </c:pt>
                <c:pt idx="327">
                  <c:v>5.7754296547195577E-2</c:v>
                </c:pt>
                <c:pt idx="328">
                  <c:v>6.0134196176061819E-2</c:v>
                </c:pt>
                <c:pt idx="329">
                  <c:v>6.0481468743986223E-2</c:v>
                </c:pt>
                <c:pt idx="330">
                  <c:v>5.7980468892118719E-2</c:v>
                </c:pt>
                <c:pt idx="331">
                  <c:v>5.0908459521307667E-2</c:v>
                </c:pt>
                <c:pt idx="332">
                  <c:v>4.2202793717938683E-2</c:v>
                </c:pt>
                <c:pt idx="333">
                  <c:v>4.5923252576978005E-2</c:v>
                </c:pt>
                <c:pt idx="334">
                  <c:v>4.9458517829797773E-2</c:v>
                </c:pt>
                <c:pt idx="335">
                  <c:v>5.7905768489760492E-2</c:v>
                </c:pt>
                <c:pt idx="336">
                  <c:v>5.7213582399909695E-2</c:v>
                </c:pt>
                <c:pt idx="337">
                  <c:v>6.9309834276975735E-2</c:v>
                </c:pt>
                <c:pt idx="338">
                  <c:v>7.5650441163186422E-2</c:v>
                </c:pt>
                <c:pt idx="339">
                  <c:v>4.9740235287958276E-2</c:v>
                </c:pt>
                <c:pt idx="340">
                  <c:v>3.7716338145552544E-2</c:v>
                </c:pt>
                <c:pt idx="341">
                  <c:v>2.6595219620333885E-2</c:v>
                </c:pt>
                <c:pt idx="342">
                  <c:v>2.6885761009936827E-2</c:v>
                </c:pt>
                <c:pt idx="343">
                  <c:v>-3.0724191697242228E-3</c:v>
                </c:pt>
                <c:pt idx="344">
                  <c:v>1.3859038670638585E-2</c:v>
                </c:pt>
                <c:pt idx="345">
                  <c:v>5.2683702146470515E-3</c:v>
                </c:pt>
                <c:pt idx="346">
                  <c:v>2.546447263345095E-2</c:v>
                </c:pt>
                <c:pt idx="347">
                  <c:v>2.1640025694321507E-2</c:v>
                </c:pt>
                <c:pt idx="348">
                  <c:v>2.4410597129752919E-2</c:v>
                </c:pt>
                <c:pt idx="349">
                  <c:v>1.2935518840431471E-2</c:v>
                </c:pt>
                <c:pt idx="350">
                  <c:v>1.7532002900219522E-2</c:v>
                </c:pt>
                <c:pt idx="351">
                  <c:v>9.3570767156567203E-3</c:v>
                </c:pt>
                <c:pt idx="352">
                  <c:v>-4.7836260783814906E-3</c:v>
                </c:pt>
                <c:pt idx="353">
                  <c:v>-1.8941083468228308E-2</c:v>
                </c:pt>
                <c:pt idx="354">
                  <c:v>7.8543643715811504E-3</c:v>
                </c:pt>
                <c:pt idx="355">
                  <c:v>8.2355198946768779E-3</c:v>
                </c:pt>
                <c:pt idx="356">
                  <c:v>1.856416669153628E-2</c:v>
                </c:pt>
                <c:pt idx="357">
                  <c:v>1.5123862489640096E-2</c:v>
                </c:pt>
                <c:pt idx="358">
                  <c:v>1.8354804124065968E-2</c:v>
                </c:pt>
                <c:pt idx="359">
                  <c:v>2.6607714093013688E-2</c:v>
                </c:pt>
                <c:pt idx="360">
                  <c:v>1.8916121808102565E-2</c:v>
                </c:pt>
                <c:pt idx="361">
                  <c:v>1.9412521139287073E-2</c:v>
                </c:pt>
                <c:pt idx="362">
                  <c:v>2.0477332360818938E-2</c:v>
                </c:pt>
                <c:pt idx="363">
                  <c:v>-5.095322225426171E-3</c:v>
                </c:pt>
                <c:pt idx="364">
                  <c:v>-8.2006811118190658E-3</c:v>
                </c:pt>
                <c:pt idx="365">
                  <c:v>-5.4172476791932832E-3</c:v>
                </c:pt>
                <c:pt idx="366">
                  <c:v>-3.1956325102520909E-2</c:v>
                </c:pt>
                <c:pt idx="367">
                  <c:v>-4.063059060559527E-2</c:v>
                </c:pt>
                <c:pt idx="368">
                  <c:v>-2.9679069522867765E-2</c:v>
                </c:pt>
                <c:pt idx="369">
                  <c:v>-4.8616043798817801E-2</c:v>
                </c:pt>
                <c:pt idx="370">
                  <c:v>-5.5372420427504634E-2</c:v>
                </c:pt>
                <c:pt idx="371">
                  <c:v>-5.4684336771747229E-2</c:v>
                </c:pt>
                <c:pt idx="372">
                  <c:v>-6.9724125255828606E-2</c:v>
                </c:pt>
                <c:pt idx="373">
                  <c:v>-8.5931289297532298E-2</c:v>
                </c:pt>
                <c:pt idx="374">
                  <c:v>-8.6538276727918528E-2</c:v>
                </c:pt>
                <c:pt idx="375">
                  <c:v>-9.3173996174077428E-2</c:v>
                </c:pt>
                <c:pt idx="376">
                  <c:v>-6.6485286761072487E-2</c:v>
                </c:pt>
                <c:pt idx="377">
                  <c:v>-4.6849118699614521E-2</c:v>
                </c:pt>
                <c:pt idx="378">
                  <c:v>-4.1742301399093441E-2</c:v>
                </c:pt>
                <c:pt idx="379">
                  <c:v>-3.5332987450569085E-2</c:v>
                </c:pt>
                <c:pt idx="380">
                  <c:v>-4.3919957526686003E-2</c:v>
                </c:pt>
                <c:pt idx="381">
                  <c:v>-2.6095916877096934E-2</c:v>
                </c:pt>
                <c:pt idx="382">
                  <c:v>-2.2686247688652118E-2</c:v>
                </c:pt>
                <c:pt idx="383">
                  <c:v>-4.14085968752805E-2</c:v>
                </c:pt>
                <c:pt idx="384">
                  <c:v>-5.1199567649916587E-2</c:v>
                </c:pt>
                <c:pt idx="385">
                  <c:v>-5.3161952953832893E-2</c:v>
                </c:pt>
                <c:pt idx="386">
                  <c:v>-2.8628776055269759E-2</c:v>
                </c:pt>
                <c:pt idx="387">
                  <c:v>-4.5364014808057421E-2</c:v>
                </c:pt>
                <c:pt idx="388">
                  <c:v>-4.7424817386831339E-2</c:v>
                </c:pt>
                <c:pt idx="389">
                  <c:v>-4.3514990586361761E-2</c:v>
                </c:pt>
                <c:pt idx="390">
                  <c:v>-1.8340729918472246E-2</c:v>
                </c:pt>
                <c:pt idx="391">
                  <c:v>-1.0783788778738755E-2</c:v>
                </c:pt>
                <c:pt idx="392">
                  <c:v>-5.3060413151477193E-2</c:v>
                </c:pt>
                <c:pt idx="393">
                  <c:v>-5.6696512480269912E-2</c:v>
                </c:pt>
                <c:pt idx="394">
                  <c:v>-5.4809126022384039E-2</c:v>
                </c:pt>
                <c:pt idx="395">
                  <c:v>-6.8581025739097939E-2</c:v>
                </c:pt>
                <c:pt idx="396">
                  <c:v>-5.7976260686985671E-2</c:v>
                </c:pt>
                <c:pt idx="397">
                  <c:v>-7.2476252092616489E-2</c:v>
                </c:pt>
                <c:pt idx="398">
                  <c:v>-2.8989494998706549E-2</c:v>
                </c:pt>
                <c:pt idx="399">
                  <c:v>-4.0542979687022265E-2</c:v>
                </c:pt>
                <c:pt idx="400">
                  <c:v>-1.6692895580766014E-2</c:v>
                </c:pt>
                <c:pt idx="401">
                  <c:v>-3.5761507268029277E-2</c:v>
                </c:pt>
                <c:pt idx="402">
                  <c:v>-1.8370674991333658E-2</c:v>
                </c:pt>
                <c:pt idx="403">
                  <c:v>-2.4298390993740499E-2</c:v>
                </c:pt>
                <c:pt idx="404">
                  <c:v>-6.8894380656402306E-3</c:v>
                </c:pt>
                <c:pt idx="405">
                  <c:v>-2.2226675522936046E-2</c:v>
                </c:pt>
                <c:pt idx="406">
                  <c:v>-2.1064900656886664E-2</c:v>
                </c:pt>
                <c:pt idx="407">
                  <c:v>-1.0074686926166834E-2</c:v>
                </c:pt>
                <c:pt idx="408">
                  <c:v>1.3141147032903434E-2</c:v>
                </c:pt>
                <c:pt idx="409">
                  <c:v>2.7497564366507157E-2</c:v>
                </c:pt>
                <c:pt idx="410">
                  <c:v>1.0224161979527852E-2</c:v>
                </c:pt>
                <c:pt idx="411">
                  <c:v>3.3831168887133771E-2</c:v>
                </c:pt>
                <c:pt idx="412">
                  <c:v>6.1412849147270562E-2</c:v>
                </c:pt>
                <c:pt idx="413">
                  <c:v>5.0015830638224575E-2</c:v>
                </c:pt>
                <c:pt idx="414">
                  <c:v>6.8008910639321518E-2</c:v>
                </c:pt>
                <c:pt idx="415">
                  <c:v>6.0094785335382407E-2</c:v>
                </c:pt>
                <c:pt idx="416">
                  <c:v>7.3580229670172595E-2</c:v>
                </c:pt>
                <c:pt idx="417">
                  <c:v>5.8969799064341376E-2</c:v>
                </c:pt>
                <c:pt idx="418">
                  <c:v>4.8871550875957584E-2</c:v>
                </c:pt>
                <c:pt idx="419">
                  <c:v>8.0699489355940596E-2</c:v>
                </c:pt>
                <c:pt idx="420">
                  <c:v>5.5386216666746979E-2</c:v>
                </c:pt>
                <c:pt idx="421">
                  <c:v>6.2637218558927121E-2</c:v>
                </c:pt>
                <c:pt idx="422">
                  <c:v>7.6276576211572258E-2</c:v>
                </c:pt>
                <c:pt idx="423">
                  <c:v>9.4317214173597355E-2</c:v>
                </c:pt>
                <c:pt idx="424">
                  <c:v>0.11158494573600798</c:v>
                </c:pt>
                <c:pt idx="425">
                  <c:v>0.1249844389766824</c:v>
                </c:pt>
                <c:pt idx="426">
                  <c:v>0.12438101160617145</c:v>
                </c:pt>
                <c:pt idx="427">
                  <c:v>0.13304265328718937</c:v>
                </c:pt>
                <c:pt idx="428">
                  <c:v>0.16055835119544823</c:v>
                </c:pt>
                <c:pt idx="429">
                  <c:v>0.17018455987470152</c:v>
                </c:pt>
                <c:pt idx="430">
                  <c:v>0.16534030906996333</c:v>
                </c:pt>
                <c:pt idx="431">
                  <c:v>0.17058232755199138</c:v>
                </c:pt>
                <c:pt idx="432">
                  <c:v>0.20859980722730265</c:v>
                </c:pt>
                <c:pt idx="433">
                  <c:v>0.20345584566514147</c:v>
                </c:pt>
                <c:pt idx="434">
                  <c:v>0.19389597996154728</c:v>
                </c:pt>
                <c:pt idx="435">
                  <c:v>0.15840338164205425</c:v>
                </c:pt>
                <c:pt idx="436">
                  <c:v>0.15035417011705476</c:v>
                </c:pt>
                <c:pt idx="437">
                  <c:v>0.15828546329358339</c:v>
                </c:pt>
                <c:pt idx="438">
                  <c:v>0.16412983548910159</c:v>
                </c:pt>
                <c:pt idx="439">
                  <c:v>0.16570671530994391</c:v>
                </c:pt>
                <c:pt idx="440">
                  <c:v>0.15719224542584595</c:v>
                </c:pt>
                <c:pt idx="441">
                  <c:v>0.16467736312317616</c:v>
                </c:pt>
                <c:pt idx="442">
                  <c:v>0.17069569675186991</c:v>
                </c:pt>
                <c:pt idx="443">
                  <c:v>0.13855904443645234</c:v>
                </c:pt>
                <c:pt idx="444">
                  <c:v>0.15651476339451734</c:v>
                </c:pt>
                <c:pt idx="445">
                  <c:v>0.1334677176197209</c:v>
                </c:pt>
                <c:pt idx="446">
                  <c:v>0.16426448733825191</c:v>
                </c:pt>
                <c:pt idx="447">
                  <c:v>0.16506416721080766</c:v>
                </c:pt>
                <c:pt idx="448">
                  <c:v>0.13851642140644482</c:v>
                </c:pt>
                <c:pt idx="449">
                  <c:v>0.14581190566567614</c:v>
                </c:pt>
                <c:pt idx="450">
                  <c:v>0.14204763535971388</c:v>
                </c:pt>
                <c:pt idx="451">
                  <c:v>0.18110875744263052</c:v>
                </c:pt>
                <c:pt idx="452">
                  <c:v>0.18322695604446784</c:v>
                </c:pt>
                <c:pt idx="453">
                  <c:v>0.19201768346783427</c:v>
                </c:pt>
                <c:pt idx="454">
                  <c:v>0.19156944646823654</c:v>
                </c:pt>
                <c:pt idx="455">
                  <c:v>0.18099342884597752</c:v>
                </c:pt>
                <c:pt idx="456">
                  <c:v>0.18879772635200018</c:v>
                </c:pt>
                <c:pt idx="457">
                  <c:v>0.15249295830206061</c:v>
                </c:pt>
                <c:pt idx="458">
                  <c:v>0.18773611745681354</c:v>
                </c:pt>
                <c:pt idx="459">
                  <c:v>0.14928731284852398</c:v>
                </c:pt>
                <c:pt idx="460">
                  <c:v>0.11294073549498607</c:v>
                </c:pt>
                <c:pt idx="461">
                  <c:v>0.11027848307623879</c:v>
                </c:pt>
                <c:pt idx="462">
                  <c:v>0.11171451182153801</c:v>
                </c:pt>
                <c:pt idx="463">
                  <c:v>0.10916968449764504</c:v>
                </c:pt>
                <c:pt idx="464">
                  <c:v>0.11390303618370806</c:v>
                </c:pt>
                <c:pt idx="465">
                  <c:v>0.1214491266738684</c:v>
                </c:pt>
                <c:pt idx="466">
                  <c:v>9.0271249460723943E-2</c:v>
                </c:pt>
                <c:pt idx="467">
                  <c:v>8.0689881637007368E-2</c:v>
                </c:pt>
                <c:pt idx="468">
                  <c:v>8.4366422447734304E-2</c:v>
                </c:pt>
                <c:pt idx="469">
                  <c:v>9.2854486706029055E-2</c:v>
                </c:pt>
                <c:pt idx="470">
                  <c:v>7.0659586493304907E-2</c:v>
                </c:pt>
                <c:pt idx="471">
                  <c:v>5.3199749905391412E-2</c:v>
                </c:pt>
                <c:pt idx="472">
                  <c:v>5.0931551848647012E-2</c:v>
                </c:pt>
                <c:pt idx="473">
                  <c:v>5.8423929087934645E-2</c:v>
                </c:pt>
                <c:pt idx="474">
                  <c:v>5.0872309147917745E-2</c:v>
                </c:pt>
                <c:pt idx="475">
                  <c:v>3.3451631550869096E-2</c:v>
                </c:pt>
                <c:pt idx="476">
                  <c:v>5.2403754378520268E-2</c:v>
                </c:pt>
                <c:pt idx="477">
                  <c:v>4.6889886608746566E-2</c:v>
                </c:pt>
                <c:pt idx="478">
                  <c:v>8.3574613415584604E-3</c:v>
                </c:pt>
                <c:pt idx="479">
                  <c:v>3.1191669216218861E-2</c:v>
                </c:pt>
                <c:pt idx="480">
                  <c:v>3.4029751118917234E-2</c:v>
                </c:pt>
                <c:pt idx="481">
                  <c:v>4.5574960611307731E-2</c:v>
                </c:pt>
                <c:pt idx="482">
                  <c:v>4.0938011442857608E-2</c:v>
                </c:pt>
                <c:pt idx="483">
                  <c:v>9.2130152280209803E-3</c:v>
                </c:pt>
                <c:pt idx="484">
                  <c:v>2.1695141299510733E-2</c:v>
                </c:pt>
                <c:pt idx="485">
                  <c:v>2.7469937879818031E-2</c:v>
                </c:pt>
                <c:pt idx="486">
                  <c:v>6.7534547351751446E-3</c:v>
                </c:pt>
                <c:pt idx="487">
                  <c:v>-9.7904065313236862E-3</c:v>
                </c:pt>
                <c:pt idx="488">
                  <c:v>-3.043850658563331E-2</c:v>
                </c:pt>
                <c:pt idx="489">
                  <c:v>-3.8391743324510279E-2</c:v>
                </c:pt>
                <c:pt idx="490">
                  <c:v>-4.8851028341929476E-2</c:v>
                </c:pt>
                <c:pt idx="491">
                  <c:v>-8.2091704672745194E-2</c:v>
                </c:pt>
                <c:pt idx="492">
                  <c:v>-6.4682645322394067E-2</c:v>
                </c:pt>
                <c:pt idx="493">
                  <c:v>-5.4776056886149824E-2</c:v>
                </c:pt>
                <c:pt idx="494">
                  <c:v>-4.9764008590351357E-2</c:v>
                </c:pt>
                <c:pt idx="495">
                  <c:v>-4.21699714009535E-2</c:v>
                </c:pt>
                <c:pt idx="496">
                  <c:v>-5.7526356008689147E-2</c:v>
                </c:pt>
                <c:pt idx="497">
                  <c:v>-4.8826195242886984E-2</c:v>
                </c:pt>
                <c:pt idx="498">
                  <c:v>-7.0204110429429464E-2</c:v>
                </c:pt>
                <c:pt idx="499">
                  <c:v>-8.7942657733873678E-2</c:v>
                </c:pt>
                <c:pt idx="500">
                  <c:v>-0.13843694110484611</c:v>
                </c:pt>
                <c:pt idx="501">
                  <c:v>-0.12782815384329679</c:v>
                </c:pt>
                <c:pt idx="502">
                  <c:v>-9.5597732216452486E-2</c:v>
                </c:pt>
                <c:pt idx="503">
                  <c:v>-0.13890255042653363</c:v>
                </c:pt>
                <c:pt idx="504">
                  <c:v>-0.10032876440395391</c:v>
                </c:pt>
                <c:pt idx="505">
                  <c:v>-0.12145421025199382</c:v>
                </c:pt>
                <c:pt idx="506">
                  <c:v>-0.125620417538159</c:v>
                </c:pt>
                <c:pt idx="507">
                  <c:v>-0.10448711598026596</c:v>
                </c:pt>
                <c:pt idx="508">
                  <c:v>-0.10591261211972916</c:v>
                </c:pt>
                <c:pt idx="509">
                  <c:v>-0.10736542629903176</c:v>
                </c:pt>
                <c:pt idx="510">
                  <c:v>-0.11797194617566832</c:v>
                </c:pt>
                <c:pt idx="511">
                  <c:v>-0.11772477707769548</c:v>
                </c:pt>
                <c:pt idx="512">
                  <c:v>-0.11814549918079036</c:v>
                </c:pt>
                <c:pt idx="513">
                  <c:v>-0.10293212269773903</c:v>
                </c:pt>
                <c:pt idx="514">
                  <c:v>-0.11484889750056948</c:v>
                </c:pt>
                <c:pt idx="515">
                  <c:v>-0.11537215027093815</c:v>
                </c:pt>
                <c:pt idx="516">
                  <c:v>-0.11362899213043533</c:v>
                </c:pt>
                <c:pt idx="517">
                  <c:v>-0.13329580681195313</c:v>
                </c:pt>
                <c:pt idx="518">
                  <c:v>-0.10848440572393488</c:v>
                </c:pt>
                <c:pt idx="519">
                  <c:v>-4.4248123952015384E-2</c:v>
                </c:pt>
                <c:pt idx="520">
                  <c:v>-3.8631111735329952E-2</c:v>
                </c:pt>
                <c:pt idx="521">
                  <c:v>-5.6303908197332546E-2</c:v>
                </c:pt>
                <c:pt idx="522">
                  <c:v>-5.3831718308529328E-2</c:v>
                </c:pt>
                <c:pt idx="523">
                  <c:v>-5.5762328675590334E-2</c:v>
                </c:pt>
                <c:pt idx="524">
                  <c:v>-5.2286343363847229E-2</c:v>
                </c:pt>
                <c:pt idx="525">
                  <c:v>-4.0940405289222777E-2</c:v>
                </c:pt>
                <c:pt idx="526">
                  <c:v>-3.7124848245492545E-2</c:v>
                </c:pt>
                <c:pt idx="527">
                  <c:v>-5.4992219578773573E-2</c:v>
                </c:pt>
                <c:pt idx="528">
                  <c:v>-5.5789500326003237E-2</c:v>
                </c:pt>
                <c:pt idx="529">
                  <c:v>-4.7584383475452637E-2</c:v>
                </c:pt>
                <c:pt idx="530">
                  <c:v>-5.6878260966084102E-2</c:v>
                </c:pt>
                <c:pt idx="531">
                  <c:v>-7.1754565418737828E-2</c:v>
                </c:pt>
                <c:pt idx="532">
                  <c:v>-7.9276280429032286E-2</c:v>
                </c:pt>
                <c:pt idx="533">
                  <c:v>-7.5310265458304312E-2</c:v>
                </c:pt>
                <c:pt idx="534">
                  <c:v>-8.3262586197752883E-2</c:v>
                </c:pt>
                <c:pt idx="535">
                  <c:v>-8.7789867230256571E-2</c:v>
                </c:pt>
                <c:pt idx="536">
                  <c:v>-6.4292127469445626E-2</c:v>
                </c:pt>
                <c:pt idx="537">
                  <c:v>-3.9498462790782431E-2</c:v>
                </c:pt>
                <c:pt idx="538">
                  <c:v>-5.6469091307684197E-2</c:v>
                </c:pt>
                <c:pt idx="539">
                  <c:v>-5.6165059856071495E-2</c:v>
                </c:pt>
                <c:pt idx="540">
                  <c:v>-6.5817435059735141E-2</c:v>
                </c:pt>
                <c:pt idx="541">
                  <c:v>-7.0325789456380253E-2</c:v>
                </c:pt>
                <c:pt idx="542">
                  <c:v>-4.8471393996063046E-2</c:v>
                </c:pt>
                <c:pt idx="543">
                  <c:v>-6.9324418016498995E-2</c:v>
                </c:pt>
                <c:pt idx="544">
                  <c:v>-8.499462008969752E-2</c:v>
                </c:pt>
                <c:pt idx="545">
                  <c:v>-0.10015499747104198</c:v>
                </c:pt>
                <c:pt idx="546">
                  <c:v>-9.8649050982143091E-2</c:v>
                </c:pt>
                <c:pt idx="547">
                  <c:v>-7.9818647907995269E-2</c:v>
                </c:pt>
                <c:pt idx="548">
                  <c:v>-8.6174995927310996E-2</c:v>
                </c:pt>
                <c:pt idx="549">
                  <c:v>-9.1719813976931436E-2</c:v>
                </c:pt>
                <c:pt idx="550">
                  <c:v>-7.2025922491510214E-2</c:v>
                </c:pt>
                <c:pt idx="551">
                  <c:v>-8.2820262354520668E-2</c:v>
                </c:pt>
                <c:pt idx="552">
                  <c:v>-6.001160642309071E-2</c:v>
                </c:pt>
                <c:pt idx="553">
                  <c:v>-3.2776686484032654E-2</c:v>
                </c:pt>
                <c:pt idx="554">
                  <c:v>-4.4406870237210856E-2</c:v>
                </c:pt>
                <c:pt idx="555">
                  <c:v>-4.8803054713090946E-2</c:v>
                </c:pt>
                <c:pt idx="556">
                  <c:v>-7.0073816267168729E-2</c:v>
                </c:pt>
                <c:pt idx="557">
                  <c:v>-3.8823632845138678E-2</c:v>
                </c:pt>
                <c:pt idx="558">
                  <c:v>-3.4472725600662585E-2</c:v>
                </c:pt>
                <c:pt idx="559">
                  <c:v>-1.2254335382831151E-3</c:v>
                </c:pt>
                <c:pt idx="560">
                  <c:v>-1.0146936847885262E-2</c:v>
                </c:pt>
                <c:pt idx="561">
                  <c:v>-9.9820834437794066E-3</c:v>
                </c:pt>
                <c:pt idx="562">
                  <c:v>2.1761954853010256E-2</c:v>
                </c:pt>
                <c:pt idx="563">
                  <c:v>2.5175119501813944E-2</c:v>
                </c:pt>
                <c:pt idx="564">
                  <c:v>2.4330114516985489E-2</c:v>
                </c:pt>
                <c:pt idx="565">
                  <c:v>4.2725756320118914E-2</c:v>
                </c:pt>
                <c:pt idx="566">
                  <c:v>3.5694972935656079E-2</c:v>
                </c:pt>
                <c:pt idx="567">
                  <c:v>3.265774153967739E-2</c:v>
                </c:pt>
                <c:pt idx="568">
                  <c:v>3.2274669561519496E-2</c:v>
                </c:pt>
                <c:pt idx="569">
                  <c:v>2.335066943362988E-2</c:v>
                </c:pt>
                <c:pt idx="570">
                  <c:v>4.0490471692623549E-2</c:v>
                </c:pt>
                <c:pt idx="571">
                  <c:v>3.6371865975174132E-2</c:v>
                </c:pt>
                <c:pt idx="572">
                  <c:v>2.9033294166403066E-2</c:v>
                </c:pt>
                <c:pt idx="573">
                  <c:v>5.1214804993855202E-2</c:v>
                </c:pt>
                <c:pt idx="574">
                  <c:v>3.6364991128976926E-2</c:v>
                </c:pt>
                <c:pt idx="575">
                  <c:v>3.7661959191860342E-2</c:v>
                </c:pt>
                <c:pt idx="576">
                  <c:v>7.5434241109180719E-2</c:v>
                </c:pt>
                <c:pt idx="577">
                  <c:v>7.9069347807686124E-2</c:v>
                </c:pt>
                <c:pt idx="578">
                  <c:v>4.5590658295363955E-2</c:v>
                </c:pt>
                <c:pt idx="579">
                  <c:v>2.9384481296783251E-2</c:v>
                </c:pt>
                <c:pt idx="580">
                  <c:v>4.5511687642979817E-2</c:v>
                </c:pt>
                <c:pt idx="581">
                  <c:v>4.60448705322637E-2</c:v>
                </c:pt>
                <c:pt idx="582">
                  <c:v>6.3748182055046412E-2</c:v>
                </c:pt>
                <c:pt idx="583">
                  <c:v>9.4710546806652918E-2</c:v>
                </c:pt>
                <c:pt idx="584">
                  <c:v>0.1291073603940292</c:v>
                </c:pt>
                <c:pt idx="585">
                  <c:v>0.1182970123868128</c:v>
                </c:pt>
                <c:pt idx="586">
                  <c:v>0.12495271278644432</c:v>
                </c:pt>
                <c:pt idx="587">
                  <c:v>0.12586705307687704</c:v>
                </c:pt>
                <c:pt idx="588">
                  <c:v>0.10804113288593564</c:v>
                </c:pt>
                <c:pt idx="589">
                  <c:v>9.8685433736946868E-2</c:v>
                </c:pt>
                <c:pt idx="590">
                  <c:v>0.11647348310118028</c:v>
                </c:pt>
                <c:pt idx="591">
                  <c:v>0.13167861698043581</c:v>
                </c:pt>
                <c:pt idx="592">
                  <c:v>0.11406536477358088</c:v>
                </c:pt>
                <c:pt idx="593">
                  <c:v>0.1420985368856538</c:v>
                </c:pt>
                <c:pt idx="594">
                  <c:v>0.15504368516141145</c:v>
                </c:pt>
                <c:pt idx="595">
                  <c:v>0.11715041171782148</c:v>
                </c:pt>
                <c:pt idx="596">
                  <c:v>0.10139318858077266</c:v>
                </c:pt>
                <c:pt idx="597">
                  <c:v>0.10063999349710988</c:v>
                </c:pt>
                <c:pt idx="598">
                  <c:v>0.12142242603455433</c:v>
                </c:pt>
                <c:pt idx="599">
                  <c:v>7.8833291194840283E-2</c:v>
                </c:pt>
                <c:pt idx="600">
                  <c:v>0.11151022780595907</c:v>
                </c:pt>
                <c:pt idx="601">
                  <c:v>0.10025779474736421</c:v>
                </c:pt>
                <c:pt idx="602">
                  <c:v>0.13607275581709916</c:v>
                </c:pt>
                <c:pt idx="603">
                  <c:v>0.16336712474439399</c:v>
                </c:pt>
                <c:pt idx="604">
                  <c:v>0.18264673600106238</c:v>
                </c:pt>
                <c:pt idx="605">
                  <c:v>0.1523781082148879</c:v>
                </c:pt>
                <c:pt idx="606">
                  <c:v>0.13763015600874554</c:v>
                </c:pt>
                <c:pt idx="607">
                  <c:v>0.16212535940341616</c:v>
                </c:pt>
                <c:pt idx="608">
                  <c:v>0.19346961915130709</c:v>
                </c:pt>
                <c:pt idx="609">
                  <c:v>0.17773796596411964</c:v>
                </c:pt>
                <c:pt idx="610">
                  <c:v>0.16535970919813026</c:v>
                </c:pt>
                <c:pt idx="611">
                  <c:v>0.16699864091359409</c:v>
                </c:pt>
                <c:pt idx="612">
                  <c:v>0.15396716280111733</c:v>
                </c:pt>
                <c:pt idx="613">
                  <c:v>0.15082164572414253</c:v>
                </c:pt>
                <c:pt idx="614">
                  <c:v>0.14767248384332948</c:v>
                </c:pt>
                <c:pt idx="615">
                  <c:v>0.15967567591843285</c:v>
                </c:pt>
                <c:pt idx="616">
                  <c:v>0.12601114509473538</c:v>
                </c:pt>
                <c:pt idx="617">
                  <c:v>0.11051459817419587</c:v>
                </c:pt>
                <c:pt idx="618">
                  <c:v>0.10877768554154341</c:v>
                </c:pt>
                <c:pt idx="619">
                  <c:v>0.10603958929463736</c:v>
                </c:pt>
                <c:pt idx="620">
                  <c:v>0.10422038962941856</c:v>
                </c:pt>
                <c:pt idx="621">
                  <c:v>9.6699091456262071E-2</c:v>
                </c:pt>
                <c:pt idx="622">
                  <c:v>0.10088510590522455</c:v>
                </c:pt>
                <c:pt idx="623">
                  <c:v>0.12279079746509713</c:v>
                </c:pt>
                <c:pt idx="624">
                  <c:v>0.10505200115801021</c:v>
                </c:pt>
                <c:pt idx="625">
                  <c:v>0.11827943384355868</c:v>
                </c:pt>
                <c:pt idx="626">
                  <c:v>0.11596575079781678</c:v>
                </c:pt>
                <c:pt idx="627">
                  <c:v>0.10472009221597249</c:v>
                </c:pt>
                <c:pt idx="628">
                  <c:v>0.1392843756638624</c:v>
                </c:pt>
                <c:pt idx="629">
                  <c:v>0.10916356357101173</c:v>
                </c:pt>
                <c:pt idx="630">
                  <c:v>0.11029271635127183</c:v>
                </c:pt>
                <c:pt idx="631">
                  <c:v>0.12771750054331449</c:v>
                </c:pt>
                <c:pt idx="632">
                  <c:v>0.10545479882232969</c:v>
                </c:pt>
                <c:pt idx="633">
                  <c:v>0.1182627148129463</c:v>
                </c:pt>
                <c:pt idx="634">
                  <c:v>0.11557092344671134</c:v>
                </c:pt>
                <c:pt idx="635">
                  <c:v>9.9499391539056098E-2</c:v>
                </c:pt>
                <c:pt idx="636">
                  <c:v>8.757620058467519E-2</c:v>
                </c:pt>
              </c:numCache>
            </c:numRef>
          </c:val>
          <c:smooth val="0"/>
          <c:extLst>
            <c:ext xmlns:c16="http://schemas.microsoft.com/office/drawing/2014/chart" uri="{C3380CC4-5D6E-409C-BE32-E72D297353CC}">
              <c16:uniqueId val="{00000007-55D1-4D49-890A-E225D831DA4A}"/>
            </c:ext>
          </c:extLst>
        </c:ser>
        <c:dLbls>
          <c:showLegendKey val="0"/>
          <c:showVal val="0"/>
          <c:showCatName val="0"/>
          <c:showSerName val="0"/>
          <c:showPercent val="0"/>
          <c:showBubbleSize val="0"/>
        </c:dLbls>
        <c:marker val="1"/>
        <c:smooth val="0"/>
        <c:axId val="1995090799"/>
        <c:axId val="1952664815"/>
      </c:lineChart>
      <c:dateAx>
        <c:axId val="25596320"/>
        <c:scaling>
          <c:orientation val="minMax"/>
        </c:scaling>
        <c:delete val="0"/>
        <c:axPos val="b"/>
        <c:numFmt formatCode="m/d/yy"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256800"/>
        <c:crosses val="autoZero"/>
        <c:auto val="1"/>
        <c:lblOffset val="100"/>
        <c:baseTimeUnit val="days"/>
      </c:dateAx>
      <c:valAx>
        <c:axId val="25256800"/>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596320"/>
        <c:crosses val="autoZero"/>
        <c:crossBetween val="between"/>
      </c:valAx>
      <c:valAx>
        <c:axId val="19526648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95090799"/>
        <c:crosses val="max"/>
        <c:crossBetween val="between"/>
      </c:valAx>
      <c:dateAx>
        <c:axId val="1995090799"/>
        <c:scaling>
          <c:orientation val="minMax"/>
        </c:scaling>
        <c:delete val="1"/>
        <c:axPos val="b"/>
        <c:numFmt formatCode="m/d/yy" sourceLinked="1"/>
        <c:majorTickMark val="out"/>
        <c:minorTickMark val="none"/>
        <c:tickLblPos val="nextTo"/>
        <c:crossAx val="1952664815"/>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Less negative correlation than previous</a:t>
            </a:r>
            <a:r>
              <a:rPr lang="en-US" baseline="0%"/>
              <a:t> example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lineChart>
        <c:grouping val="standard"/>
        <c:varyColors val="0"/>
        <c:ser>
          <c:idx val="0"/>
          <c:order val="0"/>
          <c:tx>
            <c:strRef>
              <c:f>Sheet2!$X$3</c:f>
              <c:strCache>
                <c:ptCount val="1"/>
                <c:pt idx="0">
                  <c:v>Close XLY</c:v>
                </c:pt>
              </c:strCache>
            </c:strRef>
          </c:tx>
          <c:spPr>
            <a:ln w="6350" cap="rnd">
              <a:solidFill>
                <a:srgbClr val="FF0000"/>
              </a:solidFill>
              <a:round/>
            </a:ln>
            <a:effectLst/>
          </c:spPr>
          <c:marker>
            <c:symbol val="none"/>
          </c:marker>
          <c:cat>
            <c:numRef>
              <c:f>Sheet2!$W$4:$W$640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Sheet2!$X$4:$X$640</c:f>
              <c:numCache>
                <c:formatCode>General</c:formatCode>
                <c:ptCount val="637"/>
                <c:pt idx="0">
                  <c:v>38.900002000000001</c:v>
                </c:pt>
                <c:pt idx="1">
                  <c:v>39.57</c:v>
                </c:pt>
                <c:pt idx="2">
                  <c:v>39.43</c:v>
                </c:pt>
                <c:pt idx="3">
                  <c:v>39.5</c:v>
                </c:pt>
                <c:pt idx="4">
                  <c:v>39.299999</c:v>
                </c:pt>
                <c:pt idx="5">
                  <c:v>39.720001000000003</c:v>
                </c:pt>
                <c:pt idx="6">
                  <c:v>39.669998</c:v>
                </c:pt>
                <c:pt idx="7">
                  <c:v>40.330002</c:v>
                </c:pt>
                <c:pt idx="8">
                  <c:v>39.419998</c:v>
                </c:pt>
                <c:pt idx="9">
                  <c:v>39.830002</c:v>
                </c:pt>
                <c:pt idx="10">
                  <c:v>39.389999000000003</c:v>
                </c:pt>
                <c:pt idx="11">
                  <c:v>39.330002</c:v>
                </c:pt>
                <c:pt idx="12">
                  <c:v>40.169998</c:v>
                </c:pt>
                <c:pt idx="13">
                  <c:v>40.049999</c:v>
                </c:pt>
                <c:pt idx="14">
                  <c:v>39.459999000000003</c:v>
                </c:pt>
                <c:pt idx="15">
                  <c:v>37.040000999999997</c:v>
                </c:pt>
                <c:pt idx="16">
                  <c:v>36.369999</c:v>
                </c:pt>
                <c:pt idx="17">
                  <c:v>36.360000999999997</c:v>
                </c:pt>
                <c:pt idx="18">
                  <c:v>35.549999</c:v>
                </c:pt>
                <c:pt idx="19">
                  <c:v>37.049999</c:v>
                </c:pt>
                <c:pt idx="20">
                  <c:v>37.229999999999997</c:v>
                </c:pt>
                <c:pt idx="21">
                  <c:v>35.900002000000001</c:v>
                </c:pt>
                <c:pt idx="22">
                  <c:v>36.869999</c:v>
                </c:pt>
                <c:pt idx="23">
                  <c:v>37.099997999999999</c:v>
                </c:pt>
                <c:pt idx="24">
                  <c:v>36.830002</c:v>
                </c:pt>
                <c:pt idx="25">
                  <c:v>38.150002000000001</c:v>
                </c:pt>
                <c:pt idx="26">
                  <c:v>37.82</c:v>
                </c:pt>
                <c:pt idx="27">
                  <c:v>35.979999999999997</c:v>
                </c:pt>
                <c:pt idx="28">
                  <c:v>36.549999</c:v>
                </c:pt>
                <c:pt idx="29">
                  <c:v>35.700001</c:v>
                </c:pt>
                <c:pt idx="30">
                  <c:v>33.909999999999997</c:v>
                </c:pt>
                <c:pt idx="31">
                  <c:v>34.009998000000003</c:v>
                </c:pt>
                <c:pt idx="32">
                  <c:v>33.549999</c:v>
                </c:pt>
                <c:pt idx="33">
                  <c:v>34.650002000000001</c:v>
                </c:pt>
                <c:pt idx="34">
                  <c:v>34.900002000000001</c:v>
                </c:pt>
                <c:pt idx="35">
                  <c:v>33.25</c:v>
                </c:pt>
                <c:pt idx="36">
                  <c:v>32.939999</c:v>
                </c:pt>
                <c:pt idx="37">
                  <c:v>32.82</c:v>
                </c:pt>
                <c:pt idx="38">
                  <c:v>30.84</c:v>
                </c:pt>
                <c:pt idx="39">
                  <c:v>30.26</c:v>
                </c:pt>
                <c:pt idx="40">
                  <c:v>29.52</c:v>
                </c:pt>
                <c:pt idx="41">
                  <c:v>30.860001</c:v>
                </c:pt>
                <c:pt idx="42">
                  <c:v>32.869999</c:v>
                </c:pt>
                <c:pt idx="43">
                  <c:v>31.57</c:v>
                </c:pt>
                <c:pt idx="44">
                  <c:v>32.229999999999997</c:v>
                </c:pt>
                <c:pt idx="45">
                  <c:v>32.220001000000003</c:v>
                </c:pt>
                <c:pt idx="46">
                  <c:v>31.32</c:v>
                </c:pt>
                <c:pt idx="47">
                  <c:v>30.16</c:v>
                </c:pt>
                <c:pt idx="48">
                  <c:v>30.040001</c:v>
                </c:pt>
                <c:pt idx="49">
                  <c:v>31.25</c:v>
                </c:pt>
                <c:pt idx="50">
                  <c:v>30.530000999999999</c:v>
                </c:pt>
                <c:pt idx="51">
                  <c:v>32.049999</c:v>
                </c:pt>
                <c:pt idx="52">
                  <c:v>30.91</c:v>
                </c:pt>
                <c:pt idx="53">
                  <c:v>32.07</c:v>
                </c:pt>
                <c:pt idx="54">
                  <c:v>32.360000999999997</c:v>
                </c:pt>
                <c:pt idx="55">
                  <c:v>33.189999</c:v>
                </c:pt>
                <c:pt idx="56">
                  <c:v>32.200001</c:v>
                </c:pt>
                <c:pt idx="57">
                  <c:v>33.439999</c:v>
                </c:pt>
                <c:pt idx="58">
                  <c:v>31.700001</c:v>
                </c:pt>
                <c:pt idx="59">
                  <c:v>32.310001</c:v>
                </c:pt>
                <c:pt idx="60">
                  <c:v>31.26</c:v>
                </c:pt>
                <c:pt idx="61">
                  <c:v>31.719999000000001</c:v>
                </c:pt>
                <c:pt idx="62">
                  <c:v>29.98</c:v>
                </c:pt>
                <c:pt idx="63">
                  <c:v>28.610001</c:v>
                </c:pt>
                <c:pt idx="64">
                  <c:v>28.049999</c:v>
                </c:pt>
                <c:pt idx="65">
                  <c:v>26.790001</c:v>
                </c:pt>
                <c:pt idx="66">
                  <c:v>28.709999</c:v>
                </c:pt>
                <c:pt idx="67">
                  <c:v>28.43</c:v>
                </c:pt>
                <c:pt idx="68">
                  <c:v>28.25</c:v>
                </c:pt>
                <c:pt idx="69">
                  <c:v>30.379999000000002</c:v>
                </c:pt>
                <c:pt idx="70">
                  <c:v>31.219999000000001</c:v>
                </c:pt>
                <c:pt idx="71">
                  <c:v>30.690000999999999</c:v>
                </c:pt>
                <c:pt idx="72">
                  <c:v>30.5</c:v>
                </c:pt>
                <c:pt idx="73">
                  <c:v>30.280000999999999</c:v>
                </c:pt>
                <c:pt idx="74">
                  <c:v>31.200001</c:v>
                </c:pt>
                <c:pt idx="75">
                  <c:v>30.200001</c:v>
                </c:pt>
                <c:pt idx="76">
                  <c:v>29.25</c:v>
                </c:pt>
                <c:pt idx="77">
                  <c:v>25.950001</c:v>
                </c:pt>
                <c:pt idx="78">
                  <c:v>22.129999000000002</c:v>
                </c:pt>
                <c:pt idx="79">
                  <c:v>22.24</c:v>
                </c:pt>
                <c:pt idx="80">
                  <c:v>19.420000000000002</c:v>
                </c:pt>
                <c:pt idx="81">
                  <c:v>22.98</c:v>
                </c:pt>
                <c:pt idx="82">
                  <c:v>21.120000999999998</c:v>
                </c:pt>
                <c:pt idx="83">
                  <c:v>19.18</c:v>
                </c:pt>
                <c:pt idx="84">
                  <c:v>17.450001</c:v>
                </c:pt>
                <c:pt idx="85">
                  <c:v>20.49</c:v>
                </c:pt>
                <c:pt idx="86">
                  <c:v>21.09</c:v>
                </c:pt>
                <c:pt idx="87">
                  <c:v>20.940000999999999</c:v>
                </c:pt>
                <c:pt idx="88">
                  <c:v>21.23</c:v>
                </c:pt>
                <c:pt idx="89">
                  <c:v>20.82</c:v>
                </c:pt>
                <c:pt idx="90">
                  <c:v>22.65</c:v>
                </c:pt>
                <c:pt idx="91">
                  <c:v>21.469999000000001</c:v>
                </c:pt>
                <c:pt idx="92">
                  <c:v>20.610001</c:v>
                </c:pt>
                <c:pt idx="93">
                  <c:v>19.68</c:v>
                </c:pt>
                <c:pt idx="94">
                  <c:v>19.280000999999999</c:v>
                </c:pt>
                <c:pt idx="95">
                  <c:v>20.129999000000002</c:v>
                </c:pt>
                <c:pt idx="96">
                  <c:v>18.989999999999998</c:v>
                </c:pt>
                <c:pt idx="97">
                  <c:v>17.84</c:v>
                </c:pt>
                <c:pt idx="98">
                  <c:v>17.530000999999999</c:v>
                </c:pt>
                <c:pt idx="99">
                  <c:v>16.32</c:v>
                </c:pt>
                <c:pt idx="100">
                  <c:v>18.219999000000001</c:v>
                </c:pt>
                <c:pt idx="101">
                  <c:v>18.549999</c:v>
                </c:pt>
                <c:pt idx="102">
                  <c:v>20.100000000000001</c:v>
                </c:pt>
                <c:pt idx="103">
                  <c:v>21.389999</c:v>
                </c:pt>
                <c:pt idx="104">
                  <c:v>21.91</c:v>
                </c:pt>
                <c:pt idx="105">
                  <c:v>22.52</c:v>
                </c:pt>
                <c:pt idx="106">
                  <c:v>22.790001</c:v>
                </c:pt>
                <c:pt idx="107">
                  <c:v>23.18</c:v>
                </c:pt>
                <c:pt idx="108">
                  <c:v>23.99</c:v>
                </c:pt>
                <c:pt idx="109">
                  <c:v>22.129999000000002</c:v>
                </c:pt>
                <c:pt idx="110">
                  <c:v>22.58</c:v>
                </c:pt>
                <c:pt idx="111">
                  <c:v>23.120000999999998</c:v>
                </c:pt>
                <c:pt idx="112">
                  <c:v>24.01</c:v>
                </c:pt>
                <c:pt idx="113">
                  <c:v>23.860001</c:v>
                </c:pt>
                <c:pt idx="114">
                  <c:v>23.129999000000002</c:v>
                </c:pt>
                <c:pt idx="115">
                  <c:v>22.959999</c:v>
                </c:pt>
                <c:pt idx="116">
                  <c:v>22.290001</c:v>
                </c:pt>
                <c:pt idx="117">
                  <c:v>22.1</c:v>
                </c:pt>
                <c:pt idx="118">
                  <c:v>23.77</c:v>
                </c:pt>
                <c:pt idx="119">
                  <c:v>24.99</c:v>
                </c:pt>
                <c:pt idx="120">
                  <c:v>25.27</c:v>
                </c:pt>
                <c:pt idx="121">
                  <c:v>26.5</c:v>
                </c:pt>
                <c:pt idx="122">
                  <c:v>25.879999000000002</c:v>
                </c:pt>
                <c:pt idx="123">
                  <c:v>26.32</c:v>
                </c:pt>
                <c:pt idx="124">
                  <c:v>26.610001</c:v>
                </c:pt>
                <c:pt idx="125">
                  <c:v>26.299999</c:v>
                </c:pt>
                <c:pt idx="126">
                  <c:v>27.08</c:v>
                </c:pt>
                <c:pt idx="127">
                  <c:v>27.799999</c:v>
                </c:pt>
                <c:pt idx="128">
                  <c:v>26.98</c:v>
                </c:pt>
                <c:pt idx="129">
                  <c:v>26.530000999999999</c:v>
                </c:pt>
                <c:pt idx="130">
                  <c:v>27.799999</c:v>
                </c:pt>
                <c:pt idx="131">
                  <c:v>28.33</c:v>
                </c:pt>
                <c:pt idx="132">
                  <c:v>28.25</c:v>
                </c:pt>
                <c:pt idx="133">
                  <c:v>26.82</c:v>
                </c:pt>
                <c:pt idx="134">
                  <c:v>28.1</c:v>
                </c:pt>
                <c:pt idx="135">
                  <c:v>29.02</c:v>
                </c:pt>
                <c:pt idx="136">
                  <c:v>28.690000999999999</c:v>
                </c:pt>
                <c:pt idx="137">
                  <c:v>28.620000999999998</c:v>
                </c:pt>
                <c:pt idx="138">
                  <c:v>29.15</c:v>
                </c:pt>
                <c:pt idx="139">
                  <c:v>29.76</c:v>
                </c:pt>
                <c:pt idx="140">
                  <c:v>29.610001</c:v>
                </c:pt>
                <c:pt idx="141">
                  <c:v>30.18</c:v>
                </c:pt>
                <c:pt idx="142">
                  <c:v>29.77</c:v>
                </c:pt>
                <c:pt idx="143">
                  <c:v>30.389999</c:v>
                </c:pt>
                <c:pt idx="144">
                  <c:v>29.98</c:v>
                </c:pt>
                <c:pt idx="145">
                  <c:v>29.02</c:v>
                </c:pt>
                <c:pt idx="146">
                  <c:v>28.91</c:v>
                </c:pt>
                <c:pt idx="147">
                  <c:v>28.77</c:v>
                </c:pt>
                <c:pt idx="148">
                  <c:v>29.25</c:v>
                </c:pt>
                <c:pt idx="149">
                  <c:v>30.219999000000001</c:v>
                </c:pt>
                <c:pt idx="150">
                  <c:v>30.52</c:v>
                </c:pt>
                <c:pt idx="151">
                  <c:v>31.790001</c:v>
                </c:pt>
                <c:pt idx="152">
                  <c:v>32.209999000000003</c:v>
                </c:pt>
                <c:pt idx="153">
                  <c:v>32.400002000000001</c:v>
                </c:pt>
                <c:pt idx="154">
                  <c:v>33.060001</c:v>
                </c:pt>
                <c:pt idx="155">
                  <c:v>33.07</c:v>
                </c:pt>
                <c:pt idx="156">
                  <c:v>33.970001000000003</c:v>
                </c:pt>
                <c:pt idx="157">
                  <c:v>34.369999</c:v>
                </c:pt>
                <c:pt idx="158">
                  <c:v>35.669998</c:v>
                </c:pt>
                <c:pt idx="159">
                  <c:v>34.82</c:v>
                </c:pt>
                <c:pt idx="160">
                  <c:v>32.18</c:v>
                </c:pt>
                <c:pt idx="161">
                  <c:v>33.009998000000003</c:v>
                </c:pt>
                <c:pt idx="162">
                  <c:v>31.73</c:v>
                </c:pt>
                <c:pt idx="163">
                  <c:v>32.369999</c:v>
                </c:pt>
                <c:pt idx="164">
                  <c:v>31.52</c:v>
                </c:pt>
                <c:pt idx="165">
                  <c:v>32.25</c:v>
                </c:pt>
                <c:pt idx="166">
                  <c:v>32.470001000000003</c:v>
                </c:pt>
                <c:pt idx="167">
                  <c:v>30.809999000000001</c:v>
                </c:pt>
                <c:pt idx="168">
                  <c:v>29.040001</c:v>
                </c:pt>
                <c:pt idx="169">
                  <c:v>30.41</c:v>
                </c:pt>
                <c:pt idx="170">
                  <c:v>30.02</c:v>
                </c:pt>
                <c:pt idx="171">
                  <c:v>31.549999</c:v>
                </c:pt>
                <c:pt idx="172">
                  <c:v>31.440000999999999</c:v>
                </c:pt>
                <c:pt idx="173">
                  <c:v>32.029998999999997</c:v>
                </c:pt>
                <c:pt idx="174">
                  <c:v>30.75</c:v>
                </c:pt>
                <c:pt idx="175">
                  <c:v>30.9</c:v>
                </c:pt>
                <c:pt idx="176">
                  <c:v>30.690000999999999</c:v>
                </c:pt>
                <c:pt idx="177">
                  <c:v>32.279998999999997</c:v>
                </c:pt>
                <c:pt idx="178">
                  <c:v>32.290000999999997</c:v>
                </c:pt>
                <c:pt idx="179">
                  <c:v>32.75</c:v>
                </c:pt>
                <c:pt idx="180">
                  <c:v>33.700001</c:v>
                </c:pt>
                <c:pt idx="181">
                  <c:v>33.450001</c:v>
                </c:pt>
                <c:pt idx="182">
                  <c:v>34.360000999999997</c:v>
                </c:pt>
                <c:pt idx="183">
                  <c:v>34.709999000000003</c:v>
                </c:pt>
                <c:pt idx="184">
                  <c:v>34.959999000000003</c:v>
                </c:pt>
                <c:pt idx="185">
                  <c:v>35.259998000000003</c:v>
                </c:pt>
                <c:pt idx="186">
                  <c:v>36.509998000000003</c:v>
                </c:pt>
                <c:pt idx="187">
                  <c:v>36.009998000000003</c:v>
                </c:pt>
                <c:pt idx="188">
                  <c:v>36.240001999999997</c:v>
                </c:pt>
                <c:pt idx="189">
                  <c:v>36.310001</c:v>
                </c:pt>
                <c:pt idx="190">
                  <c:v>37.419998</c:v>
                </c:pt>
                <c:pt idx="191">
                  <c:v>37.560001</c:v>
                </c:pt>
                <c:pt idx="192">
                  <c:v>37.360000999999997</c:v>
                </c:pt>
                <c:pt idx="193">
                  <c:v>37.630001</c:v>
                </c:pt>
                <c:pt idx="194">
                  <c:v>37.409999999999997</c:v>
                </c:pt>
                <c:pt idx="195">
                  <c:v>37.700001</c:v>
                </c:pt>
                <c:pt idx="196">
                  <c:v>37.919998</c:v>
                </c:pt>
                <c:pt idx="197">
                  <c:v>37.82</c:v>
                </c:pt>
                <c:pt idx="198">
                  <c:v>37.099997999999999</c:v>
                </c:pt>
                <c:pt idx="199">
                  <c:v>38.209999000000003</c:v>
                </c:pt>
                <c:pt idx="200">
                  <c:v>39.580002</c:v>
                </c:pt>
                <c:pt idx="201">
                  <c:v>40.009998000000003</c:v>
                </c:pt>
                <c:pt idx="202">
                  <c:v>39.110000999999997</c:v>
                </c:pt>
                <c:pt idx="203">
                  <c:v>39.209999000000003</c:v>
                </c:pt>
                <c:pt idx="204">
                  <c:v>39.009998000000003</c:v>
                </c:pt>
                <c:pt idx="205">
                  <c:v>37.580002</c:v>
                </c:pt>
                <c:pt idx="206">
                  <c:v>38.82</c:v>
                </c:pt>
                <c:pt idx="207">
                  <c:v>39.299999</c:v>
                </c:pt>
                <c:pt idx="208">
                  <c:v>39.060001</c:v>
                </c:pt>
                <c:pt idx="209">
                  <c:v>39.25</c:v>
                </c:pt>
                <c:pt idx="210">
                  <c:v>39.909999999999997</c:v>
                </c:pt>
                <c:pt idx="211">
                  <c:v>40.549999</c:v>
                </c:pt>
                <c:pt idx="212">
                  <c:v>40.290000999999997</c:v>
                </c:pt>
                <c:pt idx="213">
                  <c:v>40.560001</c:v>
                </c:pt>
                <c:pt idx="214">
                  <c:v>40.270000000000003</c:v>
                </c:pt>
                <c:pt idx="215">
                  <c:v>40.159999999999997</c:v>
                </c:pt>
                <c:pt idx="216">
                  <c:v>38.919998</c:v>
                </c:pt>
                <c:pt idx="217">
                  <c:v>37.860000999999997</c:v>
                </c:pt>
                <c:pt idx="218">
                  <c:v>37.950001</c:v>
                </c:pt>
                <c:pt idx="219">
                  <c:v>38.5</c:v>
                </c:pt>
                <c:pt idx="220">
                  <c:v>41.02</c:v>
                </c:pt>
                <c:pt idx="221">
                  <c:v>41.369999</c:v>
                </c:pt>
                <c:pt idx="222">
                  <c:v>40.290000999999997</c:v>
                </c:pt>
                <c:pt idx="223">
                  <c:v>41.09</c:v>
                </c:pt>
                <c:pt idx="224">
                  <c:v>39.650002000000001</c:v>
                </c:pt>
                <c:pt idx="225">
                  <c:v>36.340000000000003</c:v>
                </c:pt>
                <c:pt idx="226">
                  <c:v>36.07</c:v>
                </c:pt>
                <c:pt idx="227">
                  <c:v>34.049999</c:v>
                </c:pt>
                <c:pt idx="228">
                  <c:v>36.119999</c:v>
                </c:pt>
                <c:pt idx="229">
                  <c:v>36.060001</c:v>
                </c:pt>
                <c:pt idx="230">
                  <c:v>35.419998</c:v>
                </c:pt>
                <c:pt idx="231">
                  <c:v>37.770000000000003</c:v>
                </c:pt>
                <c:pt idx="232">
                  <c:v>35.729999999999997</c:v>
                </c:pt>
                <c:pt idx="233">
                  <c:v>34.860000999999997</c:v>
                </c:pt>
                <c:pt idx="234">
                  <c:v>36.349997999999999</c:v>
                </c:pt>
                <c:pt idx="235">
                  <c:v>38.669998</c:v>
                </c:pt>
                <c:pt idx="236">
                  <c:v>39.32</c:v>
                </c:pt>
                <c:pt idx="237">
                  <c:v>39.630001</c:v>
                </c:pt>
                <c:pt idx="238">
                  <c:v>38.919998</c:v>
                </c:pt>
                <c:pt idx="239">
                  <c:v>39.470001000000003</c:v>
                </c:pt>
                <c:pt idx="240">
                  <c:v>37.880001</c:v>
                </c:pt>
                <c:pt idx="241">
                  <c:v>36.330002</c:v>
                </c:pt>
                <c:pt idx="242">
                  <c:v>39.07</c:v>
                </c:pt>
                <c:pt idx="243">
                  <c:v>39.349997999999999</c:v>
                </c:pt>
                <c:pt idx="244">
                  <c:v>37.900002000000001</c:v>
                </c:pt>
                <c:pt idx="245">
                  <c:v>39.18</c:v>
                </c:pt>
                <c:pt idx="246">
                  <c:v>39.020000000000003</c:v>
                </c:pt>
                <c:pt idx="247">
                  <c:v>40.049999</c:v>
                </c:pt>
                <c:pt idx="248">
                  <c:v>40.380001</c:v>
                </c:pt>
                <c:pt idx="249">
                  <c:v>41.16</c:v>
                </c:pt>
                <c:pt idx="250">
                  <c:v>41.450001</c:v>
                </c:pt>
                <c:pt idx="251">
                  <c:v>42.259998000000003</c:v>
                </c:pt>
                <c:pt idx="252">
                  <c:v>42.310001</c:v>
                </c:pt>
                <c:pt idx="253">
                  <c:v>42.959999000000003</c:v>
                </c:pt>
                <c:pt idx="254">
                  <c:v>42.860000999999997</c:v>
                </c:pt>
                <c:pt idx="255">
                  <c:v>43.52</c:v>
                </c:pt>
                <c:pt idx="256">
                  <c:v>43.98</c:v>
                </c:pt>
                <c:pt idx="257">
                  <c:v>44.349997999999999</c:v>
                </c:pt>
                <c:pt idx="258">
                  <c:v>44.650002000000001</c:v>
                </c:pt>
                <c:pt idx="259">
                  <c:v>45.09</c:v>
                </c:pt>
                <c:pt idx="260">
                  <c:v>45.009998000000003</c:v>
                </c:pt>
                <c:pt idx="261">
                  <c:v>44.549999</c:v>
                </c:pt>
                <c:pt idx="262">
                  <c:v>44.639999000000003</c:v>
                </c:pt>
                <c:pt idx="263">
                  <c:v>45.869999</c:v>
                </c:pt>
                <c:pt idx="264">
                  <c:v>44.91</c:v>
                </c:pt>
                <c:pt idx="265">
                  <c:v>44.240001999999997</c:v>
                </c:pt>
                <c:pt idx="266">
                  <c:v>42.009998000000003</c:v>
                </c:pt>
                <c:pt idx="267">
                  <c:v>43.279998999999997</c:v>
                </c:pt>
                <c:pt idx="268">
                  <c:v>41.740001999999997</c:v>
                </c:pt>
                <c:pt idx="269">
                  <c:v>43.41</c:v>
                </c:pt>
                <c:pt idx="270">
                  <c:v>43.419998</c:v>
                </c:pt>
                <c:pt idx="271">
                  <c:v>43.310001</c:v>
                </c:pt>
                <c:pt idx="272">
                  <c:v>43.779998999999997</c:v>
                </c:pt>
                <c:pt idx="273">
                  <c:v>43.77</c:v>
                </c:pt>
                <c:pt idx="274">
                  <c:v>43.619999</c:v>
                </c:pt>
                <c:pt idx="275">
                  <c:v>43.75</c:v>
                </c:pt>
                <c:pt idx="276">
                  <c:v>44.279998999999997</c:v>
                </c:pt>
                <c:pt idx="277">
                  <c:v>44.330002</c:v>
                </c:pt>
                <c:pt idx="278">
                  <c:v>44.619999</c:v>
                </c:pt>
                <c:pt idx="279">
                  <c:v>45.43</c:v>
                </c:pt>
                <c:pt idx="280">
                  <c:v>45.369999</c:v>
                </c:pt>
                <c:pt idx="281">
                  <c:v>45.549999</c:v>
                </c:pt>
                <c:pt idx="282">
                  <c:v>46.779998999999997</c:v>
                </c:pt>
                <c:pt idx="283">
                  <c:v>47.709999000000003</c:v>
                </c:pt>
                <c:pt idx="284">
                  <c:v>47.529998999999997</c:v>
                </c:pt>
                <c:pt idx="285">
                  <c:v>46.790000999999997</c:v>
                </c:pt>
                <c:pt idx="286">
                  <c:v>47.610000999999997</c:v>
                </c:pt>
                <c:pt idx="287">
                  <c:v>46.25</c:v>
                </c:pt>
                <c:pt idx="288">
                  <c:v>46.580002</c:v>
                </c:pt>
                <c:pt idx="289">
                  <c:v>45.919998</c:v>
                </c:pt>
                <c:pt idx="290">
                  <c:v>46.57</c:v>
                </c:pt>
                <c:pt idx="291">
                  <c:v>45.419998</c:v>
                </c:pt>
                <c:pt idx="292">
                  <c:v>45.18</c:v>
                </c:pt>
                <c:pt idx="293">
                  <c:v>47.16</c:v>
                </c:pt>
                <c:pt idx="294">
                  <c:v>47.529998999999997</c:v>
                </c:pt>
                <c:pt idx="295">
                  <c:v>47.419998</c:v>
                </c:pt>
                <c:pt idx="296">
                  <c:v>46.849997999999999</c:v>
                </c:pt>
                <c:pt idx="297">
                  <c:v>47.279998999999997</c:v>
                </c:pt>
                <c:pt idx="298">
                  <c:v>46.509998000000003</c:v>
                </c:pt>
                <c:pt idx="299">
                  <c:v>48.73</c:v>
                </c:pt>
                <c:pt idx="300">
                  <c:v>48.869999</c:v>
                </c:pt>
                <c:pt idx="301">
                  <c:v>49.82</c:v>
                </c:pt>
                <c:pt idx="302">
                  <c:v>50.900002000000001</c:v>
                </c:pt>
                <c:pt idx="303">
                  <c:v>50.419998</c:v>
                </c:pt>
                <c:pt idx="304">
                  <c:v>50.720001000000003</c:v>
                </c:pt>
                <c:pt idx="305">
                  <c:v>50.939999</c:v>
                </c:pt>
                <c:pt idx="306">
                  <c:v>50.209999000000003</c:v>
                </c:pt>
                <c:pt idx="307">
                  <c:v>51.049999</c:v>
                </c:pt>
                <c:pt idx="308">
                  <c:v>52.619999</c:v>
                </c:pt>
                <c:pt idx="309">
                  <c:v>52.59</c:v>
                </c:pt>
                <c:pt idx="310">
                  <c:v>52.619999</c:v>
                </c:pt>
                <c:pt idx="311">
                  <c:v>53</c:v>
                </c:pt>
                <c:pt idx="312">
                  <c:v>52.59</c:v>
                </c:pt>
                <c:pt idx="313">
                  <c:v>54.41</c:v>
                </c:pt>
                <c:pt idx="314">
                  <c:v>53.240001999999997</c:v>
                </c:pt>
                <c:pt idx="315">
                  <c:v>54.27</c:v>
                </c:pt>
                <c:pt idx="316">
                  <c:v>55.540000999999997</c:v>
                </c:pt>
                <c:pt idx="317">
                  <c:v>56.77</c:v>
                </c:pt>
                <c:pt idx="318">
                  <c:v>57.549999</c:v>
                </c:pt>
                <c:pt idx="319">
                  <c:v>56.799999</c:v>
                </c:pt>
                <c:pt idx="320">
                  <c:v>56.119999</c:v>
                </c:pt>
                <c:pt idx="321">
                  <c:v>56.84</c:v>
                </c:pt>
                <c:pt idx="322">
                  <c:v>56.349997999999999</c:v>
                </c:pt>
                <c:pt idx="323">
                  <c:v>55.040000999999997</c:v>
                </c:pt>
                <c:pt idx="324">
                  <c:v>56.400002000000001</c:v>
                </c:pt>
                <c:pt idx="325">
                  <c:v>57.77</c:v>
                </c:pt>
                <c:pt idx="326">
                  <c:v>59.720001000000003</c:v>
                </c:pt>
                <c:pt idx="327">
                  <c:v>59.57</c:v>
                </c:pt>
                <c:pt idx="328">
                  <c:v>59.52</c:v>
                </c:pt>
                <c:pt idx="329">
                  <c:v>60.720001000000003</c:v>
                </c:pt>
                <c:pt idx="330">
                  <c:v>60.080002</c:v>
                </c:pt>
                <c:pt idx="331">
                  <c:v>58.09</c:v>
                </c:pt>
                <c:pt idx="332">
                  <c:v>58.52</c:v>
                </c:pt>
                <c:pt idx="333">
                  <c:v>57.68</c:v>
                </c:pt>
                <c:pt idx="334">
                  <c:v>58.650002000000001</c:v>
                </c:pt>
                <c:pt idx="335">
                  <c:v>60.209999000000003</c:v>
                </c:pt>
                <c:pt idx="336">
                  <c:v>60.959999000000003</c:v>
                </c:pt>
                <c:pt idx="337">
                  <c:v>60.860000999999997</c:v>
                </c:pt>
                <c:pt idx="338">
                  <c:v>60.98</c:v>
                </c:pt>
                <c:pt idx="339">
                  <c:v>60.790000999999997</c:v>
                </c:pt>
                <c:pt idx="340">
                  <c:v>62.040000999999997</c:v>
                </c:pt>
                <c:pt idx="341">
                  <c:v>63.310001</c:v>
                </c:pt>
                <c:pt idx="342">
                  <c:v>63.560001</c:v>
                </c:pt>
                <c:pt idx="343">
                  <c:v>63.290000999999997</c:v>
                </c:pt>
                <c:pt idx="344">
                  <c:v>64.949996999999996</c:v>
                </c:pt>
                <c:pt idx="345">
                  <c:v>64.849997999999999</c:v>
                </c:pt>
                <c:pt idx="346">
                  <c:v>65.599997999999999</c:v>
                </c:pt>
                <c:pt idx="347">
                  <c:v>65.129997000000003</c:v>
                </c:pt>
                <c:pt idx="348">
                  <c:v>64.480002999999996</c:v>
                </c:pt>
                <c:pt idx="349">
                  <c:v>65.660004000000001</c:v>
                </c:pt>
                <c:pt idx="350">
                  <c:v>66.269997000000004</c:v>
                </c:pt>
                <c:pt idx="351">
                  <c:v>66.339995999999999</c:v>
                </c:pt>
                <c:pt idx="352">
                  <c:v>66.339995999999999</c:v>
                </c:pt>
                <c:pt idx="353">
                  <c:v>65.089995999999999</c:v>
                </c:pt>
                <c:pt idx="354">
                  <c:v>63.5</c:v>
                </c:pt>
                <c:pt idx="355">
                  <c:v>62.82</c:v>
                </c:pt>
                <c:pt idx="356">
                  <c:v>64.089995999999999</c:v>
                </c:pt>
                <c:pt idx="357">
                  <c:v>65.169998000000007</c:v>
                </c:pt>
                <c:pt idx="358">
                  <c:v>65.199996999999996</c:v>
                </c:pt>
                <c:pt idx="359">
                  <c:v>66.839995999999999</c:v>
                </c:pt>
                <c:pt idx="360">
                  <c:v>67.389999000000003</c:v>
                </c:pt>
                <c:pt idx="361">
                  <c:v>65.849997999999999</c:v>
                </c:pt>
                <c:pt idx="362">
                  <c:v>65.680000000000007</c:v>
                </c:pt>
                <c:pt idx="363">
                  <c:v>64.279999000000004</c:v>
                </c:pt>
                <c:pt idx="364">
                  <c:v>64.650002000000001</c:v>
                </c:pt>
                <c:pt idx="365">
                  <c:v>62.240001999999997</c:v>
                </c:pt>
                <c:pt idx="366">
                  <c:v>63.77</c:v>
                </c:pt>
                <c:pt idx="367">
                  <c:v>63.439999</c:v>
                </c:pt>
                <c:pt idx="368">
                  <c:v>64.25</c:v>
                </c:pt>
                <c:pt idx="369">
                  <c:v>63.84</c:v>
                </c:pt>
                <c:pt idx="370">
                  <c:v>63.75</c:v>
                </c:pt>
                <c:pt idx="371">
                  <c:v>65.080001999999993</c:v>
                </c:pt>
                <c:pt idx="372">
                  <c:v>65.680000000000007</c:v>
                </c:pt>
                <c:pt idx="373">
                  <c:v>66.919998000000007</c:v>
                </c:pt>
                <c:pt idx="374">
                  <c:v>65.790001000000004</c:v>
                </c:pt>
                <c:pt idx="375">
                  <c:v>66.080001999999993</c:v>
                </c:pt>
                <c:pt idx="376">
                  <c:v>66.769997000000004</c:v>
                </c:pt>
                <c:pt idx="377">
                  <c:v>68.069999999999993</c:v>
                </c:pt>
                <c:pt idx="378">
                  <c:v>67.389999000000003</c:v>
                </c:pt>
                <c:pt idx="379">
                  <c:v>67.5</c:v>
                </c:pt>
                <c:pt idx="380">
                  <c:v>66.819999999999993</c:v>
                </c:pt>
                <c:pt idx="381">
                  <c:v>65.650002000000001</c:v>
                </c:pt>
                <c:pt idx="382">
                  <c:v>66.360000999999997</c:v>
                </c:pt>
                <c:pt idx="383">
                  <c:v>67.120002999999997</c:v>
                </c:pt>
                <c:pt idx="384">
                  <c:v>68.639999000000003</c:v>
                </c:pt>
                <c:pt idx="385">
                  <c:v>68.819999999999993</c:v>
                </c:pt>
                <c:pt idx="386">
                  <c:v>69.260002</c:v>
                </c:pt>
                <c:pt idx="387">
                  <c:v>68.349997999999999</c:v>
                </c:pt>
                <c:pt idx="388">
                  <c:v>68.489998</c:v>
                </c:pt>
                <c:pt idx="389">
                  <c:v>67.410004000000001</c:v>
                </c:pt>
                <c:pt idx="390">
                  <c:v>66.949996999999996</c:v>
                </c:pt>
                <c:pt idx="391">
                  <c:v>64.550003000000004</c:v>
                </c:pt>
                <c:pt idx="392">
                  <c:v>63.939999</c:v>
                </c:pt>
                <c:pt idx="393">
                  <c:v>66.349997999999999</c:v>
                </c:pt>
                <c:pt idx="394">
                  <c:v>68.099997999999999</c:v>
                </c:pt>
                <c:pt idx="395">
                  <c:v>68.010002</c:v>
                </c:pt>
                <c:pt idx="396">
                  <c:v>69.279999000000004</c:v>
                </c:pt>
                <c:pt idx="397">
                  <c:v>70.089995999999999</c:v>
                </c:pt>
                <c:pt idx="398">
                  <c:v>71.809997999999993</c:v>
                </c:pt>
                <c:pt idx="399">
                  <c:v>71.529999000000004</c:v>
                </c:pt>
                <c:pt idx="400">
                  <c:v>70</c:v>
                </c:pt>
                <c:pt idx="401">
                  <c:v>70.870002999999997</c:v>
                </c:pt>
                <c:pt idx="402">
                  <c:v>72.230002999999996</c:v>
                </c:pt>
                <c:pt idx="403">
                  <c:v>71.629997000000003</c:v>
                </c:pt>
                <c:pt idx="404">
                  <c:v>70.889999000000003</c:v>
                </c:pt>
                <c:pt idx="405">
                  <c:v>69.669998000000007</c:v>
                </c:pt>
                <c:pt idx="406">
                  <c:v>70.930000000000007</c:v>
                </c:pt>
                <c:pt idx="407">
                  <c:v>69.989998</c:v>
                </c:pt>
                <c:pt idx="408">
                  <c:v>72.940002000000007</c:v>
                </c:pt>
                <c:pt idx="409">
                  <c:v>74.889999000000003</c:v>
                </c:pt>
                <c:pt idx="410">
                  <c:v>75.440002000000007</c:v>
                </c:pt>
                <c:pt idx="411">
                  <c:v>75.970000999999996</c:v>
                </c:pt>
                <c:pt idx="412">
                  <c:v>75.410004000000001</c:v>
                </c:pt>
                <c:pt idx="413">
                  <c:v>75.160004000000001</c:v>
                </c:pt>
                <c:pt idx="414">
                  <c:v>76.769997000000004</c:v>
                </c:pt>
                <c:pt idx="415">
                  <c:v>74.910004000000001</c:v>
                </c:pt>
                <c:pt idx="416">
                  <c:v>75.690002000000007</c:v>
                </c:pt>
                <c:pt idx="417">
                  <c:v>76.669998000000007</c:v>
                </c:pt>
                <c:pt idx="418">
                  <c:v>75.230002999999996</c:v>
                </c:pt>
                <c:pt idx="419">
                  <c:v>77.629997000000003</c:v>
                </c:pt>
                <c:pt idx="420">
                  <c:v>76.349997999999999</c:v>
                </c:pt>
                <c:pt idx="421">
                  <c:v>76.599997999999999</c:v>
                </c:pt>
                <c:pt idx="422">
                  <c:v>76.589995999999999</c:v>
                </c:pt>
                <c:pt idx="423">
                  <c:v>76.940002000000007</c:v>
                </c:pt>
                <c:pt idx="424">
                  <c:v>76.300003000000004</c:v>
                </c:pt>
                <c:pt idx="425">
                  <c:v>76.519997000000004</c:v>
                </c:pt>
                <c:pt idx="426">
                  <c:v>76.589995999999999</c:v>
                </c:pt>
                <c:pt idx="427">
                  <c:v>77.449996999999996</c:v>
                </c:pt>
                <c:pt idx="428">
                  <c:v>77.900002000000001</c:v>
                </c:pt>
                <c:pt idx="429">
                  <c:v>77.199996999999996</c:v>
                </c:pt>
                <c:pt idx="430">
                  <c:v>77.669998000000007</c:v>
                </c:pt>
                <c:pt idx="431">
                  <c:v>79.150002000000001</c:v>
                </c:pt>
                <c:pt idx="432">
                  <c:v>78.849997999999999</c:v>
                </c:pt>
                <c:pt idx="433">
                  <c:v>80.220000999999996</c:v>
                </c:pt>
                <c:pt idx="434">
                  <c:v>78.279999000000004</c:v>
                </c:pt>
                <c:pt idx="435">
                  <c:v>78.360000999999997</c:v>
                </c:pt>
                <c:pt idx="436">
                  <c:v>74.360000999999997</c:v>
                </c:pt>
                <c:pt idx="437">
                  <c:v>75.559997999999993</c:v>
                </c:pt>
                <c:pt idx="438">
                  <c:v>73.849997999999999</c:v>
                </c:pt>
                <c:pt idx="439">
                  <c:v>75.519997000000004</c:v>
                </c:pt>
                <c:pt idx="440">
                  <c:v>75.459998999999996</c:v>
                </c:pt>
                <c:pt idx="441">
                  <c:v>74.699996999999996</c:v>
                </c:pt>
                <c:pt idx="442">
                  <c:v>75.879997000000003</c:v>
                </c:pt>
                <c:pt idx="443">
                  <c:v>77.720000999999996</c:v>
                </c:pt>
                <c:pt idx="444">
                  <c:v>78.290001000000004</c:v>
                </c:pt>
                <c:pt idx="445">
                  <c:v>79.629997000000003</c:v>
                </c:pt>
                <c:pt idx="446">
                  <c:v>80.970000999999996</c:v>
                </c:pt>
                <c:pt idx="447">
                  <c:v>81.419998000000007</c:v>
                </c:pt>
                <c:pt idx="448">
                  <c:v>77.730002999999996</c:v>
                </c:pt>
                <c:pt idx="449">
                  <c:v>81.230002999999996</c:v>
                </c:pt>
                <c:pt idx="450">
                  <c:v>81.470000999999996</c:v>
                </c:pt>
                <c:pt idx="451">
                  <c:v>81.220000999999996</c:v>
                </c:pt>
                <c:pt idx="452">
                  <c:v>78.059997999999993</c:v>
                </c:pt>
                <c:pt idx="453">
                  <c:v>77.330001999999993</c:v>
                </c:pt>
                <c:pt idx="454">
                  <c:v>78.480002999999996</c:v>
                </c:pt>
                <c:pt idx="455">
                  <c:v>78.160004000000001</c:v>
                </c:pt>
                <c:pt idx="456">
                  <c:v>73.610000999999997</c:v>
                </c:pt>
                <c:pt idx="457">
                  <c:v>71.5</c:v>
                </c:pt>
                <c:pt idx="458">
                  <c:v>73.309997999999993</c:v>
                </c:pt>
                <c:pt idx="459">
                  <c:v>74.110000999999997</c:v>
                </c:pt>
                <c:pt idx="460">
                  <c:v>70.160004000000001</c:v>
                </c:pt>
                <c:pt idx="461">
                  <c:v>69.790001000000004</c:v>
                </c:pt>
                <c:pt idx="462">
                  <c:v>72.739998</c:v>
                </c:pt>
                <c:pt idx="463">
                  <c:v>74.830001999999993</c:v>
                </c:pt>
                <c:pt idx="464">
                  <c:v>76.720000999999996</c:v>
                </c:pt>
                <c:pt idx="465">
                  <c:v>77.300003000000004</c:v>
                </c:pt>
                <c:pt idx="466">
                  <c:v>78.089995999999999</c:v>
                </c:pt>
                <c:pt idx="467">
                  <c:v>77.550003000000004</c:v>
                </c:pt>
                <c:pt idx="468">
                  <c:v>79.430000000000007</c:v>
                </c:pt>
                <c:pt idx="469">
                  <c:v>77.870002999999997</c:v>
                </c:pt>
                <c:pt idx="470">
                  <c:v>79.489998</c:v>
                </c:pt>
                <c:pt idx="471">
                  <c:v>79.459998999999996</c:v>
                </c:pt>
                <c:pt idx="472">
                  <c:v>79.199996999999996</c:v>
                </c:pt>
                <c:pt idx="473">
                  <c:v>79.279999000000004</c:v>
                </c:pt>
                <c:pt idx="474">
                  <c:v>78.110000999999997</c:v>
                </c:pt>
                <c:pt idx="475">
                  <c:v>77.699996999999996</c:v>
                </c:pt>
                <c:pt idx="476">
                  <c:v>79.319999999999993</c:v>
                </c:pt>
                <c:pt idx="477">
                  <c:v>79.110000999999997</c:v>
                </c:pt>
                <c:pt idx="478">
                  <c:v>78.489998</c:v>
                </c:pt>
                <c:pt idx="479">
                  <c:v>77.930000000000007</c:v>
                </c:pt>
                <c:pt idx="480">
                  <c:v>76.169998000000007</c:v>
                </c:pt>
                <c:pt idx="481">
                  <c:v>78.870002999999997</c:v>
                </c:pt>
                <c:pt idx="482">
                  <c:v>80.620002999999997</c:v>
                </c:pt>
                <c:pt idx="483">
                  <c:v>80.980002999999996</c:v>
                </c:pt>
                <c:pt idx="484">
                  <c:v>81.599997999999999</c:v>
                </c:pt>
                <c:pt idx="485">
                  <c:v>81.620002999999997</c:v>
                </c:pt>
                <c:pt idx="486">
                  <c:v>81.569999999999993</c:v>
                </c:pt>
                <c:pt idx="487">
                  <c:v>82</c:v>
                </c:pt>
                <c:pt idx="488">
                  <c:v>81.5</c:v>
                </c:pt>
                <c:pt idx="489">
                  <c:v>80.940002000000007</c:v>
                </c:pt>
                <c:pt idx="490">
                  <c:v>80.879997000000003</c:v>
                </c:pt>
                <c:pt idx="491">
                  <c:v>78.430000000000007</c:v>
                </c:pt>
                <c:pt idx="492">
                  <c:v>78.510002</c:v>
                </c:pt>
                <c:pt idx="493">
                  <c:v>79.669998000000007</c:v>
                </c:pt>
                <c:pt idx="494">
                  <c:v>80.040001000000004</c:v>
                </c:pt>
                <c:pt idx="495">
                  <c:v>79.739998</c:v>
                </c:pt>
                <c:pt idx="496">
                  <c:v>78.889999000000003</c:v>
                </c:pt>
                <c:pt idx="497">
                  <c:v>79.589995999999999</c:v>
                </c:pt>
                <c:pt idx="498">
                  <c:v>78.040001000000004</c:v>
                </c:pt>
                <c:pt idx="499">
                  <c:v>76.730002999999996</c:v>
                </c:pt>
                <c:pt idx="500">
                  <c:v>79.720000999999996</c:v>
                </c:pt>
                <c:pt idx="501">
                  <c:v>81.199996999999996</c:v>
                </c:pt>
                <c:pt idx="502">
                  <c:v>82.980002999999996</c:v>
                </c:pt>
                <c:pt idx="503">
                  <c:v>81.440002000000007</c:v>
                </c:pt>
                <c:pt idx="504">
                  <c:v>84.309997999999993</c:v>
                </c:pt>
                <c:pt idx="505">
                  <c:v>82.690002000000007</c:v>
                </c:pt>
                <c:pt idx="506">
                  <c:v>82.449996999999996</c:v>
                </c:pt>
                <c:pt idx="507">
                  <c:v>81.400002000000001</c:v>
                </c:pt>
                <c:pt idx="508">
                  <c:v>83.32</c:v>
                </c:pt>
                <c:pt idx="509">
                  <c:v>83.959998999999996</c:v>
                </c:pt>
                <c:pt idx="510">
                  <c:v>83.93</c:v>
                </c:pt>
                <c:pt idx="511">
                  <c:v>85.059997999999993</c:v>
                </c:pt>
                <c:pt idx="512">
                  <c:v>84.489998</c:v>
                </c:pt>
                <c:pt idx="513">
                  <c:v>85.730002999999996</c:v>
                </c:pt>
                <c:pt idx="514">
                  <c:v>86.610000999999997</c:v>
                </c:pt>
                <c:pt idx="515">
                  <c:v>86.919998000000007</c:v>
                </c:pt>
                <c:pt idx="516">
                  <c:v>87</c:v>
                </c:pt>
                <c:pt idx="517">
                  <c:v>86.849997999999999</c:v>
                </c:pt>
                <c:pt idx="518">
                  <c:v>87.360000999999997</c:v>
                </c:pt>
                <c:pt idx="519">
                  <c:v>86.559997999999993</c:v>
                </c:pt>
                <c:pt idx="520">
                  <c:v>87.949996999999996</c:v>
                </c:pt>
                <c:pt idx="521">
                  <c:v>87.260002</c:v>
                </c:pt>
                <c:pt idx="522">
                  <c:v>86.550003000000004</c:v>
                </c:pt>
                <c:pt idx="523">
                  <c:v>88.25</c:v>
                </c:pt>
                <c:pt idx="524">
                  <c:v>90.059997999999993</c:v>
                </c:pt>
                <c:pt idx="525">
                  <c:v>90.169998000000007</c:v>
                </c:pt>
                <c:pt idx="526">
                  <c:v>89.879997000000003</c:v>
                </c:pt>
                <c:pt idx="527">
                  <c:v>89.25</c:v>
                </c:pt>
                <c:pt idx="528">
                  <c:v>90.739998</c:v>
                </c:pt>
                <c:pt idx="529">
                  <c:v>92.239998</c:v>
                </c:pt>
                <c:pt idx="530">
                  <c:v>90.370002999999997</c:v>
                </c:pt>
                <c:pt idx="531">
                  <c:v>90.150002000000001</c:v>
                </c:pt>
                <c:pt idx="532">
                  <c:v>89.519997000000004</c:v>
                </c:pt>
                <c:pt idx="533">
                  <c:v>89.629997000000003</c:v>
                </c:pt>
                <c:pt idx="534">
                  <c:v>89.199996999999996</c:v>
                </c:pt>
                <c:pt idx="535">
                  <c:v>90.190002000000007</c:v>
                </c:pt>
                <c:pt idx="536">
                  <c:v>91.129997000000003</c:v>
                </c:pt>
                <c:pt idx="537">
                  <c:v>91.389999000000003</c:v>
                </c:pt>
                <c:pt idx="538">
                  <c:v>91.029999000000004</c:v>
                </c:pt>
                <c:pt idx="539">
                  <c:v>89.860000999999997</c:v>
                </c:pt>
                <c:pt idx="540">
                  <c:v>88.25</c:v>
                </c:pt>
                <c:pt idx="541">
                  <c:v>88.629997000000003</c:v>
                </c:pt>
                <c:pt idx="542">
                  <c:v>90.07</c:v>
                </c:pt>
                <c:pt idx="543">
                  <c:v>89.169998000000007</c:v>
                </c:pt>
                <c:pt idx="544">
                  <c:v>89.629997000000003</c:v>
                </c:pt>
                <c:pt idx="545">
                  <c:v>89.540001000000004</c:v>
                </c:pt>
                <c:pt idx="546">
                  <c:v>90.080001999999993</c:v>
                </c:pt>
                <c:pt idx="547">
                  <c:v>91.720000999999996</c:v>
                </c:pt>
                <c:pt idx="548">
                  <c:v>91.220000999999996</c:v>
                </c:pt>
                <c:pt idx="549">
                  <c:v>91.360000999999997</c:v>
                </c:pt>
                <c:pt idx="550">
                  <c:v>92.400002000000001</c:v>
                </c:pt>
                <c:pt idx="551">
                  <c:v>91.699996999999996</c:v>
                </c:pt>
                <c:pt idx="552">
                  <c:v>92.370002999999997</c:v>
                </c:pt>
                <c:pt idx="553">
                  <c:v>93.540001000000004</c:v>
                </c:pt>
                <c:pt idx="554">
                  <c:v>94.629997000000003</c:v>
                </c:pt>
                <c:pt idx="555">
                  <c:v>96.610000999999997</c:v>
                </c:pt>
                <c:pt idx="556">
                  <c:v>97.25</c:v>
                </c:pt>
                <c:pt idx="557">
                  <c:v>97.970000999999996</c:v>
                </c:pt>
                <c:pt idx="558">
                  <c:v>98.980002999999996</c:v>
                </c:pt>
                <c:pt idx="559">
                  <c:v>98.690002000000007</c:v>
                </c:pt>
                <c:pt idx="560">
                  <c:v>101.779999</c:v>
                </c:pt>
                <c:pt idx="561">
                  <c:v>105.029999</c:v>
                </c:pt>
                <c:pt idx="562">
                  <c:v>105.599998</c:v>
                </c:pt>
                <c:pt idx="563">
                  <c:v>109</c:v>
                </c:pt>
                <c:pt idx="564">
                  <c:v>105.589996</c:v>
                </c:pt>
                <c:pt idx="565">
                  <c:v>100.83000199999999</c:v>
                </c:pt>
                <c:pt idx="566">
                  <c:v>104.790001</c:v>
                </c:pt>
                <c:pt idx="567">
                  <c:v>105.910004</c:v>
                </c:pt>
                <c:pt idx="568">
                  <c:v>103.050003</c:v>
                </c:pt>
                <c:pt idx="569">
                  <c:v>106.239998</c:v>
                </c:pt>
                <c:pt idx="570">
                  <c:v>105.18</c:v>
                </c:pt>
                <c:pt idx="571">
                  <c:v>100.18</c:v>
                </c:pt>
                <c:pt idx="572">
                  <c:v>101.290001</c:v>
                </c:pt>
                <c:pt idx="573">
                  <c:v>100.68</c:v>
                </c:pt>
                <c:pt idx="574">
                  <c:v>101.220001</c:v>
                </c:pt>
                <c:pt idx="575">
                  <c:v>102.980003</c:v>
                </c:pt>
                <c:pt idx="576">
                  <c:v>104.110001</c:v>
                </c:pt>
                <c:pt idx="577">
                  <c:v>104.019997</c:v>
                </c:pt>
                <c:pt idx="578">
                  <c:v>104.889999</c:v>
                </c:pt>
                <c:pt idx="579">
                  <c:v>104.870003</c:v>
                </c:pt>
                <c:pt idx="580">
                  <c:v>106.129997</c:v>
                </c:pt>
                <c:pt idx="581">
                  <c:v>106.540001</c:v>
                </c:pt>
                <c:pt idx="582">
                  <c:v>109.91999800000001</c:v>
                </c:pt>
                <c:pt idx="583">
                  <c:v>112.110001</c:v>
                </c:pt>
                <c:pt idx="584">
                  <c:v>111.32</c:v>
                </c:pt>
                <c:pt idx="585">
                  <c:v>109.300003</c:v>
                </c:pt>
                <c:pt idx="586">
                  <c:v>110.300003</c:v>
                </c:pt>
                <c:pt idx="587">
                  <c:v>112.589996</c:v>
                </c:pt>
                <c:pt idx="588">
                  <c:v>112.150002</c:v>
                </c:pt>
                <c:pt idx="589">
                  <c:v>111.639999</c:v>
                </c:pt>
                <c:pt idx="590">
                  <c:v>111.860001</c:v>
                </c:pt>
                <c:pt idx="591">
                  <c:v>112.720001</c:v>
                </c:pt>
                <c:pt idx="592">
                  <c:v>112.510002</c:v>
                </c:pt>
                <c:pt idx="593">
                  <c:v>114.889999</c:v>
                </c:pt>
                <c:pt idx="594">
                  <c:v>116.949997</c:v>
                </c:pt>
                <c:pt idx="595">
                  <c:v>115.58000199999999</c:v>
                </c:pt>
                <c:pt idx="596">
                  <c:v>116.91999800000001</c:v>
                </c:pt>
                <c:pt idx="597">
                  <c:v>116.91999800000001</c:v>
                </c:pt>
                <c:pt idx="598">
                  <c:v>117.220001</c:v>
                </c:pt>
                <c:pt idx="599">
                  <c:v>112.239998</c:v>
                </c:pt>
                <c:pt idx="600">
                  <c:v>108.480003</c:v>
                </c:pt>
                <c:pt idx="601">
                  <c:v>106.339996</c:v>
                </c:pt>
                <c:pt idx="602">
                  <c:v>103.410004</c:v>
                </c:pt>
                <c:pt idx="603">
                  <c:v>107.970001</c:v>
                </c:pt>
                <c:pt idx="604">
                  <c:v>110.019997</c:v>
                </c:pt>
                <c:pt idx="605">
                  <c:v>106.370003</c:v>
                </c:pt>
                <c:pt idx="606">
                  <c:v>102.019997</c:v>
                </c:pt>
                <c:pt idx="607">
                  <c:v>107.989998</c:v>
                </c:pt>
                <c:pt idx="608">
                  <c:v>103.370003</c:v>
                </c:pt>
                <c:pt idx="609">
                  <c:v>102.33000199999999</c:v>
                </c:pt>
                <c:pt idx="610">
                  <c:v>93.760002</c:v>
                </c:pt>
                <c:pt idx="611">
                  <c:v>97.959998999999996</c:v>
                </c:pt>
                <c:pt idx="612">
                  <c:v>100.83000199999999</c:v>
                </c:pt>
                <c:pt idx="613">
                  <c:v>104.58000199999999</c:v>
                </c:pt>
                <c:pt idx="614">
                  <c:v>106.80999799999999</c:v>
                </c:pt>
                <c:pt idx="615">
                  <c:v>107.029999</c:v>
                </c:pt>
                <c:pt idx="616">
                  <c:v>107.19000200000001</c:v>
                </c:pt>
                <c:pt idx="617">
                  <c:v>107.129997</c:v>
                </c:pt>
                <c:pt idx="618">
                  <c:v>110.05999799999999</c:v>
                </c:pt>
                <c:pt idx="619">
                  <c:v>111.110001</c:v>
                </c:pt>
                <c:pt idx="620">
                  <c:v>111.099998</c:v>
                </c:pt>
                <c:pt idx="621">
                  <c:v>108.410004</c:v>
                </c:pt>
                <c:pt idx="622">
                  <c:v>110.599998</c:v>
                </c:pt>
                <c:pt idx="623">
                  <c:v>111.66999800000001</c:v>
                </c:pt>
                <c:pt idx="624">
                  <c:v>113.849998</c:v>
                </c:pt>
                <c:pt idx="625">
                  <c:v>117.519997</c:v>
                </c:pt>
                <c:pt idx="626">
                  <c:v>118.32</c:v>
                </c:pt>
                <c:pt idx="627">
                  <c:v>119.269997</c:v>
                </c:pt>
                <c:pt idx="628">
                  <c:v>120.66999800000001</c:v>
                </c:pt>
                <c:pt idx="629">
                  <c:v>120.099998</c:v>
                </c:pt>
                <c:pt idx="630">
                  <c:v>117.290001</c:v>
                </c:pt>
                <c:pt idx="631">
                  <c:v>115.910004</c:v>
                </c:pt>
                <c:pt idx="632">
                  <c:v>113.43</c:v>
                </c:pt>
                <c:pt idx="633">
                  <c:v>110.94000200000001</c:v>
                </c:pt>
                <c:pt idx="634">
                  <c:v>115.779999</c:v>
                </c:pt>
                <c:pt idx="635">
                  <c:v>118.489998</c:v>
                </c:pt>
                <c:pt idx="636">
                  <c:v>118.489998</c:v>
                </c:pt>
              </c:numCache>
            </c:numRef>
          </c:val>
          <c:smooth val="0"/>
          <c:extLst>
            <c:ext xmlns:c16="http://schemas.microsoft.com/office/drawing/2014/chart" uri="{C3380CC4-5D6E-409C-BE32-E72D297353CC}">
              <c16:uniqueId val="{00000000-CD26-284F-829B-33862339E36C}"/>
            </c:ext>
          </c:extLst>
        </c:ser>
        <c:ser>
          <c:idx val="1"/>
          <c:order val="1"/>
          <c:tx>
            <c:strRef>
              <c:f>Sheet2!$Y$3</c:f>
              <c:strCache>
                <c:ptCount val="1"/>
                <c:pt idx="0">
                  <c:v>Close XLI</c:v>
                </c:pt>
              </c:strCache>
            </c:strRef>
          </c:tx>
          <c:spPr>
            <a:ln w="6350" cap="rnd">
              <a:solidFill>
                <a:srgbClr val="00B050"/>
              </a:solidFill>
              <a:round/>
            </a:ln>
            <a:effectLst/>
          </c:spPr>
          <c:marker>
            <c:symbol val="none"/>
          </c:marker>
          <c:cat>
            <c:numRef>
              <c:f>Sheet2!$W$4:$W$640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Sheet2!$Y$4:$Y$640</c:f>
              <c:numCache>
                <c:formatCode>General</c:formatCode>
                <c:ptCount val="637"/>
                <c:pt idx="0">
                  <c:v>36.060001</c:v>
                </c:pt>
                <c:pt idx="1">
                  <c:v>36.82</c:v>
                </c:pt>
                <c:pt idx="2">
                  <c:v>37.639999000000003</c:v>
                </c:pt>
                <c:pt idx="3">
                  <c:v>37.979999999999997</c:v>
                </c:pt>
                <c:pt idx="4">
                  <c:v>38.189999</c:v>
                </c:pt>
                <c:pt idx="5">
                  <c:v>38.25</c:v>
                </c:pt>
                <c:pt idx="6">
                  <c:v>38.5</c:v>
                </c:pt>
                <c:pt idx="7">
                  <c:v>39.279998999999997</c:v>
                </c:pt>
                <c:pt idx="8">
                  <c:v>38.650002000000001</c:v>
                </c:pt>
                <c:pt idx="9">
                  <c:v>39.419998</c:v>
                </c:pt>
                <c:pt idx="10">
                  <c:v>39.150002000000001</c:v>
                </c:pt>
                <c:pt idx="11">
                  <c:v>39.040000999999997</c:v>
                </c:pt>
                <c:pt idx="12">
                  <c:v>39.799999</c:v>
                </c:pt>
                <c:pt idx="13">
                  <c:v>40.720001000000003</c:v>
                </c:pt>
                <c:pt idx="14">
                  <c:v>40.900002000000001</c:v>
                </c:pt>
                <c:pt idx="15">
                  <c:v>39.110000999999997</c:v>
                </c:pt>
                <c:pt idx="16">
                  <c:v>39.150002000000001</c:v>
                </c:pt>
                <c:pt idx="17">
                  <c:v>38.529998999999997</c:v>
                </c:pt>
                <c:pt idx="18">
                  <c:v>38</c:v>
                </c:pt>
                <c:pt idx="19">
                  <c:v>39.200001</c:v>
                </c:pt>
                <c:pt idx="20">
                  <c:v>39.419998</c:v>
                </c:pt>
                <c:pt idx="21">
                  <c:v>38.709999000000003</c:v>
                </c:pt>
                <c:pt idx="22">
                  <c:v>39.540000999999997</c:v>
                </c:pt>
                <c:pt idx="23">
                  <c:v>40.630001</c:v>
                </c:pt>
                <c:pt idx="24">
                  <c:v>41.080002</c:v>
                </c:pt>
                <c:pt idx="25">
                  <c:v>41.580002</c:v>
                </c:pt>
                <c:pt idx="26">
                  <c:v>41.32</c:v>
                </c:pt>
                <c:pt idx="27">
                  <c:v>39.900002000000001</c:v>
                </c:pt>
                <c:pt idx="28">
                  <c:v>40.299999</c:v>
                </c:pt>
                <c:pt idx="29">
                  <c:v>40.220001000000003</c:v>
                </c:pt>
                <c:pt idx="30">
                  <c:v>38.919998</c:v>
                </c:pt>
                <c:pt idx="31">
                  <c:v>38.810001</c:v>
                </c:pt>
                <c:pt idx="32">
                  <c:v>38.169998</c:v>
                </c:pt>
                <c:pt idx="33">
                  <c:v>39.400002000000001</c:v>
                </c:pt>
                <c:pt idx="34">
                  <c:v>40.299999</c:v>
                </c:pt>
                <c:pt idx="35">
                  <c:v>39.459999000000003</c:v>
                </c:pt>
                <c:pt idx="36">
                  <c:v>39.549999</c:v>
                </c:pt>
                <c:pt idx="37">
                  <c:v>39.340000000000003</c:v>
                </c:pt>
                <c:pt idx="38">
                  <c:v>37.75</c:v>
                </c:pt>
                <c:pt idx="39">
                  <c:v>36.439999</c:v>
                </c:pt>
                <c:pt idx="40">
                  <c:v>34.68</c:v>
                </c:pt>
                <c:pt idx="41">
                  <c:v>35.799999</c:v>
                </c:pt>
                <c:pt idx="42">
                  <c:v>37.849997999999999</c:v>
                </c:pt>
                <c:pt idx="43">
                  <c:v>36.169998</c:v>
                </c:pt>
                <c:pt idx="44">
                  <c:v>36.770000000000003</c:v>
                </c:pt>
                <c:pt idx="45">
                  <c:v>37.150002000000001</c:v>
                </c:pt>
                <c:pt idx="46">
                  <c:v>36.25</c:v>
                </c:pt>
                <c:pt idx="47">
                  <c:v>35.610000999999997</c:v>
                </c:pt>
                <c:pt idx="48">
                  <c:v>36.080002</c:v>
                </c:pt>
                <c:pt idx="49">
                  <c:v>36.630001</c:v>
                </c:pt>
                <c:pt idx="50">
                  <c:v>36.840000000000003</c:v>
                </c:pt>
                <c:pt idx="51">
                  <c:v>38.400002000000001</c:v>
                </c:pt>
                <c:pt idx="52">
                  <c:v>36.43</c:v>
                </c:pt>
                <c:pt idx="53">
                  <c:v>38.32</c:v>
                </c:pt>
                <c:pt idx="54">
                  <c:v>38.369999</c:v>
                </c:pt>
                <c:pt idx="55">
                  <c:v>38.900002000000001</c:v>
                </c:pt>
                <c:pt idx="56">
                  <c:v>38.240001999999997</c:v>
                </c:pt>
                <c:pt idx="57">
                  <c:v>39.279998999999997</c:v>
                </c:pt>
                <c:pt idx="58">
                  <c:v>37.790000999999997</c:v>
                </c:pt>
                <c:pt idx="59">
                  <c:v>38.840000000000003</c:v>
                </c:pt>
                <c:pt idx="60">
                  <c:v>37.009998000000003</c:v>
                </c:pt>
                <c:pt idx="61">
                  <c:v>37.020000000000003</c:v>
                </c:pt>
                <c:pt idx="62">
                  <c:v>35.900002000000001</c:v>
                </c:pt>
                <c:pt idx="63">
                  <c:v>33.700001</c:v>
                </c:pt>
                <c:pt idx="64">
                  <c:v>33.409999999999997</c:v>
                </c:pt>
                <c:pt idx="65">
                  <c:v>33.090000000000003</c:v>
                </c:pt>
                <c:pt idx="66">
                  <c:v>34.299999</c:v>
                </c:pt>
                <c:pt idx="67">
                  <c:v>34.470001000000003</c:v>
                </c:pt>
                <c:pt idx="68">
                  <c:v>34.25</c:v>
                </c:pt>
                <c:pt idx="69">
                  <c:v>35.709999000000003</c:v>
                </c:pt>
                <c:pt idx="70">
                  <c:v>35.650002000000001</c:v>
                </c:pt>
                <c:pt idx="71">
                  <c:v>35.290000999999997</c:v>
                </c:pt>
                <c:pt idx="72">
                  <c:v>35.220001000000003</c:v>
                </c:pt>
                <c:pt idx="73">
                  <c:v>33.759998000000003</c:v>
                </c:pt>
                <c:pt idx="74">
                  <c:v>34.110000999999997</c:v>
                </c:pt>
                <c:pt idx="75">
                  <c:v>33.110000999999997</c:v>
                </c:pt>
                <c:pt idx="76">
                  <c:v>31.57</c:v>
                </c:pt>
                <c:pt idx="77">
                  <c:v>27.82</c:v>
                </c:pt>
                <c:pt idx="78">
                  <c:v>23.540001</c:v>
                </c:pt>
                <c:pt idx="79">
                  <c:v>23.559999000000001</c:v>
                </c:pt>
                <c:pt idx="80">
                  <c:v>22.09</c:v>
                </c:pt>
                <c:pt idx="81">
                  <c:v>25.18</c:v>
                </c:pt>
                <c:pt idx="82">
                  <c:v>23.83</c:v>
                </c:pt>
                <c:pt idx="83">
                  <c:v>22.4</c:v>
                </c:pt>
                <c:pt idx="84">
                  <c:v>20.59</c:v>
                </c:pt>
                <c:pt idx="85">
                  <c:v>23.110001</c:v>
                </c:pt>
                <c:pt idx="86">
                  <c:v>22.66</c:v>
                </c:pt>
                <c:pt idx="87">
                  <c:v>22.27</c:v>
                </c:pt>
                <c:pt idx="88">
                  <c:v>22.58</c:v>
                </c:pt>
                <c:pt idx="89">
                  <c:v>22.469999000000001</c:v>
                </c:pt>
                <c:pt idx="90">
                  <c:v>24.280000999999999</c:v>
                </c:pt>
                <c:pt idx="91">
                  <c:v>23.23</c:v>
                </c:pt>
                <c:pt idx="92">
                  <c:v>21.82</c:v>
                </c:pt>
                <c:pt idx="93">
                  <c:v>20.629999000000002</c:v>
                </c:pt>
                <c:pt idx="94">
                  <c:v>20.610001</c:v>
                </c:pt>
                <c:pt idx="95">
                  <c:v>21.139999</c:v>
                </c:pt>
                <c:pt idx="96">
                  <c:v>20.34</c:v>
                </c:pt>
                <c:pt idx="97">
                  <c:v>18.620000999999998</c:v>
                </c:pt>
                <c:pt idx="98">
                  <c:v>17.100000000000001</c:v>
                </c:pt>
                <c:pt idx="99">
                  <c:v>15.5</c:v>
                </c:pt>
                <c:pt idx="100">
                  <c:v>17.25</c:v>
                </c:pt>
                <c:pt idx="101">
                  <c:v>17.389999</c:v>
                </c:pt>
                <c:pt idx="102">
                  <c:v>19.280000999999999</c:v>
                </c:pt>
                <c:pt idx="103">
                  <c:v>19.870000999999998</c:v>
                </c:pt>
                <c:pt idx="104">
                  <c:v>20.48</c:v>
                </c:pt>
                <c:pt idx="105">
                  <c:v>21.110001</c:v>
                </c:pt>
                <c:pt idx="106">
                  <c:v>21.66</c:v>
                </c:pt>
                <c:pt idx="107">
                  <c:v>22</c:v>
                </c:pt>
                <c:pt idx="108">
                  <c:v>23.51</c:v>
                </c:pt>
                <c:pt idx="109">
                  <c:v>21.799999</c:v>
                </c:pt>
                <c:pt idx="110">
                  <c:v>21.690000999999999</c:v>
                </c:pt>
                <c:pt idx="111">
                  <c:v>22.49</c:v>
                </c:pt>
                <c:pt idx="112">
                  <c:v>23.73</c:v>
                </c:pt>
                <c:pt idx="113">
                  <c:v>23.59</c:v>
                </c:pt>
                <c:pt idx="114">
                  <c:v>22.200001</c:v>
                </c:pt>
                <c:pt idx="115">
                  <c:v>21.969999000000001</c:v>
                </c:pt>
                <c:pt idx="116">
                  <c:v>21.360001</c:v>
                </c:pt>
                <c:pt idx="117">
                  <c:v>20.719999000000001</c:v>
                </c:pt>
                <c:pt idx="118">
                  <c:v>22.379999000000002</c:v>
                </c:pt>
                <c:pt idx="119">
                  <c:v>23.41</c:v>
                </c:pt>
                <c:pt idx="120">
                  <c:v>23.879999000000002</c:v>
                </c:pt>
                <c:pt idx="121">
                  <c:v>25.120000999999998</c:v>
                </c:pt>
                <c:pt idx="122">
                  <c:v>24.73</c:v>
                </c:pt>
                <c:pt idx="123">
                  <c:v>25.299999</c:v>
                </c:pt>
                <c:pt idx="124">
                  <c:v>25.32</c:v>
                </c:pt>
                <c:pt idx="125">
                  <c:v>25.309999000000001</c:v>
                </c:pt>
                <c:pt idx="126">
                  <c:v>26.35</c:v>
                </c:pt>
                <c:pt idx="127">
                  <c:v>27.01</c:v>
                </c:pt>
                <c:pt idx="128">
                  <c:v>26.129999000000002</c:v>
                </c:pt>
                <c:pt idx="129">
                  <c:v>25.35</c:v>
                </c:pt>
                <c:pt idx="130">
                  <c:v>26.549999</c:v>
                </c:pt>
                <c:pt idx="131">
                  <c:v>27.059999000000001</c:v>
                </c:pt>
                <c:pt idx="132">
                  <c:v>26.68</c:v>
                </c:pt>
                <c:pt idx="133">
                  <c:v>25.290001</c:v>
                </c:pt>
                <c:pt idx="134">
                  <c:v>26.879999000000002</c:v>
                </c:pt>
                <c:pt idx="135">
                  <c:v>27.5</c:v>
                </c:pt>
                <c:pt idx="136">
                  <c:v>27.459999</c:v>
                </c:pt>
                <c:pt idx="137">
                  <c:v>27.42</c:v>
                </c:pt>
                <c:pt idx="138">
                  <c:v>28.17</c:v>
                </c:pt>
                <c:pt idx="139">
                  <c:v>28.17</c:v>
                </c:pt>
                <c:pt idx="140">
                  <c:v>27.85</c:v>
                </c:pt>
                <c:pt idx="141">
                  <c:v>28.25</c:v>
                </c:pt>
                <c:pt idx="142">
                  <c:v>27.790001</c:v>
                </c:pt>
                <c:pt idx="143">
                  <c:v>29.25</c:v>
                </c:pt>
                <c:pt idx="144">
                  <c:v>29.07</c:v>
                </c:pt>
                <c:pt idx="145">
                  <c:v>27.84</c:v>
                </c:pt>
                <c:pt idx="146">
                  <c:v>27.379999000000002</c:v>
                </c:pt>
                <c:pt idx="147">
                  <c:v>27.200001</c:v>
                </c:pt>
                <c:pt idx="148">
                  <c:v>27.57</c:v>
                </c:pt>
                <c:pt idx="149">
                  <c:v>28.860001</c:v>
                </c:pt>
                <c:pt idx="150">
                  <c:v>28.84</c:v>
                </c:pt>
                <c:pt idx="151">
                  <c:v>29.9</c:v>
                </c:pt>
                <c:pt idx="152">
                  <c:v>30.370000999999998</c:v>
                </c:pt>
                <c:pt idx="153">
                  <c:v>30.809999000000001</c:v>
                </c:pt>
                <c:pt idx="154">
                  <c:v>31.09</c:v>
                </c:pt>
                <c:pt idx="155">
                  <c:v>31.440000999999999</c:v>
                </c:pt>
                <c:pt idx="156">
                  <c:v>31.780000999999999</c:v>
                </c:pt>
                <c:pt idx="157">
                  <c:v>32.090000000000003</c:v>
                </c:pt>
                <c:pt idx="158">
                  <c:v>33.119999</c:v>
                </c:pt>
                <c:pt idx="159">
                  <c:v>32.57</c:v>
                </c:pt>
                <c:pt idx="160">
                  <c:v>30.030000999999999</c:v>
                </c:pt>
                <c:pt idx="161">
                  <c:v>31.190000999999999</c:v>
                </c:pt>
                <c:pt idx="162">
                  <c:v>29.42</c:v>
                </c:pt>
                <c:pt idx="163">
                  <c:v>29.6</c:v>
                </c:pt>
                <c:pt idx="164">
                  <c:v>28.43</c:v>
                </c:pt>
                <c:pt idx="165">
                  <c:v>29.17</c:v>
                </c:pt>
                <c:pt idx="166">
                  <c:v>30</c:v>
                </c:pt>
                <c:pt idx="167">
                  <c:v>28.92</c:v>
                </c:pt>
                <c:pt idx="168">
                  <c:v>27.01</c:v>
                </c:pt>
                <c:pt idx="169">
                  <c:v>28.639999</c:v>
                </c:pt>
                <c:pt idx="170">
                  <c:v>28.07</c:v>
                </c:pt>
                <c:pt idx="171">
                  <c:v>30.07</c:v>
                </c:pt>
                <c:pt idx="172">
                  <c:v>30.290001</c:v>
                </c:pt>
                <c:pt idx="173">
                  <c:v>30.85</c:v>
                </c:pt>
                <c:pt idx="174">
                  <c:v>29.4</c:v>
                </c:pt>
                <c:pt idx="175">
                  <c:v>29.17</c:v>
                </c:pt>
                <c:pt idx="176">
                  <c:v>28.74</c:v>
                </c:pt>
                <c:pt idx="177">
                  <c:v>30.129999000000002</c:v>
                </c:pt>
                <c:pt idx="178">
                  <c:v>30.4</c:v>
                </c:pt>
                <c:pt idx="179">
                  <c:v>30.700001</c:v>
                </c:pt>
                <c:pt idx="180">
                  <c:v>31.440000999999999</c:v>
                </c:pt>
                <c:pt idx="181">
                  <c:v>31.309999000000001</c:v>
                </c:pt>
                <c:pt idx="182">
                  <c:v>32.200001</c:v>
                </c:pt>
                <c:pt idx="183">
                  <c:v>32.229999999999997</c:v>
                </c:pt>
                <c:pt idx="184">
                  <c:v>32.479999999999997</c:v>
                </c:pt>
                <c:pt idx="185">
                  <c:v>32.18</c:v>
                </c:pt>
                <c:pt idx="186">
                  <c:v>33.43</c:v>
                </c:pt>
                <c:pt idx="187">
                  <c:v>32.409999999999997</c:v>
                </c:pt>
                <c:pt idx="188">
                  <c:v>32.759998000000003</c:v>
                </c:pt>
                <c:pt idx="189">
                  <c:v>32.700001</c:v>
                </c:pt>
                <c:pt idx="190">
                  <c:v>34.040000999999997</c:v>
                </c:pt>
                <c:pt idx="191">
                  <c:v>34.400002000000001</c:v>
                </c:pt>
                <c:pt idx="192">
                  <c:v>34.540000999999997</c:v>
                </c:pt>
                <c:pt idx="193">
                  <c:v>34.82</c:v>
                </c:pt>
                <c:pt idx="194">
                  <c:v>34.869999</c:v>
                </c:pt>
                <c:pt idx="195">
                  <c:v>35.259998000000003</c:v>
                </c:pt>
                <c:pt idx="196">
                  <c:v>35.909999999999997</c:v>
                </c:pt>
                <c:pt idx="197">
                  <c:v>35.900002000000001</c:v>
                </c:pt>
                <c:pt idx="198">
                  <c:v>35.830002</c:v>
                </c:pt>
                <c:pt idx="199">
                  <c:v>36.779998999999997</c:v>
                </c:pt>
                <c:pt idx="200">
                  <c:v>37.849997999999999</c:v>
                </c:pt>
                <c:pt idx="201">
                  <c:v>38.040000999999997</c:v>
                </c:pt>
                <c:pt idx="202">
                  <c:v>36.830002</c:v>
                </c:pt>
                <c:pt idx="203">
                  <c:v>36.840000000000003</c:v>
                </c:pt>
                <c:pt idx="204">
                  <c:v>36.669998</c:v>
                </c:pt>
                <c:pt idx="205">
                  <c:v>35.970001000000003</c:v>
                </c:pt>
                <c:pt idx="206">
                  <c:v>37.099997999999999</c:v>
                </c:pt>
                <c:pt idx="207">
                  <c:v>37.979999999999997</c:v>
                </c:pt>
                <c:pt idx="208">
                  <c:v>37.419998</c:v>
                </c:pt>
                <c:pt idx="209">
                  <c:v>37.130001</c:v>
                </c:pt>
                <c:pt idx="210">
                  <c:v>37.630001</c:v>
                </c:pt>
                <c:pt idx="211">
                  <c:v>38.700001</c:v>
                </c:pt>
                <c:pt idx="212">
                  <c:v>38.07</c:v>
                </c:pt>
                <c:pt idx="213">
                  <c:v>37.68</c:v>
                </c:pt>
                <c:pt idx="214">
                  <c:v>37.369999</c:v>
                </c:pt>
                <c:pt idx="215">
                  <c:v>37.290000999999997</c:v>
                </c:pt>
                <c:pt idx="216">
                  <c:v>36.099997999999999</c:v>
                </c:pt>
                <c:pt idx="217">
                  <c:v>35.209999000000003</c:v>
                </c:pt>
                <c:pt idx="218">
                  <c:v>35.450001</c:v>
                </c:pt>
                <c:pt idx="219">
                  <c:v>35.630001</c:v>
                </c:pt>
                <c:pt idx="220">
                  <c:v>37.909999999999997</c:v>
                </c:pt>
                <c:pt idx="221">
                  <c:v>37.82</c:v>
                </c:pt>
                <c:pt idx="222">
                  <c:v>36.540000999999997</c:v>
                </c:pt>
                <c:pt idx="223">
                  <c:v>36.830002</c:v>
                </c:pt>
                <c:pt idx="224">
                  <c:v>34.68</c:v>
                </c:pt>
                <c:pt idx="225">
                  <c:v>31.76</c:v>
                </c:pt>
                <c:pt idx="226">
                  <c:v>31.4</c:v>
                </c:pt>
                <c:pt idx="227">
                  <c:v>29.129999000000002</c:v>
                </c:pt>
                <c:pt idx="228">
                  <c:v>30.93</c:v>
                </c:pt>
                <c:pt idx="229">
                  <c:v>30.85</c:v>
                </c:pt>
                <c:pt idx="230">
                  <c:v>30.18</c:v>
                </c:pt>
                <c:pt idx="231">
                  <c:v>31.969999000000001</c:v>
                </c:pt>
                <c:pt idx="232">
                  <c:v>29.309999000000001</c:v>
                </c:pt>
                <c:pt idx="233">
                  <c:v>29.219999000000001</c:v>
                </c:pt>
                <c:pt idx="234">
                  <c:v>30.34</c:v>
                </c:pt>
                <c:pt idx="235">
                  <c:v>32.189999</c:v>
                </c:pt>
                <c:pt idx="236">
                  <c:v>32.669998</c:v>
                </c:pt>
                <c:pt idx="237">
                  <c:v>34.259998000000003</c:v>
                </c:pt>
                <c:pt idx="238">
                  <c:v>33.599997999999999</c:v>
                </c:pt>
                <c:pt idx="239">
                  <c:v>33.93</c:v>
                </c:pt>
                <c:pt idx="240">
                  <c:v>32.919998</c:v>
                </c:pt>
                <c:pt idx="241">
                  <c:v>31.16</c:v>
                </c:pt>
                <c:pt idx="242">
                  <c:v>33.709999000000003</c:v>
                </c:pt>
                <c:pt idx="243">
                  <c:v>33.970001000000003</c:v>
                </c:pt>
                <c:pt idx="244">
                  <c:v>32.669998</c:v>
                </c:pt>
                <c:pt idx="245">
                  <c:v>34.090000000000003</c:v>
                </c:pt>
                <c:pt idx="246">
                  <c:v>33.75</c:v>
                </c:pt>
                <c:pt idx="247">
                  <c:v>34.590000000000003</c:v>
                </c:pt>
                <c:pt idx="248">
                  <c:v>35.490001999999997</c:v>
                </c:pt>
                <c:pt idx="249">
                  <c:v>36.159999999999997</c:v>
                </c:pt>
                <c:pt idx="250">
                  <c:v>36.459999000000003</c:v>
                </c:pt>
                <c:pt idx="251">
                  <c:v>37.259998000000003</c:v>
                </c:pt>
                <c:pt idx="252">
                  <c:v>36.970001000000003</c:v>
                </c:pt>
                <c:pt idx="253">
                  <c:v>37.279998999999997</c:v>
                </c:pt>
                <c:pt idx="254">
                  <c:v>37.479999999999997</c:v>
                </c:pt>
                <c:pt idx="255">
                  <c:v>37.139999000000003</c:v>
                </c:pt>
                <c:pt idx="256">
                  <c:v>37.020000000000003</c:v>
                </c:pt>
                <c:pt idx="257">
                  <c:v>37.979999999999997</c:v>
                </c:pt>
                <c:pt idx="258">
                  <c:v>37.159999999999997</c:v>
                </c:pt>
                <c:pt idx="259">
                  <c:v>37.419998</c:v>
                </c:pt>
                <c:pt idx="260">
                  <c:v>36.970001000000003</c:v>
                </c:pt>
                <c:pt idx="261">
                  <c:v>36.330002</c:v>
                </c:pt>
                <c:pt idx="262">
                  <c:v>36.770000000000003</c:v>
                </c:pt>
                <c:pt idx="263">
                  <c:v>37.360000999999997</c:v>
                </c:pt>
                <c:pt idx="264">
                  <c:v>36.299999</c:v>
                </c:pt>
                <c:pt idx="265">
                  <c:v>35.669998</c:v>
                </c:pt>
                <c:pt idx="266">
                  <c:v>34.119999</c:v>
                </c:pt>
                <c:pt idx="267">
                  <c:v>34.919998</c:v>
                </c:pt>
                <c:pt idx="268">
                  <c:v>33.709999000000003</c:v>
                </c:pt>
                <c:pt idx="269">
                  <c:v>34.799999</c:v>
                </c:pt>
                <c:pt idx="270">
                  <c:v>34.959999000000003</c:v>
                </c:pt>
                <c:pt idx="271">
                  <c:v>34.75</c:v>
                </c:pt>
                <c:pt idx="272">
                  <c:v>35.669998</c:v>
                </c:pt>
                <c:pt idx="273">
                  <c:v>35.209999000000003</c:v>
                </c:pt>
                <c:pt idx="274">
                  <c:v>34.869999</c:v>
                </c:pt>
                <c:pt idx="275">
                  <c:v>35.159999999999997</c:v>
                </c:pt>
                <c:pt idx="276">
                  <c:v>36.009998000000003</c:v>
                </c:pt>
                <c:pt idx="277">
                  <c:v>36.159999999999997</c:v>
                </c:pt>
                <c:pt idx="278">
                  <c:v>36.68</c:v>
                </c:pt>
                <c:pt idx="279">
                  <c:v>37.18</c:v>
                </c:pt>
                <c:pt idx="280">
                  <c:v>36.709999000000003</c:v>
                </c:pt>
                <c:pt idx="281">
                  <c:v>36.360000999999997</c:v>
                </c:pt>
                <c:pt idx="282">
                  <c:v>37</c:v>
                </c:pt>
                <c:pt idx="283">
                  <c:v>37.759998000000003</c:v>
                </c:pt>
                <c:pt idx="284">
                  <c:v>36.970001000000003</c:v>
                </c:pt>
                <c:pt idx="285">
                  <c:v>36.529998999999997</c:v>
                </c:pt>
                <c:pt idx="286">
                  <c:v>37.159999999999997</c:v>
                </c:pt>
                <c:pt idx="287">
                  <c:v>36.450001</c:v>
                </c:pt>
                <c:pt idx="288">
                  <c:v>36.790000999999997</c:v>
                </c:pt>
                <c:pt idx="289">
                  <c:v>36.32</c:v>
                </c:pt>
                <c:pt idx="290">
                  <c:v>36.830002</c:v>
                </c:pt>
                <c:pt idx="291">
                  <c:v>36.270000000000003</c:v>
                </c:pt>
                <c:pt idx="292">
                  <c:v>35.520000000000003</c:v>
                </c:pt>
                <c:pt idx="293">
                  <c:v>36.740001999999997</c:v>
                </c:pt>
                <c:pt idx="294">
                  <c:v>37.130001</c:v>
                </c:pt>
                <c:pt idx="295">
                  <c:v>37.490001999999997</c:v>
                </c:pt>
                <c:pt idx="296">
                  <c:v>37.619999</c:v>
                </c:pt>
                <c:pt idx="297">
                  <c:v>37.93</c:v>
                </c:pt>
                <c:pt idx="298">
                  <c:v>37.220001000000003</c:v>
                </c:pt>
                <c:pt idx="299">
                  <c:v>39.119999</c:v>
                </c:pt>
                <c:pt idx="300">
                  <c:v>39.090000000000003</c:v>
                </c:pt>
                <c:pt idx="301">
                  <c:v>39.93</c:v>
                </c:pt>
                <c:pt idx="302">
                  <c:v>40.470001000000003</c:v>
                </c:pt>
                <c:pt idx="303">
                  <c:v>40.470001000000003</c:v>
                </c:pt>
                <c:pt idx="304">
                  <c:v>40.610000999999997</c:v>
                </c:pt>
                <c:pt idx="305">
                  <c:v>41.060001</c:v>
                </c:pt>
                <c:pt idx="306">
                  <c:v>40.840000000000003</c:v>
                </c:pt>
                <c:pt idx="307">
                  <c:v>40.900002000000001</c:v>
                </c:pt>
                <c:pt idx="308">
                  <c:v>41.82</c:v>
                </c:pt>
                <c:pt idx="309">
                  <c:v>41.970001000000003</c:v>
                </c:pt>
                <c:pt idx="310">
                  <c:v>41.619999</c:v>
                </c:pt>
                <c:pt idx="311">
                  <c:v>41.759998000000003</c:v>
                </c:pt>
                <c:pt idx="312">
                  <c:v>40.970001000000003</c:v>
                </c:pt>
                <c:pt idx="313">
                  <c:v>41.759998000000003</c:v>
                </c:pt>
                <c:pt idx="314">
                  <c:v>40.380001</c:v>
                </c:pt>
                <c:pt idx="315">
                  <c:v>41.23</c:v>
                </c:pt>
                <c:pt idx="316">
                  <c:v>42.130001</c:v>
                </c:pt>
                <c:pt idx="317">
                  <c:v>43.189999</c:v>
                </c:pt>
                <c:pt idx="318">
                  <c:v>44.169998</c:v>
                </c:pt>
                <c:pt idx="319">
                  <c:v>43.709999000000003</c:v>
                </c:pt>
                <c:pt idx="320">
                  <c:v>43.529998999999997</c:v>
                </c:pt>
                <c:pt idx="321">
                  <c:v>43.790000999999997</c:v>
                </c:pt>
                <c:pt idx="322">
                  <c:v>43.299999</c:v>
                </c:pt>
                <c:pt idx="323">
                  <c:v>42.299999</c:v>
                </c:pt>
                <c:pt idx="324">
                  <c:v>42.639999000000003</c:v>
                </c:pt>
                <c:pt idx="325">
                  <c:v>43.299999</c:v>
                </c:pt>
                <c:pt idx="326">
                  <c:v>44.450001</c:v>
                </c:pt>
                <c:pt idx="327">
                  <c:v>45.41</c:v>
                </c:pt>
                <c:pt idx="328">
                  <c:v>44.93</c:v>
                </c:pt>
                <c:pt idx="329">
                  <c:v>46.02</c:v>
                </c:pt>
                <c:pt idx="330">
                  <c:v>45.490001999999997</c:v>
                </c:pt>
                <c:pt idx="331">
                  <c:v>44.98</c:v>
                </c:pt>
                <c:pt idx="332">
                  <c:v>45.130001</c:v>
                </c:pt>
                <c:pt idx="333">
                  <c:v>44.040000999999997</c:v>
                </c:pt>
                <c:pt idx="334">
                  <c:v>44.860000999999997</c:v>
                </c:pt>
                <c:pt idx="335">
                  <c:v>46.209999000000003</c:v>
                </c:pt>
                <c:pt idx="336">
                  <c:v>46.959999000000003</c:v>
                </c:pt>
                <c:pt idx="337">
                  <c:v>46.68</c:v>
                </c:pt>
                <c:pt idx="338">
                  <c:v>46.27</c:v>
                </c:pt>
                <c:pt idx="339">
                  <c:v>46.799999</c:v>
                </c:pt>
                <c:pt idx="340">
                  <c:v>47.689999</c:v>
                </c:pt>
                <c:pt idx="341">
                  <c:v>48.759998000000003</c:v>
                </c:pt>
                <c:pt idx="342">
                  <c:v>48.970001000000003</c:v>
                </c:pt>
                <c:pt idx="343">
                  <c:v>49.380001</c:v>
                </c:pt>
                <c:pt idx="344">
                  <c:v>50.009998000000003</c:v>
                </c:pt>
                <c:pt idx="345">
                  <c:v>50.349997999999999</c:v>
                </c:pt>
                <c:pt idx="346">
                  <c:v>50.400002000000001</c:v>
                </c:pt>
                <c:pt idx="347">
                  <c:v>50.34</c:v>
                </c:pt>
                <c:pt idx="348">
                  <c:v>49.77</c:v>
                </c:pt>
                <c:pt idx="349">
                  <c:v>51.259998000000003</c:v>
                </c:pt>
                <c:pt idx="350">
                  <c:v>52</c:v>
                </c:pt>
                <c:pt idx="351">
                  <c:v>51.669998</c:v>
                </c:pt>
                <c:pt idx="352">
                  <c:v>51.93</c:v>
                </c:pt>
                <c:pt idx="353">
                  <c:v>51.82</c:v>
                </c:pt>
                <c:pt idx="354">
                  <c:v>49.810001</c:v>
                </c:pt>
                <c:pt idx="355">
                  <c:v>50.029998999999997</c:v>
                </c:pt>
                <c:pt idx="356">
                  <c:v>50.470001000000003</c:v>
                </c:pt>
                <c:pt idx="357">
                  <c:v>51.369999</c:v>
                </c:pt>
                <c:pt idx="358">
                  <c:v>51.389999000000003</c:v>
                </c:pt>
                <c:pt idx="359">
                  <c:v>52.060001</c:v>
                </c:pt>
                <c:pt idx="360">
                  <c:v>53</c:v>
                </c:pt>
                <c:pt idx="361">
                  <c:v>51.349997999999999</c:v>
                </c:pt>
                <c:pt idx="362">
                  <c:v>51.650002000000001</c:v>
                </c:pt>
                <c:pt idx="363">
                  <c:v>51.73</c:v>
                </c:pt>
                <c:pt idx="364">
                  <c:v>52.540000999999997</c:v>
                </c:pt>
                <c:pt idx="365">
                  <c:v>50.900002000000001</c:v>
                </c:pt>
                <c:pt idx="366">
                  <c:v>52.75</c:v>
                </c:pt>
                <c:pt idx="367">
                  <c:v>52.509998000000003</c:v>
                </c:pt>
                <c:pt idx="368">
                  <c:v>52.82</c:v>
                </c:pt>
                <c:pt idx="369">
                  <c:v>53.009998000000003</c:v>
                </c:pt>
                <c:pt idx="370">
                  <c:v>53.09</c:v>
                </c:pt>
                <c:pt idx="371">
                  <c:v>53.549999</c:v>
                </c:pt>
                <c:pt idx="372">
                  <c:v>54.049999</c:v>
                </c:pt>
                <c:pt idx="373">
                  <c:v>55.310001</c:v>
                </c:pt>
                <c:pt idx="374">
                  <c:v>54.5</c:v>
                </c:pt>
                <c:pt idx="375">
                  <c:v>55.02</c:v>
                </c:pt>
                <c:pt idx="376">
                  <c:v>54.290000999999997</c:v>
                </c:pt>
                <c:pt idx="377">
                  <c:v>54.75</c:v>
                </c:pt>
                <c:pt idx="378">
                  <c:v>54.07</c:v>
                </c:pt>
                <c:pt idx="379">
                  <c:v>54.240001999999997</c:v>
                </c:pt>
                <c:pt idx="380">
                  <c:v>53.790000999999997</c:v>
                </c:pt>
                <c:pt idx="381">
                  <c:v>51.779998999999997</c:v>
                </c:pt>
                <c:pt idx="382">
                  <c:v>52.169998</c:v>
                </c:pt>
                <c:pt idx="383">
                  <c:v>52.889999000000003</c:v>
                </c:pt>
                <c:pt idx="384">
                  <c:v>54.150002000000001</c:v>
                </c:pt>
                <c:pt idx="385">
                  <c:v>54.02</c:v>
                </c:pt>
                <c:pt idx="386">
                  <c:v>54.330002</c:v>
                </c:pt>
                <c:pt idx="387">
                  <c:v>53.990001999999997</c:v>
                </c:pt>
                <c:pt idx="388">
                  <c:v>54.43</c:v>
                </c:pt>
                <c:pt idx="389">
                  <c:v>53.310001</c:v>
                </c:pt>
                <c:pt idx="390">
                  <c:v>52.799999</c:v>
                </c:pt>
                <c:pt idx="391">
                  <c:v>50.32</c:v>
                </c:pt>
                <c:pt idx="392">
                  <c:v>51.48</c:v>
                </c:pt>
                <c:pt idx="393">
                  <c:v>53.709999000000003</c:v>
                </c:pt>
                <c:pt idx="394">
                  <c:v>55.209999000000003</c:v>
                </c:pt>
                <c:pt idx="395">
                  <c:v>56.110000999999997</c:v>
                </c:pt>
                <c:pt idx="396">
                  <c:v>56.310001</c:v>
                </c:pt>
                <c:pt idx="397">
                  <c:v>57.18</c:v>
                </c:pt>
                <c:pt idx="398">
                  <c:v>56.91</c:v>
                </c:pt>
                <c:pt idx="399">
                  <c:v>57.259998000000003</c:v>
                </c:pt>
                <c:pt idx="400">
                  <c:v>54.82</c:v>
                </c:pt>
                <c:pt idx="401">
                  <c:v>56.59</c:v>
                </c:pt>
                <c:pt idx="402">
                  <c:v>57.400002000000001</c:v>
                </c:pt>
                <c:pt idx="403">
                  <c:v>56.509998000000003</c:v>
                </c:pt>
                <c:pt idx="404">
                  <c:v>55.419998</c:v>
                </c:pt>
                <c:pt idx="405">
                  <c:v>54.73</c:v>
                </c:pt>
                <c:pt idx="406">
                  <c:v>55.990001999999997</c:v>
                </c:pt>
                <c:pt idx="407">
                  <c:v>54.57</c:v>
                </c:pt>
                <c:pt idx="408">
                  <c:v>56.200001</c:v>
                </c:pt>
                <c:pt idx="409">
                  <c:v>57.169998</c:v>
                </c:pt>
                <c:pt idx="410">
                  <c:v>58.16</c:v>
                </c:pt>
                <c:pt idx="411">
                  <c:v>57.490001999999997</c:v>
                </c:pt>
                <c:pt idx="412">
                  <c:v>56.459999000000003</c:v>
                </c:pt>
                <c:pt idx="413">
                  <c:v>56.080002</c:v>
                </c:pt>
                <c:pt idx="414">
                  <c:v>57.119999</c:v>
                </c:pt>
                <c:pt idx="415">
                  <c:v>55.549999</c:v>
                </c:pt>
                <c:pt idx="416">
                  <c:v>55.43</c:v>
                </c:pt>
                <c:pt idx="417">
                  <c:v>56.970001000000003</c:v>
                </c:pt>
                <c:pt idx="418">
                  <c:v>55.799999</c:v>
                </c:pt>
                <c:pt idx="419">
                  <c:v>56.32</c:v>
                </c:pt>
                <c:pt idx="420">
                  <c:v>56.330002</c:v>
                </c:pt>
                <c:pt idx="421">
                  <c:v>56.580002</c:v>
                </c:pt>
                <c:pt idx="422">
                  <c:v>57.110000999999997</c:v>
                </c:pt>
                <c:pt idx="423">
                  <c:v>56.900002000000001</c:v>
                </c:pt>
                <c:pt idx="424">
                  <c:v>55.810001</c:v>
                </c:pt>
                <c:pt idx="425">
                  <c:v>55.860000999999997</c:v>
                </c:pt>
                <c:pt idx="426">
                  <c:v>55.98</c:v>
                </c:pt>
                <c:pt idx="427">
                  <c:v>55.740001999999997</c:v>
                </c:pt>
                <c:pt idx="428">
                  <c:v>55.09</c:v>
                </c:pt>
                <c:pt idx="429">
                  <c:v>54.23</c:v>
                </c:pt>
                <c:pt idx="430">
                  <c:v>54.169998</c:v>
                </c:pt>
                <c:pt idx="431">
                  <c:v>54.919998</c:v>
                </c:pt>
                <c:pt idx="432">
                  <c:v>52.900002000000001</c:v>
                </c:pt>
                <c:pt idx="433">
                  <c:v>54.220001000000003</c:v>
                </c:pt>
                <c:pt idx="434">
                  <c:v>53.689999</c:v>
                </c:pt>
                <c:pt idx="435">
                  <c:v>54.380001</c:v>
                </c:pt>
                <c:pt idx="436">
                  <c:v>51.459999000000003</c:v>
                </c:pt>
                <c:pt idx="437">
                  <c:v>51.75</c:v>
                </c:pt>
                <c:pt idx="438">
                  <c:v>50.360000999999997</c:v>
                </c:pt>
                <c:pt idx="439">
                  <c:v>51.509998000000003</c:v>
                </c:pt>
                <c:pt idx="440">
                  <c:v>50.860000999999997</c:v>
                </c:pt>
                <c:pt idx="441">
                  <c:v>49.810001</c:v>
                </c:pt>
                <c:pt idx="442">
                  <c:v>50.41</c:v>
                </c:pt>
                <c:pt idx="443">
                  <c:v>53.380001</c:v>
                </c:pt>
                <c:pt idx="444">
                  <c:v>52.549999</c:v>
                </c:pt>
                <c:pt idx="445">
                  <c:v>54.66</c:v>
                </c:pt>
                <c:pt idx="446">
                  <c:v>54.27</c:v>
                </c:pt>
                <c:pt idx="447">
                  <c:v>54.860000999999997</c:v>
                </c:pt>
                <c:pt idx="448">
                  <c:v>53.52</c:v>
                </c:pt>
                <c:pt idx="449">
                  <c:v>55.369999</c:v>
                </c:pt>
                <c:pt idx="450">
                  <c:v>55.099997999999999</c:v>
                </c:pt>
                <c:pt idx="451">
                  <c:v>54.560001</c:v>
                </c:pt>
                <c:pt idx="452">
                  <c:v>52.610000999999997</c:v>
                </c:pt>
                <c:pt idx="453">
                  <c:v>51.740001999999997</c:v>
                </c:pt>
                <c:pt idx="454">
                  <c:v>53.459999000000003</c:v>
                </c:pt>
                <c:pt idx="455">
                  <c:v>53.009998000000003</c:v>
                </c:pt>
                <c:pt idx="456">
                  <c:v>49.720001000000003</c:v>
                </c:pt>
                <c:pt idx="457">
                  <c:v>48.650002000000001</c:v>
                </c:pt>
                <c:pt idx="458">
                  <c:v>48.639999000000003</c:v>
                </c:pt>
                <c:pt idx="459">
                  <c:v>49.990001999999997</c:v>
                </c:pt>
                <c:pt idx="460">
                  <c:v>50.040000999999997</c:v>
                </c:pt>
                <c:pt idx="461">
                  <c:v>49.669998</c:v>
                </c:pt>
                <c:pt idx="462">
                  <c:v>51.32</c:v>
                </c:pt>
                <c:pt idx="463">
                  <c:v>52.450001</c:v>
                </c:pt>
                <c:pt idx="464">
                  <c:v>53.779998999999997</c:v>
                </c:pt>
                <c:pt idx="465">
                  <c:v>54.040000999999997</c:v>
                </c:pt>
                <c:pt idx="466">
                  <c:v>55.630001</c:v>
                </c:pt>
                <c:pt idx="467">
                  <c:v>55.119999</c:v>
                </c:pt>
                <c:pt idx="468">
                  <c:v>55.73</c:v>
                </c:pt>
                <c:pt idx="469">
                  <c:v>54.709999000000003</c:v>
                </c:pt>
                <c:pt idx="470">
                  <c:v>56.049999</c:v>
                </c:pt>
                <c:pt idx="471">
                  <c:v>56.41</c:v>
                </c:pt>
                <c:pt idx="472">
                  <c:v>56.16</c:v>
                </c:pt>
                <c:pt idx="473">
                  <c:v>55.639999000000003</c:v>
                </c:pt>
                <c:pt idx="474">
                  <c:v>55.049999</c:v>
                </c:pt>
                <c:pt idx="475">
                  <c:v>55.029998999999997</c:v>
                </c:pt>
                <c:pt idx="476">
                  <c:v>55.93</c:v>
                </c:pt>
                <c:pt idx="477">
                  <c:v>55.990001999999997</c:v>
                </c:pt>
                <c:pt idx="478">
                  <c:v>56.470001000000003</c:v>
                </c:pt>
                <c:pt idx="479">
                  <c:v>55.73</c:v>
                </c:pt>
                <c:pt idx="480">
                  <c:v>54.380001</c:v>
                </c:pt>
                <c:pt idx="481">
                  <c:v>56.189999</c:v>
                </c:pt>
                <c:pt idx="482">
                  <c:v>57.23</c:v>
                </c:pt>
                <c:pt idx="483">
                  <c:v>58.689999</c:v>
                </c:pt>
                <c:pt idx="484">
                  <c:v>58.290000999999997</c:v>
                </c:pt>
                <c:pt idx="485">
                  <c:v>58.040000999999997</c:v>
                </c:pt>
                <c:pt idx="486">
                  <c:v>58.310001</c:v>
                </c:pt>
                <c:pt idx="487">
                  <c:v>58.560001</c:v>
                </c:pt>
                <c:pt idx="488">
                  <c:v>59.02</c:v>
                </c:pt>
                <c:pt idx="489">
                  <c:v>58.66</c:v>
                </c:pt>
                <c:pt idx="490">
                  <c:v>58.93</c:v>
                </c:pt>
                <c:pt idx="491">
                  <c:v>57.119999</c:v>
                </c:pt>
                <c:pt idx="492">
                  <c:v>56.610000999999997</c:v>
                </c:pt>
                <c:pt idx="493">
                  <c:v>57.720001000000003</c:v>
                </c:pt>
                <c:pt idx="494">
                  <c:v>58.380001</c:v>
                </c:pt>
                <c:pt idx="495">
                  <c:v>57.560001</c:v>
                </c:pt>
                <c:pt idx="496">
                  <c:v>57.23</c:v>
                </c:pt>
                <c:pt idx="497">
                  <c:v>56.990001999999997</c:v>
                </c:pt>
                <c:pt idx="498">
                  <c:v>57.099997999999999</c:v>
                </c:pt>
                <c:pt idx="499">
                  <c:v>56.470001000000003</c:v>
                </c:pt>
                <c:pt idx="500">
                  <c:v>61.049999</c:v>
                </c:pt>
                <c:pt idx="501">
                  <c:v>61.299999</c:v>
                </c:pt>
                <c:pt idx="502">
                  <c:v>62.709999000000003</c:v>
                </c:pt>
                <c:pt idx="503">
                  <c:v>62.810001</c:v>
                </c:pt>
                <c:pt idx="504">
                  <c:v>63.98</c:v>
                </c:pt>
                <c:pt idx="505">
                  <c:v>62.580002</c:v>
                </c:pt>
                <c:pt idx="506">
                  <c:v>62.990001999999997</c:v>
                </c:pt>
                <c:pt idx="507">
                  <c:v>62.220001000000003</c:v>
                </c:pt>
                <c:pt idx="508">
                  <c:v>63.139999000000003</c:v>
                </c:pt>
                <c:pt idx="509">
                  <c:v>63.220001000000003</c:v>
                </c:pt>
                <c:pt idx="510">
                  <c:v>63.439999</c:v>
                </c:pt>
                <c:pt idx="511">
                  <c:v>64.489998</c:v>
                </c:pt>
                <c:pt idx="512">
                  <c:v>63.619999</c:v>
                </c:pt>
                <c:pt idx="513">
                  <c:v>64.730002999999996</c:v>
                </c:pt>
                <c:pt idx="514">
                  <c:v>65.889999000000003</c:v>
                </c:pt>
                <c:pt idx="515">
                  <c:v>65.889999000000003</c:v>
                </c:pt>
                <c:pt idx="516">
                  <c:v>66.319999999999993</c:v>
                </c:pt>
                <c:pt idx="517">
                  <c:v>65.839995999999999</c:v>
                </c:pt>
                <c:pt idx="518">
                  <c:v>65.680000000000007</c:v>
                </c:pt>
                <c:pt idx="519">
                  <c:v>64.529999000000004</c:v>
                </c:pt>
                <c:pt idx="520">
                  <c:v>65.059997999999993</c:v>
                </c:pt>
                <c:pt idx="521">
                  <c:v>65.129997000000003</c:v>
                </c:pt>
                <c:pt idx="522">
                  <c:v>64.019997000000004</c:v>
                </c:pt>
                <c:pt idx="523">
                  <c:v>65.410004000000001</c:v>
                </c:pt>
                <c:pt idx="524">
                  <c:v>66.339995999999999</c:v>
                </c:pt>
                <c:pt idx="525">
                  <c:v>66.919998000000007</c:v>
                </c:pt>
                <c:pt idx="526">
                  <c:v>66.300003000000004</c:v>
                </c:pt>
                <c:pt idx="527">
                  <c:v>66.160004000000001</c:v>
                </c:pt>
                <c:pt idx="528">
                  <c:v>67.410004000000001</c:v>
                </c:pt>
                <c:pt idx="529">
                  <c:v>68.209998999999996</c:v>
                </c:pt>
                <c:pt idx="530">
                  <c:v>67.910004000000001</c:v>
                </c:pt>
                <c:pt idx="531">
                  <c:v>68.680000000000007</c:v>
                </c:pt>
                <c:pt idx="532">
                  <c:v>68.010002</c:v>
                </c:pt>
                <c:pt idx="533">
                  <c:v>68.110000999999997</c:v>
                </c:pt>
                <c:pt idx="534">
                  <c:v>68.660004000000001</c:v>
                </c:pt>
                <c:pt idx="535">
                  <c:v>69.430000000000007</c:v>
                </c:pt>
                <c:pt idx="536">
                  <c:v>68.779999000000004</c:v>
                </c:pt>
                <c:pt idx="537">
                  <c:v>68.400002000000001</c:v>
                </c:pt>
                <c:pt idx="538">
                  <c:v>68.879997000000003</c:v>
                </c:pt>
                <c:pt idx="539">
                  <c:v>67.860000999999997</c:v>
                </c:pt>
                <c:pt idx="540">
                  <c:v>67.150002000000001</c:v>
                </c:pt>
                <c:pt idx="541">
                  <c:v>67.5</c:v>
                </c:pt>
                <c:pt idx="542">
                  <c:v>68.519997000000004</c:v>
                </c:pt>
                <c:pt idx="543">
                  <c:v>68.269997000000004</c:v>
                </c:pt>
                <c:pt idx="544">
                  <c:v>69.389999000000003</c:v>
                </c:pt>
                <c:pt idx="545">
                  <c:v>70.75</c:v>
                </c:pt>
                <c:pt idx="546">
                  <c:v>71</c:v>
                </c:pt>
                <c:pt idx="547">
                  <c:v>71.940002000000007</c:v>
                </c:pt>
                <c:pt idx="548">
                  <c:v>72.059997999999993</c:v>
                </c:pt>
                <c:pt idx="549">
                  <c:v>72.959998999999996</c:v>
                </c:pt>
                <c:pt idx="550">
                  <c:v>72.319999999999993</c:v>
                </c:pt>
                <c:pt idx="551">
                  <c:v>71.830001999999993</c:v>
                </c:pt>
                <c:pt idx="552">
                  <c:v>71.059997999999993</c:v>
                </c:pt>
                <c:pt idx="553">
                  <c:v>70.5</c:v>
                </c:pt>
                <c:pt idx="554">
                  <c:v>71.410004000000001</c:v>
                </c:pt>
                <c:pt idx="555">
                  <c:v>73.589995999999999</c:v>
                </c:pt>
                <c:pt idx="556">
                  <c:v>74.690002000000007</c:v>
                </c:pt>
                <c:pt idx="557">
                  <c:v>74.519997000000004</c:v>
                </c:pt>
                <c:pt idx="558">
                  <c:v>75.400002000000001</c:v>
                </c:pt>
                <c:pt idx="559">
                  <c:v>75.669998000000007</c:v>
                </c:pt>
                <c:pt idx="560">
                  <c:v>77.620002999999997</c:v>
                </c:pt>
                <c:pt idx="561">
                  <c:v>80.169998000000007</c:v>
                </c:pt>
                <c:pt idx="562">
                  <c:v>79.690002000000007</c:v>
                </c:pt>
                <c:pt idx="563">
                  <c:v>80.660004000000001</c:v>
                </c:pt>
                <c:pt idx="564">
                  <c:v>77.989998</c:v>
                </c:pt>
                <c:pt idx="565">
                  <c:v>73.809997999999993</c:v>
                </c:pt>
                <c:pt idx="566">
                  <c:v>77.290001000000004</c:v>
                </c:pt>
                <c:pt idx="567">
                  <c:v>77.680000000000007</c:v>
                </c:pt>
                <c:pt idx="568">
                  <c:v>75.129997000000003</c:v>
                </c:pt>
                <c:pt idx="569">
                  <c:v>78.449996999999996</c:v>
                </c:pt>
                <c:pt idx="570">
                  <c:v>76.580001999999993</c:v>
                </c:pt>
                <c:pt idx="571">
                  <c:v>72.739998</c:v>
                </c:pt>
                <c:pt idx="572">
                  <c:v>74.290001000000004</c:v>
                </c:pt>
                <c:pt idx="573">
                  <c:v>72.769997000000004</c:v>
                </c:pt>
                <c:pt idx="574">
                  <c:v>73.989998</c:v>
                </c:pt>
                <c:pt idx="575">
                  <c:v>75.599997999999999</c:v>
                </c:pt>
                <c:pt idx="576">
                  <c:v>73.190002000000007</c:v>
                </c:pt>
                <c:pt idx="577">
                  <c:v>72.260002</c:v>
                </c:pt>
                <c:pt idx="578">
                  <c:v>74.709998999999996</c:v>
                </c:pt>
                <c:pt idx="579">
                  <c:v>75.330001999999993</c:v>
                </c:pt>
                <c:pt idx="580">
                  <c:v>75.690002000000007</c:v>
                </c:pt>
                <c:pt idx="581">
                  <c:v>75.260002</c:v>
                </c:pt>
                <c:pt idx="582">
                  <c:v>76.440002000000007</c:v>
                </c:pt>
                <c:pt idx="583">
                  <c:v>75.120002999999997</c:v>
                </c:pt>
                <c:pt idx="584">
                  <c:v>72.610000999999997</c:v>
                </c:pt>
                <c:pt idx="585">
                  <c:v>71.629997000000003</c:v>
                </c:pt>
                <c:pt idx="586">
                  <c:v>72.160004000000001</c:v>
                </c:pt>
                <c:pt idx="587">
                  <c:v>73.75</c:v>
                </c:pt>
                <c:pt idx="588">
                  <c:v>74.440002000000007</c:v>
                </c:pt>
                <c:pt idx="589">
                  <c:v>76.010002</c:v>
                </c:pt>
                <c:pt idx="590">
                  <c:v>75.849997999999999</c:v>
                </c:pt>
                <c:pt idx="591">
                  <c:v>75.069999999999993</c:v>
                </c:pt>
                <c:pt idx="592">
                  <c:v>76.279999000000004</c:v>
                </c:pt>
                <c:pt idx="593">
                  <c:v>76.720000999999996</c:v>
                </c:pt>
                <c:pt idx="594">
                  <c:v>77.099997999999999</c:v>
                </c:pt>
                <c:pt idx="595">
                  <c:v>77.589995999999999</c:v>
                </c:pt>
                <c:pt idx="596">
                  <c:v>79.069999999999993</c:v>
                </c:pt>
                <c:pt idx="597">
                  <c:v>80</c:v>
                </c:pt>
                <c:pt idx="598">
                  <c:v>78.400002000000001</c:v>
                </c:pt>
                <c:pt idx="599">
                  <c:v>78.930000000000007</c:v>
                </c:pt>
                <c:pt idx="600">
                  <c:v>73.900002000000001</c:v>
                </c:pt>
                <c:pt idx="601">
                  <c:v>73.180000000000007</c:v>
                </c:pt>
                <c:pt idx="602">
                  <c:v>69.099997999999999</c:v>
                </c:pt>
                <c:pt idx="603">
                  <c:v>70.989998</c:v>
                </c:pt>
                <c:pt idx="604">
                  <c:v>72.419998000000007</c:v>
                </c:pt>
                <c:pt idx="605">
                  <c:v>71.989998</c:v>
                </c:pt>
                <c:pt idx="606">
                  <c:v>69.730002999999996</c:v>
                </c:pt>
                <c:pt idx="607">
                  <c:v>72.540001000000004</c:v>
                </c:pt>
                <c:pt idx="608">
                  <c:v>68.029999000000004</c:v>
                </c:pt>
                <c:pt idx="609">
                  <c:v>67.050003000000004</c:v>
                </c:pt>
                <c:pt idx="610">
                  <c:v>62.25</c:v>
                </c:pt>
                <c:pt idx="611">
                  <c:v>63.77</c:v>
                </c:pt>
                <c:pt idx="612">
                  <c:v>65.150002000000001</c:v>
                </c:pt>
                <c:pt idx="613">
                  <c:v>67.870002999999997</c:v>
                </c:pt>
                <c:pt idx="614">
                  <c:v>70.190002000000007</c:v>
                </c:pt>
                <c:pt idx="615">
                  <c:v>70.069999999999993</c:v>
                </c:pt>
                <c:pt idx="616">
                  <c:v>71.879997000000003</c:v>
                </c:pt>
                <c:pt idx="617">
                  <c:v>73.069999999999993</c:v>
                </c:pt>
                <c:pt idx="618">
                  <c:v>75.690002000000007</c:v>
                </c:pt>
                <c:pt idx="619">
                  <c:v>76.209998999999996</c:v>
                </c:pt>
                <c:pt idx="620">
                  <c:v>76.410004000000001</c:v>
                </c:pt>
                <c:pt idx="621">
                  <c:v>74.269997000000004</c:v>
                </c:pt>
                <c:pt idx="622">
                  <c:v>73.989998</c:v>
                </c:pt>
                <c:pt idx="623">
                  <c:v>72.949996999999996</c:v>
                </c:pt>
                <c:pt idx="624">
                  <c:v>75.029999000000004</c:v>
                </c:pt>
                <c:pt idx="625">
                  <c:v>77.010002</c:v>
                </c:pt>
                <c:pt idx="626">
                  <c:v>77.279999000000004</c:v>
                </c:pt>
                <c:pt idx="627">
                  <c:v>78.309997999999993</c:v>
                </c:pt>
                <c:pt idx="628">
                  <c:v>77.519997000000004</c:v>
                </c:pt>
                <c:pt idx="629">
                  <c:v>78.400002000000001</c:v>
                </c:pt>
                <c:pt idx="630">
                  <c:v>76.269997000000004</c:v>
                </c:pt>
                <c:pt idx="631">
                  <c:v>74.819999999999993</c:v>
                </c:pt>
                <c:pt idx="632">
                  <c:v>73.779999000000004</c:v>
                </c:pt>
                <c:pt idx="633">
                  <c:v>72.050003000000004</c:v>
                </c:pt>
                <c:pt idx="634">
                  <c:v>75.720000999999996</c:v>
                </c:pt>
                <c:pt idx="635">
                  <c:v>75.410004000000001</c:v>
                </c:pt>
                <c:pt idx="636">
                  <c:v>75.410004000000001</c:v>
                </c:pt>
              </c:numCache>
            </c:numRef>
          </c:val>
          <c:smooth val="0"/>
          <c:extLst>
            <c:ext xmlns:c16="http://schemas.microsoft.com/office/drawing/2014/chart" uri="{C3380CC4-5D6E-409C-BE32-E72D297353CC}">
              <c16:uniqueId val="{00000001-CD26-284F-829B-33862339E36C}"/>
            </c:ext>
          </c:extLst>
        </c:ser>
        <c:dLbls>
          <c:showLegendKey val="0"/>
          <c:showVal val="0"/>
          <c:showCatName val="0"/>
          <c:showSerName val="0"/>
          <c:showPercent val="0"/>
          <c:showBubbleSize val="0"/>
        </c:dLbls>
        <c:marker val="1"/>
        <c:smooth val="0"/>
        <c:axId val="25596320"/>
        <c:axId val="25256800"/>
      </c:lineChart>
      <c:lineChart>
        <c:grouping val="standard"/>
        <c:varyColors val="0"/>
        <c:ser>
          <c:idx val="2"/>
          <c:order val="2"/>
          <c:tx>
            <c:strRef>
              <c:f>Sheet2!$Z$3</c:f>
              <c:strCache>
                <c:ptCount val="1"/>
                <c:pt idx="0">
                  <c:v>Close XLY/Close XLI</c:v>
                </c:pt>
              </c:strCache>
            </c:strRef>
          </c:tx>
          <c:spPr>
            <a:ln w="12700" cap="rnd">
              <a:solidFill>
                <a:schemeClr val="tx1"/>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Sheet2!$Z$4:$Z$640</c:f>
              <c:numCache>
                <c:formatCode>0.00</c:formatCode>
                <c:ptCount val="637"/>
                <c:pt idx="0">
                  <c:v>1.0787576517260773</c:v>
                </c:pt>
                <c:pt idx="1">
                  <c:v>1.0746876697447039</c:v>
                </c:pt>
                <c:pt idx="2">
                  <c:v>1.0475558195418655</c:v>
                </c:pt>
                <c:pt idx="3">
                  <c:v>1.0400210637177463</c:v>
                </c:pt>
                <c:pt idx="4">
                  <c:v>1.0290652010752868</c:v>
                </c:pt>
                <c:pt idx="5">
                  <c:v>1.0384313986928106</c:v>
                </c:pt>
                <c:pt idx="6">
                  <c:v>1.0303895584415583</c:v>
                </c:pt>
                <c:pt idx="7">
                  <c:v>1.0267312379514064</c:v>
                </c:pt>
                <c:pt idx="8">
                  <c:v>1.0199222758125601</c:v>
                </c:pt>
                <c:pt idx="9">
                  <c:v>1.0104009137697065</c:v>
                </c:pt>
                <c:pt idx="10">
                  <c:v>1.006130191257717</c:v>
                </c:pt>
                <c:pt idx="11">
                  <c:v>1.0074283041130045</c:v>
                </c:pt>
                <c:pt idx="12">
                  <c:v>1.0092964575200114</c:v>
                </c:pt>
                <c:pt idx="13">
                  <c:v>0.98354612024690269</c:v>
                </c:pt>
                <c:pt idx="14">
                  <c:v>0.96479210441114416</c:v>
                </c:pt>
                <c:pt idx="15">
                  <c:v>0.94707236136352946</c:v>
                </c:pt>
                <c:pt idx="16">
                  <c:v>0.92899098702472604</c:v>
                </c:pt>
                <c:pt idx="17">
                  <c:v>0.94368029960239552</c:v>
                </c:pt>
                <c:pt idx="18">
                  <c:v>0.93552628947368421</c:v>
                </c:pt>
                <c:pt idx="19">
                  <c:v>0.9451530116032395</c:v>
                </c:pt>
                <c:pt idx="20">
                  <c:v>0.94444449236146577</c:v>
                </c:pt>
                <c:pt idx="21">
                  <c:v>0.92740901388295038</c:v>
                </c:pt>
                <c:pt idx="22">
                  <c:v>0.93247339573916554</c:v>
                </c:pt>
                <c:pt idx="23">
                  <c:v>0.91311831373078234</c:v>
                </c:pt>
                <c:pt idx="24">
                  <c:v>0.89654333512447248</c:v>
                </c:pt>
                <c:pt idx="25">
                  <c:v>0.91750842147626643</c:v>
                </c:pt>
                <c:pt idx="26">
                  <c:v>0.91529525653436594</c:v>
                </c:pt>
                <c:pt idx="27">
                  <c:v>0.90175434076419336</c:v>
                </c:pt>
                <c:pt idx="28">
                  <c:v>0.90694788850987318</c:v>
                </c:pt>
                <c:pt idx="29">
                  <c:v>0.88761810324171786</c:v>
                </c:pt>
                <c:pt idx="30">
                  <c:v>0.8712744538167756</c:v>
                </c:pt>
                <c:pt idx="31">
                  <c:v>0.87632046183147494</c:v>
                </c:pt>
                <c:pt idx="32">
                  <c:v>0.87896255587962047</c:v>
                </c:pt>
                <c:pt idx="33">
                  <c:v>0.87944163048519641</c:v>
                </c:pt>
                <c:pt idx="34">
                  <c:v>0.86600503389590655</c:v>
                </c:pt>
                <c:pt idx="35">
                  <c:v>0.84262546484098988</c:v>
                </c:pt>
                <c:pt idx="36">
                  <c:v>0.83286978085637875</c:v>
                </c:pt>
                <c:pt idx="37">
                  <c:v>0.83426537874936446</c:v>
                </c:pt>
                <c:pt idx="38">
                  <c:v>0.81695364238410595</c:v>
                </c:pt>
                <c:pt idx="39">
                  <c:v>0.83040616987942295</c:v>
                </c:pt>
                <c:pt idx="40">
                  <c:v>0.8512110726643598</c:v>
                </c:pt>
                <c:pt idx="41">
                  <c:v>0.86201122519584428</c:v>
                </c:pt>
                <c:pt idx="42">
                  <c:v>0.86842802475181113</c:v>
                </c:pt>
                <c:pt idx="43">
                  <c:v>0.87282282957273039</c:v>
                </c:pt>
                <c:pt idx="44">
                  <c:v>0.8765297797117213</c:v>
                </c:pt>
                <c:pt idx="45">
                  <c:v>0.86729473123581535</c:v>
                </c:pt>
                <c:pt idx="46">
                  <c:v>0.86399999999999999</c:v>
                </c:pt>
                <c:pt idx="47">
                  <c:v>0.84695307927680208</c:v>
                </c:pt>
                <c:pt idx="48">
                  <c:v>0.83259421659677291</c:v>
                </c:pt>
                <c:pt idx="49">
                  <c:v>0.85312582983549468</c:v>
                </c:pt>
                <c:pt idx="50">
                  <c:v>0.8287188110749184</c:v>
                </c:pt>
                <c:pt idx="51">
                  <c:v>0.83463534715440901</c:v>
                </c:pt>
                <c:pt idx="52">
                  <c:v>0.84847653033214387</c:v>
                </c:pt>
                <c:pt idx="53">
                  <c:v>0.83689979123173275</c:v>
                </c:pt>
                <c:pt idx="54">
                  <c:v>0.84336726201113521</c:v>
                </c:pt>
                <c:pt idx="55">
                  <c:v>0.85321329803530599</c:v>
                </c:pt>
                <c:pt idx="56">
                  <c:v>0.84205019131536663</c:v>
                </c:pt>
                <c:pt idx="57">
                  <c:v>0.85132382513553539</c:v>
                </c:pt>
                <c:pt idx="58">
                  <c:v>0.83884625988763539</c:v>
                </c:pt>
                <c:pt idx="59">
                  <c:v>0.83187438208032949</c:v>
                </c:pt>
                <c:pt idx="60">
                  <c:v>0.84463663035053393</c:v>
                </c:pt>
                <c:pt idx="61">
                  <c:v>0.85683411669367904</c:v>
                </c:pt>
                <c:pt idx="62">
                  <c:v>0.83509744651267703</c:v>
                </c:pt>
                <c:pt idx="63">
                  <c:v>0.84896142881420089</c:v>
                </c:pt>
                <c:pt idx="64">
                  <c:v>0.83956896138880577</c:v>
                </c:pt>
                <c:pt idx="65">
                  <c:v>0.80961018434572374</c:v>
                </c:pt>
                <c:pt idx="66">
                  <c:v>0.83702623431563361</c:v>
                </c:pt>
                <c:pt idx="67">
                  <c:v>0.82477514288438802</c:v>
                </c:pt>
                <c:pt idx="68">
                  <c:v>0.82481751824817517</c:v>
                </c:pt>
                <c:pt idx="69">
                  <c:v>0.85074208487096281</c:v>
                </c:pt>
                <c:pt idx="70">
                  <c:v>0.87573624820554008</c:v>
                </c:pt>
                <c:pt idx="71">
                  <c:v>0.86965146303056218</c:v>
                </c:pt>
                <c:pt idx="72">
                  <c:v>0.86598521107367366</c:v>
                </c:pt>
                <c:pt idx="73">
                  <c:v>0.89691951403551606</c:v>
                </c:pt>
                <c:pt idx="74">
                  <c:v>0.91468777734717754</c:v>
                </c:pt>
                <c:pt idx="75">
                  <c:v>0.91211114732373466</c:v>
                </c:pt>
                <c:pt idx="76">
                  <c:v>0.92651251187836547</c:v>
                </c:pt>
                <c:pt idx="77">
                  <c:v>0.93278220704529113</c:v>
                </c:pt>
                <c:pt idx="78">
                  <c:v>0.94010187170340398</c:v>
                </c:pt>
                <c:pt idx="79">
                  <c:v>0.94397287538085195</c:v>
                </c:pt>
                <c:pt idx="80">
                  <c:v>0.87913082842915358</c:v>
                </c:pt>
                <c:pt idx="81">
                  <c:v>0.91262907069102461</c:v>
                </c:pt>
                <c:pt idx="82">
                  <c:v>0.8862778430549727</c:v>
                </c:pt>
                <c:pt idx="83">
                  <c:v>0.85625000000000007</c:v>
                </c:pt>
                <c:pt idx="84">
                  <c:v>0.84749883438562412</c:v>
                </c:pt>
                <c:pt idx="85">
                  <c:v>0.88662912649809056</c:v>
                </c:pt>
                <c:pt idx="86">
                  <c:v>0.93071491615180935</c:v>
                </c:pt>
                <c:pt idx="87">
                  <c:v>0.94027844634036817</c:v>
                </c:pt>
                <c:pt idx="88">
                  <c:v>0.94021257750221443</c:v>
                </c:pt>
                <c:pt idx="89">
                  <c:v>0.92656879958027583</c:v>
                </c:pt>
                <c:pt idx="90">
                  <c:v>0.93286651841571178</c:v>
                </c:pt>
                <c:pt idx="91">
                  <c:v>0.92423585880327164</c:v>
                </c:pt>
                <c:pt idx="92">
                  <c:v>0.94454633363886342</c:v>
                </c:pt>
                <c:pt idx="93">
                  <c:v>0.95395060368156093</c:v>
                </c:pt>
                <c:pt idx="94">
                  <c:v>0.93546822244210459</c:v>
                </c:pt>
                <c:pt idx="95">
                  <c:v>0.95222327115531091</c:v>
                </c:pt>
                <c:pt idx="96">
                  <c:v>0.93362831858407069</c:v>
                </c:pt>
                <c:pt idx="97">
                  <c:v>0.95810950815738416</c:v>
                </c:pt>
                <c:pt idx="98">
                  <c:v>1.0251462573099412</c:v>
                </c:pt>
                <c:pt idx="99">
                  <c:v>1.0529032258064517</c:v>
                </c:pt>
                <c:pt idx="100">
                  <c:v>1.0562318260869565</c:v>
                </c:pt>
                <c:pt idx="101">
                  <c:v>1.0667050067110413</c:v>
                </c:pt>
                <c:pt idx="102">
                  <c:v>1.0425310662587624</c:v>
                </c:pt>
                <c:pt idx="103">
                  <c:v>1.0764971275039192</c:v>
                </c:pt>
                <c:pt idx="104">
                  <c:v>1.06982421875</c:v>
                </c:pt>
                <c:pt idx="105">
                  <c:v>1.0667929385697328</c:v>
                </c:pt>
                <c:pt idx="106">
                  <c:v>1.0521699445983379</c:v>
                </c:pt>
                <c:pt idx="107">
                  <c:v>1.0536363636363637</c:v>
                </c:pt>
                <c:pt idx="108">
                  <c:v>1.0204168438962142</c:v>
                </c:pt>
                <c:pt idx="109">
                  <c:v>1.0151376153732852</c:v>
                </c:pt>
                <c:pt idx="110">
                  <c:v>1.0410326859828176</c:v>
                </c:pt>
                <c:pt idx="111">
                  <c:v>1.0280124944419742</c:v>
                </c:pt>
                <c:pt idx="112">
                  <c:v>1.0117994100294985</c:v>
                </c:pt>
                <c:pt idx="113">
                  <c:v>1.0114455701568461</c:v>
                </c:pt>
                <c:pt idx="114">
                  <c:v>1.0418917999147839</c:v>
                </c:pt>
                <c:pt idx="115">
                  <c:v>1.0450614494793558</c:v>
                </c:pt>
                <c:pt idx="116">
                  <c:v>1.0435393238043387</c:v>
                </c:pt>
                <c:pt idx="117">
                  <c:v>1.0666023680792649</c:v>
                </c:pt>
                <c:pt idx="118">
                  <c:v>1.0621090733739531</c:v>
                </c:pt>
                <c:pt idx="119">
                  <c:v>1.0674925245621529</c:v>
                </c:pt>
                <c:pt idx="120">
                  <c:v>1.058207749506187</c:v>
                </c:pt>
                <c:pt idx="121">
                  <c:v>1.0549362637366138</c:v>
                </c:pt>
                <c:pt idx="122">
                  <c:v>1.0465021835826931</c:v>
                </c:pt>
                <c:pt idx="123">
                  <c:v>1.0403162466528162</c:v>
                </c:pt>
                <c:pt idx="124">
                  <c:v>1.0509479067930489</c:v>
                </c:pt>
                <c:pt idx="125">
                  <c:v>1.0391149758638867</c:v>
                </c:pt>
                <c:pt idx="126">
                  <c:v>1.0277039848197342</c:v>
                </c:pt>
                <c:pt idx="127">
                  <c:v>1.0292483894853757</c:v>
                </c:pt>
                <c:pt idx="128">
                  <c:v>1.0325296989104362</c:v>
                </c:pt>
                <c:pt idx="129">
                  <c:v>1.0465483629191321</c:v>
                </c:pt>
                <c:pt idx="130">
                  <c:v>1.047080981057664</c:v>
                </c:pt>
                <c:pt idx="131">
                  <c:v>1.0469327807440052</c:v>
                </c:pt>
                <c:pt idx="132">
                  <c:v>1.0588455772113943</c:v>
                </c:pt>
                <c:pt idx="133">
                  <c:v>1.0604981787070709</c:v>
                </c:pt>
                <c:pt idx="134">
                  <c:v>1.0453869436527881</c:v>
                </c:pt>
                <c:pt idx="135">
                  <c:v>1.0552727272727274</c:v>
                </c:pt>
                <c:pt idx="136">
                  <c:v>1.0447924998103604</c:v>
                </c:pt>
                <c:pt idx="137">
                  <c:v>1.0437637126185264</c:v>
                </c:pt>
                <c:pt idx="138">
                  <c:v>1.0347887823926161</c:v>
                </c:pt>
                <c:pt idx="139">
                  <c:v>1.0564430244941427</c:v>
                </c:pt>
                <c:pt idx="140">
                  <c:v>1.0631957271095152</c:v>
                </c:pt>
                <c:pt idx="141">
                  <c:v>1.0683185840707965</c:v>
                </c:pt>
                <c:pt idx="142">
                  <c:v>1.0712486120457498</c:v>
                </c:pt>
                <c:pt idx="143">
                  <c:v>1.0389743247863248</c:v>
                </c:pt>
                <c:pt idx="144">
                  <c:v>1.0313037495700035</c:v>
                </c:pt>
                <c:pt idx="145">
                  <c:v>1.0423850574712643</c:v>
                </c:pt>
                <c:pt idx="146">
                  <c:v>1.0558802430927772</c:v>
                </c:pt>
                <c:pt idx="147">
                  <c:v>1.0577205493485091</c:v>
                </c:pt>
                <c:pt idx="148">
                  <c:v>1.0609357997823721</c:v>
                </c:pt>
                <c:pt idx="149">
                  <c:v>1.0471239761911304</c:v>
                </c:pt>
                <c:pt idx="150">
                  <c:v>1.058252427184466</c:v>
                </c:pt>
                <c:pt idx="151">
                  <c:v>1.0632107357859533</c:v>
                </c:pt>
                <c:pt idx="152">
                  <c:v>1.0605860368592022</c:v>
                </c:pt>
                <c:pt idx="153">
                  <c:v>1.051606720272857</c:v>
                </c:pt>
                <c:pt idx="154">
                  <c:v>1.0633644580250885</c:v>
                </c:pt>
                <c:pt idx="155">
                  <c:v>1.0518447502593908</c:v>
                </c:pt>
                <c:pt idx="156">
                  <c:v>1.0689112627781228</c:v>
                </c:pt>
                <c:pt idx="157">
                  <c:v>1.0710501402306014</c:v>
                </c:pt>
                <c:pt idx="158">
                  <c:v>1.0769927257546112</c:v>
                </c:pt>
                <c:pt idx="159">
                  <c:v>1.0690819772797053</c:v>
                </c:pt>
                <c:pt idx="160">
                  <c:v>1.0715950359109212</c:v>
                </c:pt>
                <c:pt idx="161">
                  <c:v>1.0583519378534167</c:v>
                </c:pt>
                <c:pt idx="162">
                  <c:v>1.0785180149558122</c:v>
                </c:pt>
                <c:pt idx="163">
                  <c:v>1.0935810472972973</c:v>
                </c:pt>
                <c:pt idx="164">
                  <c:v>1.1086880056278579</c:v>
                </c:pt>
                <c:pt idx="165">
                  <c:v>1.105587932807679</c:v>
                </c:pt>
                <c:pt idx="166">
                  <c:v>1.0823333666666668</c:v>
                </c:pt>
                <c:pt idx="167">
                  <c:v>1.0653526625172891</c:v>
                </c:pt>
                <c:pt idx="168">
                  <c:v>1.0751573861532766</c:v>
                </c:pt>
                <c:pt idx="169">
                  <c:v>1.0618017130517359</c:v>
                </c:pt>
                <c:pt idx="170">
                  <c:v>1.0694691841824011</c:v>
                </c:pt>
                <c:pt idx="171">
                  <c:v>1.049218456933821</c:v>
                </c:pt>
                <c:pt idx="172">
                  <c:v>1.0379663242665458</c:v>
                </c:pt>
                <c:pt idx="173">
                  <c:v>1.0382495623987031</c:v>
                </c:pt>
                <c:pt idx="174">
                  <c:v>1.0459183673469388</c:v>
                </c:pt>
                <c:pt idx="175">
                  <c:v>1.059307507713404</c:v>
                </c:pt>
                <c:pt idx="176">
                  <c:v>1.0678497216423104</c:v>
                </c:pt>
                <c:pt idx="177">
                  <c:v>1.0713574534137886</c:v>
                </c:pt>
                <c:pt idx="178">
                  <c:v>1.0621710855263158</c:v>
                </c:pt>
                <c:pt idx="179">
                  <c:v>1.0667752095512961</c:v>
                </c:pt>
                <c:pt idx="180">
                  <c:v>1.0718829493675908</c:v>
                </c:pt>
                <c:pt idx="181">
                  <c:v>1.0683488364212339</c:v>
                </c:pt>
                <c:pt idx="182">
                  <c:v>1.067080743258362</c:v>
                </c:pt>
                <c:pt idx="183">
                  <c:v>1.0769469128141484</c:v>
                </c:pt>
                <c:pt idx="184">
                  <c:v>1.0763546490147786</c:v>
                </c:pt>
                <c:pt idx="185">
                  <c:v>1.0957115599751399</c:v>
                </c:pt>
                <c:pt idx="186">
                  <c:v>1.0921327550104698</c:v>
                </c:pt>
                <c:pt idx="187">
                  <c:v>1.1110767664301144</c:v>
                </c:pt>
                <c:pt idx="188">
                  <c:v>1.1062272348124074</c:v>
                </c:pt>
                <c:pt idx="189">
                  <c:v>1.1103975501407477</c:v>
                </c:pt>
                <c:pt idx="190">
                  <c:v>1.0992948560724192</c:v>
                </c:pt>
                <c:pt idx="191">
                  <c:v>1.0918604307057889</c:v>
                </c:pt>
                <c:pt idx="192">
                  <c:v>1.0816444678157364</c:v>
                </c:pt>
                <c:pt idx="193">
                  <c:v>1.0807007754164273</c:v>
                </c:pt>
                <c:pt idx="194">
                  <c:v>1.0728420152808147</c:v>
                </c:pt>
                <c:pt idx="195">
                  <c:v>1.0692003158933814</c:v>
                </c:pt>
                <c:pt idx="196">
                  <c:v>1.0559732108047899</c:v>
                </c:pt>
                <c:pt idx="197">
                  <c:v>1.0534818354606219</c:v>
                </c:pt>
                <c:pt idx="198">
                  <c:v>1.0354450440722833</c:v>
                </c:pt>
                <c:pt idx="199">
                  <c:v>1.038879827049479</c:v>
                </c:pt>
                <c:pt idx="200">
                  <c:v>1.0457068452156855</c:v>
                </c:pt>
                <c:pt idx="201">
                  <c:v>1.0517875117826629</c:v>
                </c:pt>
                <c:pt idx="202">
                  <c:v>1.0619060243330967</c:v>
                </c:pt>
                <c:pt idx="203">
                  <c:v>1.0643322204125949</c:v>
                </c:pt>
                <c:pt idx="204">
                  <c:v>1.0638123841730236</c:v>
                </c:pt>
                <c:pt idx="205">
                  <c:v>1.0447595483803294</c:v>
                </c:pt>
                <c:pt idx="206">
                  <c:v>1.0463612423914417</c:v>
                </c:pt>
                <c:pt idx="207">
                  <c:v>1.0347551079515536</c:v>
                </c:pt>
                <c:pt idx="208">
                  <c:v>1.0438269130853508</c:v>
                </c:pt>
                <c:pt idx="209">
                  <c:v>1.05709665884469</c:v>
                </c:pt>
                <c:pt idx="210">
                  <c:v>1.0605899266385881</c:v>
                </c:pt>
                <c:pt idx="211">
                  <c:v>1.0478035646562387</c:v>
                </c:pt>
                <c:pt idx="212">
                  <c:v>1.05831365904912</c:v>
                </c:pt>
                <c:pt idx="213">
                  <c:v>1.0764331475583864</c:v>
                </c:pt>
                <c:pt idx="214">
                  <c:v>1.0776023836661062</c:v>
                </c:pt>
                <c:pt idx="215">
                  <c:v>1.0769643047207214</c:v>
                </c:pt>
                <c:pt idx="216">
                  <c:v>1.0781163478180802</c:v>
                </c:pt>
                <c:pt idx="217">
                  <c:v>1.0752627683971248</c:v>
                </c:pt>
                <c:pt idx="218">
                  <c:v>1.0705218597878179</c:v>
                </c:pt>
                <c:pt idx="219">
                  <c:v>1.0805500679048536</c:v>
                </c:pt>
                <c:pt idx="220">
                  <c:v>1.0820364020047484</c:v>
                </c:pt>
                <c:pt idx="221">
                  <c:v>1.0938656530936013</c:v>
                </c:pt>
                <c:pt idx="222">
                  <c:v>1.1026272549910439</c:v>
                </c:pt>
                <c:pt idx="223">
                  <c:v>1.1156665155760785</c:v>
                </c:pt>
                <c:pt idx="224">
                  <c:v>1.1433103229527106</c:v>
                </c:pt>
                <c:pt idx="225">
                  <c:v>1.1442065491183879</c:v>
                </c:pt>
                <c:pt idx="226">
                  <c:v>1.1487261146496817</c:v>
                </c:pt>
                <c:pt idx="227">
                  <c:v>1.1688980490524561</c:v>
                </c:pt>
                <c:pt idx="228">
                  <c:v>1.1677982217911413</c:v>
                </c:pt>
                <c:pt idx="229">
                  <c:v>1.1688817179902755</c:v>
                </c:pt>
                <c:pt idx="230">
                  <c:v>1.1736248508946323</c:v>
                </c:pt>
                <c:pt idx="231">
                  <c:v>1.1814201182802664</c:v>
                </c:pt>
                <c:pt idx="232">
                  <c:v>1.2190379126249713</c:v>
                </c:pt>
                <c:pt idx="233">
                  <c:v>1.1930185555447828</c:v>
                </c:pt>
                <c:pt idx="234">
                  <c:v>1.1980882663150956</c:v>
                </c:pt>
                <c:pt idx="235">
                  <c:v>1.2013047282169844</c:v>
                </c:pt>
                <c:pt idx="236">
                  <c:v>1.203550731775374</c:v>
                </c:pt>
                <c:pt idx="237">
                  <c:v>1.1567426536335466</c:v>
                </c:pt>
                <c:pt idx="238">
                  <c:v>1.158333342757937</c:v>
                </c:pt>
                <c:pt idx="239">
                  <c:v>1.1632773651635722</c:v>
                </c:pt>
                <c:pt idx="240">
                  <c:v>1.1506683870393917</c:v>
                </c:pt>
                <c:pt idx="241">
                  <c:v>1.1659179075738126</c:v>
                </c:pt>
                <c:pt idx="242">
                  <c:v>1.1590032975082556</c:v>
                </c:pt>
                <c:pt idx="243">
                  <c:v>1.1583749438217561</c:v>
                </c:pt>
                <c:pt idx="244">
                  <c:v>1.1600858377769108</c:v>
                </c:pt>
                <c:pt idx="245">
                  <c:v>1.1493106482839541</c:v>
                </c:pt>
                <c:pt idx="246">
                  <c:v>1.1561481481481481</c:v>
                </c:pt>
                <c:pt idx="247">
                  <c:v>1.1578490604220872</c:v>
                </c:pt>
                <c:pt idx="248">
                  <c:v>1.1377852556897574</c:v>
                </c:pt>
                <c:pt idx="249">
                  <c:v>1.1382743362831858</c:v>
                </c:pt>
                <c:pt idx="250">
                  <c:v>1.1368623734740091</c:v>
                </c:pt>
                <c:pt idx="251">
                  <c:v>1.1341921703806854</c:v>
                </c:pt>
                <c:pt idx="252">
                  <c:v>1.1444414350976078</c:v>
                </c:pt>
                <c:pt idx="253">
                  <c:v>1.1523605191083832</c:v>
                </c:pt>
                <c:pt idx="254">
                  <c:v>1.143543249733191</c:v>
                </c:pt>
                <c:pt idx="255">
                  <c:v>1.1717824763538631</c:v>
                </c:pt>
                <c:pt idx="256">
                  <c:v>1.1880064829821717</c:v>
                </c:pt>
                <c:pt idx="257">
                  <c:v>1.1677197998946816</c:v>
                </c:pt>
                <c:pt idx="258">
                  <c:v>1.2015608719052746</c:v>
                </c:pt>
                <c:pt idx="259">
                  <c:v>1.2049706683575987</c:v>
                </c:pt>
                <c:pt idx="260">
                  <c:v>1.2174735402360417</c:v>
                </c:pt>
                <c:pt idx="261">
                  <c:v>1.2262591948109445</c:v>
                </c:pt>
                <c:pt idx="262">
                  <c:v>1.2140331520261083</c:v>
                </c:pt>
                <c:pt idx="263">
                  <c:v>1.2277836662798804</c:v>
                </c:pt>
                <c:pt idx="264">
                  <c:v>1.2371901167270003</c:v>
                </c:pt>
                <c:pt idx="265">
                  <c:v>1.2402580454307846</c:v>
                </c:pt>
                <c:pt idx="266">
                  <c:v>1.23124265038812</c:v>
                </c:pt>
                <c:pt idx="267">
                  <c:v>1.2394043951548908</c:v>
                </c:pt>
                <c:pt idx="268">
                  <c:v>1.2382083428717987</c:v>
                </c:pt>
                <c:pt idx="269">
                  <c:v>1.2474138289486731</c:v>
                </c:pt>
                <c:pt idx="270">
                  <c:v>1.2419908249997373</c:v>
                </c:pt>
                <c:pt idx="271">
                  <c:v>1.246330964028777</c:v>
                </c:pt>
                <c:pt idx="272">
                  <c:v>1.2273619695745426</c:v>
                </c:pt>
                <c:pt idx="273">
                  <c:v>1.2431127873647483</c:v>
                </c:pt>
                <c:pt idx="274">
                  <c:v>1.2509320404626338</c:v>
                </c:pt>
                <c:pt idx="275">
                  <c:v>1.244311717861206</c:v>
                </c:pt>
                <c:pt idx="276">
                  <c:v>1.2296584687397092</c:v>
                </c:pt>
                <c:pt idx="277">
                  <c:v>1.2259403207964603</c:v>
                </c:pt>
                <c:pt idx="278">
                  <c:v>1.2164667121046893</c:v>
                </c:pt>
                <c:pt idx="279">
                  <c:v>1.2218934911242603</c:v>
                </c:pt>
                <c:pt idx="280">
                  <c:v>1.2359030301253888</c:v>
                </c:pt>
                <c:pt idx="281">
                  <c:v>1.2527502130706762</c:v>
                </c:pt>
                <c:pt idx="282">
                  <c:v>1.2643242972972972</c:v>
                </c:pt>
                <c:pt idx="283">
                  <c:v>1.2635063963721609</c:v>
                </c:pt>
                <c:pt idx="284">
                  <c:v>1.2856369411512862</c:v>
                </c:pt>
                <c:pt idx="285">
                  <c:v>1.2808651048690147</c:v>
                </c:pt>
                <c:pt idx="286">
                  <c:v>1.2812163885898817</c:v>
                </c:pt>
                <c:pt idx="287">
                  <c:v>1.2688614192356265</c:v>
                </c:pt>
                <c:pt idx="288">
                  <c:v>1.2661049397633886</c:v>
                </c:pt>
                <c:pt idx="289">
                  <c:v>1.2643171255506607</c:v>
                </c:pt>
                <c:pt idx="290">
                  <c:v>1.2644582533555115</c:v>
                </c:pt>
                <c:pt idx="291">
                  <c:v>1.2522745519713261</c:v>
                </c:pt>
                <c:pt idx="292">
                  <c:v>1.2719594594594594</c:v>
                </c:pt>
                <c:pt idx="293">
                  <c:v>1.2836145191282244</c:v>
                </c:pt>
                <c:pt idx="294">
                  <c:v>1.2800968952303555</c:v>
                </c:pt>
                <c:pt idx="295">
                  <c:v>1.2648705113432643</c:v>
                </c:pt>
                <c:pt idx="296">
                  <c:v>1.245348198972573</c:v>
                </c:pt>
                <c:pt idx="297">
                  <c:v>1.2465066965462694</c:v>
                </c:pt>
                <c:pt idx="298">
                  <c:v>1.2495969035573105</c:v>
                </c:pt>
                <c:pt idx="299">
                  <c:v>1.2456544285698985</c:v>
                </c:pt>
                <c:pt idx="300">
                  <c:v>1.250191839345101</c:v>
                </c:pt>
                <c:pt idx="301">
                  <c:v>1.2476834460305535</c:v>
                </c:pt>
                <c:pt idx="302">
                  <c:v>1.257721787553205</c:v>
                </c:pt>
                <c:pt idx="303">
                  <c:v>1.2458610514983677</c:v>
                </c:pt>
                <c:pt idx="304">
                  <c:v>1.2489534536086322</c:v>
                </c:pt>
                <c:pt idx="305">
                  <c:v>1.2406234232678173</c:v>
                </c:pt>
                <c:pt idx="306">
                  <c:v>1.2294319049951028</c:v>
                </c:pt>
                <c:pt idx="307">
                  <c:v>1.2481661736838057</c:v>
                </c:pt>
                <c:pt idx="308">
                  <c:v>1.2582496174079387</c:v>
                </c:pt>
                <c:pt idx="309">
                  <c:v>1.2530378543474421</c:v>
                </c:pt>
                <c:pt idx="310">
                  <c:v>1.2642960178831335</c:v>
                </c:pt>
                <c:pt idx="311">
                  <c:v>1.2691571489059936</c:v>
                </c:pt>
                <c:pt idx="312">
                  <c:v>1.2836221312271874</c:v>
                </c:pt>
                <c:pt idx="313">
                  <c:v>1.3029215183391529</c:v>
                </c:pt>
                <c:pt idx="314">
                  <c:v>1.3184745092007302</c:v>
                </c:pt>
                <c:pt idx="315">
                  <c:v>1.316274557361145</c:v>
                </c:pt>
                <c:pt idx="316">
                  <c:v>1.3183004909019584</c:v>
                </c:pt>
                <c:pt idx="317">
                  <c:v>1.3144246657657945</c:v>
                </c:pt>
                <c:pt idx="318">
                  <c:v>1.3029205706552216</c:v>
                </c:pt>
                <c:pt idx="319">
                  <c:v>1.2994738114727478</c:v>
                </c:pt>
                <c:pt idx="320">
                  <c:v>1.289225827916973</c:v>
                </c:pt>
                <c:pt idx="321">
                  <c:v>1.2980132153913404</c:v>
                </c:pt>
                <c:pt idx="322">
                  <c:v>1.3013856651590223</c:v>
                </c:pt>
                <c:pt idx="323">
                  <c:v>1.3011820874983944</c:v>
                </c:pt>
                <c:pt idx="324">
                  <c:v>1.3227017664798726</c:v>
                </c:pt>
                <c:pt idx="325">
                  <c:v>1.3341801693806044</c:v>
                </c:pt>
                <c:pt idx="326">
                  <c:v>1.3435320507641835</c:v>
                </c:pt>
                <c:pt idx="327">
                  <c:v>1.3118255890772959</c:v>
                </c:pt>
                <c:pt idx="328">
                  <c:v>1.3247273536612509</c:v>
                </c:pt>
                <c:pt idx="329">
                  <c:v>1.3194263581051717</c:v>
                </c:pt>
                <c:pt idx="330">
                  <c:v>1.320729816630916</c:v>
                </c:pt>
                <c:pt idx="331">
                  <c:v>1.2914628723877279</c:v>
                </c:pt>
                <c:pt idx="332">
                  <c:v>1.2966983980346023</c:v>
                </c:pt>
                <c:pt idx="333">
                  <c:v>1.3097184080445412</c:v>
                </c:pt>
                <c:pt idx="334">
                  <c:v>1.3074008179357821</c:v>
                </c:pt>
                <c:pt idx="335">
                  <c:v>1.3029647328059886</c:v>
                </c:pt>
                <c:pt idx="336">
                  <c:v>1.2981260710844564</c:v>
                </c:pt>
                <c:pt idx="337">
                  <c:v>1.3037703727506427</c:v>
                </c:pt>
                <c:pt idx="338">
                  <c:v>1.3179165766155174</c:v>
                </c:pt>
                <c:pt idx="339">
                  <c:v>1.2989316730540956</c:v>
                </c:pt>
                <c:pt idx="340">
                  <c:v>1.3009017047788154</c:v>
                </c:pt>
                <c:pt idx="341">
                  <c:v>1.2984004019032158</c:v>
                </c:pt>
                <c:pt idx="342">
                  <c:v>1.2979375066788337</c:v>
                </c:pt>
                <c:pt idx="343">
                  <c:v>1.2816929874100245</c:v>
                </c:pt>
                <c:pt idx="344">
                  <c:v>1.2987402439008295</c:v>
                </c:pt>
                <c:pt idx="345">
                  <c:v>1.2879841226607398</c:v>
                </c:pt>
                <c:pt idx="346">
                  <c:v>1.3015872102544757</c:v>
                </c:pt>
                <c:pt idx="347">
                  <c:v>1.2938020858164481</c:v>
                </c:pt>
                <c:pt idx="348">
                  <c:v>1.2955596343178619</c:v>
                </c:pt>
                <c:pt idx="349">
                  <c:v>1.2809209239532158</c:v>
                </c:pt>
                <c:pt idx="350">
                  <c:v>1.2744230192307693</c:v>
                </c:pt>
                <c:pt idx="351">
                  <c:v>1.2839171389168624</c:v>
                </c:pt>
                <c:pt idx="352">
                  <c:v>1.2774888503755055</c:v>
                </c:pt>
                <c:pt idx="353">
                  <c:v>1.2560786568892319</c:v>
                </c:pt>
                <c:pt idx="354">
                  <c:v>1.274844383159117</c:v>
                </c:pt>
                <c:pt idx="355">
                  <c:v>1.2556466371306545</c:v>
                </c:pt>
                <c:pt idx="356">
                  <c:v>1.2698631807041176</c:v>
                </c:pt>
                <c:pt idx="357">
                  <c:v>1.2686392693914594</c:v>
                </c:pt>
                <c:pt idx="358">
                  <c:v>1.2687292910824923</c:v>
                </c:pt>
                <c:pt idx="359">
                  <c:v>1.283903087132096</c:v>
                </c:pt>
                <c:pt idx="360">
                  <c:v>1.2715094150943398</c:v>
                </c:pt>
                <c:pt idx="361">
                  <c:v>1.2823758629941913</c:v>
                </c:pt>
                <c:pt idx="362">
                  <c:v>1.2716359623761486</c:v>
                </c:pt>
                <c:pt idx="363">
                  <c:v>1.2426058186738838</c:v>
                </c:pt>
                <c:pt idx="364">
                  <c:v>1.2304910690808706</c:v>
                </c:pt>
                <c:pt idx="365">
                  <c:v>1.2227897751359615</c:v>
                </c:pt>
                <c:pt idx="366">
                  <c:v>1.2089099526066351</c:v>
                </c:pt>
                <c:pt idx="367">
                  <c:v>1.2081508553856732</c:v>
                </c:pt>
                <c:pt idx="368">
                  <c:v>1.2163953048087845</c:v>
                </c:pt>
                <c:pt idx="369">
                  <c:v>1.2043011207055696</c:v>
                </c:pt>
                <c:pt idx="370">
                  <c:v>1.2007911094368053</c:v>
                </c:pt>
                <c:pt idx="371">
                  <c:v>1.2153128518265703</c:v>
                </c:pt>
                <c:pt idx="372">
                  <c:v>1.2151711603176905</c:v>
                </c:pt>
                <c:pt idx="373">
                  <c:v>1.2099077344077431</c:v>
                </c:pt>
                <c:pt idx="374">
                  <c:v>1.2071559816513762</c:v>
                </c:pt>
                <c:pt idx="375">
                  <c:v>1.2010178480552525</c:v>
                </c:pt>
                <c:pt idx="376">
                  <c:v>1.2298765107777399</c:v>
                </c:pt>
                <c:pt idx="377">
                  <c:v>1.2432876712328766</c:v>
                </c:pt>
                <c:pt idx="378">
                  <c:v>1.2463473090438322</c:v>
                </c:pt>
                <c:pt idx="379">
                  <c:v>1.2444689806611733</c:v>
                </c:pt>
                <c:pt idx="380">
                  <c:v>1.2422383111686501</c:v>
                </c:pt>
                <c:pt idx="381">
                  <c:v>1.2678641032804965</c:v>
                </c:pt>
                <c:pt idx="382">
                  <c:v>1.2719954675865619</c:v>
                </c:pt>
                <c:pt idx="383">
                  <c:v>1.2690490502750811</c:v>
                </c:pt>
                <c:pt idx="384">
                  <c:v>1.2675899624158833</c:v>
                </c:pt>
                <c:pt idx="385">
                  <c:v>1.2739726027397258</c:v>
                </c:pt>
                <c:pt idx="386">
                  <c:v>1.2748021249842767</c:v>
                </c:pt>
                <c:pt idx="387">
                  <c:v>1.26597509664845</c:v>
                </c:pt>
                <c:pt idx="388">
                  <c:v>1.2583133933492558</c:v>
                </c:pt>
                <c:pt idx="389">
                  <c:v>1.2644907660009235</c:v>
                </c:pt>
                <c:pt idx="390">
                  <c:v>1.2679923914392497</c:v>
                </c:pt>
                <c:pt idx="391">
                  <c:v>1.2827902027027027</c:v>
                </c:pt>
                <c:pt idx="392">
                  <c:v>1.2420357226107226</c:v>
                </c:pt>
                <c:pt idx="393">
                  <c:v>1.2353379116614767</c:v>
                </c:pt>
                <c:pt idx="394">
                  <c:v>1.2334721831818907</c:v>
                </c:pt>
                <c:pt idx="395">
                  <c:v>1.2120834216345853</c:v>
                </c:pt>
                <c:pt idx="396">
                  <c:v>1.230332050606783</c:v>
                </c:pt>
                <c:pt idx="397">
                  <c:v>1.2257781741867786</c:v>
                </c:pt>
                <c:pt idx="398">
                  <c:v>1.2618168687401159</c:v>
                </c:pt>
                <c:pt idx="399">
                  <c:v>1.2492141372411505</c:v>
                </c:pt>
                <c:pt idx="400">
                  <c:v>1.2769062385990515</c:v>
                </c:pt>
                <c:pt idx="401">
                  <c:v>1.2523414560876478</c:v>
                </c:pt>
                <c:pt idx="402">
                  <c:v>1.2583623777574084</c:v>
                </c:pt>
                <c:pt idx="403">
                  <c:v>1.2675632549128739</c:v>
                </c:pt>
                <c:pt idx="404">
                  <c:v>1.2791411324121664</c:v>
                </c:pt>
                <c:pt idx="405">
                  <c:v>1.2729763932029967</c:v>
                </c:pt>
                <c:pt idx="406">
                  <c:v>1.2668333178484261</c:v>
                </c:pt>
                <c:pt idx="407">
                  <c:v>1.2825728055708265</c:v>
                </c:pt>
                <c:pt idx="408">
                  <c:v>1.2978647811767834</c:v>
                </c:pt>
                <c:pt idx="409">
                  <c:v>1.3099528007679833</c:v>
                </c:pt>
                <c:pt idx="410">
                  <c:v>1.2971114511691886</c:v>
                </c:pt>
                <c:pt idx="411">
                  <c:v>1.3214471796330778</c:v>
                </c:pt>
                <c:pt idx="412">
                  <c:v>1.3356359428911786</c:v>
                </c:pt>
                <c:pt idx="413">
                  <c:v>1.3402282688934284</c:v>
                </c:pt>
                <c:pt idx="414">
                  <c:v>1.3440125760506405</c:v>
                </c:pt>
                <c:pt idx="415">
                  <c:v>1.3485149477680458</c:v>
                </c:pt>
                <c:pt idx="416">
                  <c:v>1.365506079740213</c:v>
                </c:pt>
                <c:pt idx="417">
                  <c:v>1.3457959742707395</c:v>
                </c:pt>
                <c:pt idx="418">
                  <c:v>1.3482079632295334</c:v>
                </c:pt>
                <c:pt idx="419">
                  <c:v>1.3783735262784091</c:v>
                </c:pt>
                <c:pt idx="420">
                  <c:v>1.3554055616756413</c:v>
                </c:pt>
                <c:pt idx="421">
                  <c:v>1.3538351942794205</c:v>
                </c:pt>
                <c:pt idx="422">
                  <c:v>1.3410960367519518</c:v>
                </c:pt>
                <c:pt idx="423">
                  <c:v>1.3521968241758586</c:v>
                </c:pt>
                <c:pt idx="424">
                  <c:v>1.3671385349016569</c:v>
                </c:pt>
                <c:pt idx="425">
                  <c:v>1.3698531262110076</c:v>
                </c:pt>
                <c:pt idx="426">
                  <c:v>1.3681671311182566</c:v>
                </c:pt>
                <c:pt idx="427">
                  <c:v>1.3894867998031288</c:v>
                </c:pt>
                <c:pt idx="428">
                  <c:v>1.4140497730985659</c:v>
                </c:pt>
                <c:pt idx="429">
                  <c:v>1.4235662364005164</c:v>
                </c:pt>
                <c:pt idx="430">
                  <c:v>1.4338194732811327</c:v>
                </c:pt>
                <c:pt idx="431">
                  <c:v>1.4411872702544526</c:v>
                </c:pt>
                <c:pt idx="432">
                  <c:v>1.490548109998181</c:v>
                </c:pt>
                <c:pt idx="433">
                  <c:v>1.4795278406579151</c:v>
                </c:pt>
                <c:pt idx="434">
                  <c:v>1.4579996360215988</c:v>
                </c:pt>
                <c:pt idx="435">
                  <c:v>1.4409709370913766</c:v>
                </c:pt>
                <c:pt idx="436">
                  <c:v>1.4450058772834409</c:v>
                </c:pt>
                <c:pt idx="437">
                  <c:v>1.4600965797101448</c:v>
                </c:pt>
                <c:pt idx="438">
                  <c:v>1.4664415515003664</c:v>
                </c:pt>
                <c:pt idx="439">
                  <c:v>1.4661230815811719</c:v>
                </c:pt>
                <c:pt idx="440">
                  <c:v>1.483680643262276</c:v>
                </c:pt>
                <c:pt idx="441">
                  <c:v>1.4996987653142186</c:v>
                </c:pt>
                <c:pt idx="442">
                  <c:v>1.5052568339615158</c:v>
                </c:pt>
                <c:pt idx="443">
                  <c:v>1.4559760124395651</c:v>
                </c:pt>
                <c:pt idx="444">
                  <c:v>1.4898192671706807</c:v>
                </c:pt>
                <c:pt idx="445">
                  <c:v>1.4568239480424443</c:v>
                </c:pt>
                <c:pt idx="446">
                  <c:v>1.4919845402616545</c:v>
                </c:pt>
                <c:pt idx="447">
                  <c:v>1.4841413874564096</c:v>
                </c:pt>
                <c:pt idx="448">
                  <c:v>1.4523543161434975</c:v>
                </c:pt>
                <c:pt idx="449">
                  <c:v>1.4670399939866352</c:v>
                </c:pt>
                <c:pt idx="450">
                  <c:v>1.4785844638324668</c:v>
                </c:pt>
                <c:pt idx="451">
                  <c:v>1.4886363546804187</c:v>
                </c:pt>
                <c:pt idx="452">
                  <c:v>1.4837482705997287</c:v>
                </c:pt>
                <c:pt idx="453">
                  <c:v>1.4945883071283994</c:v>
                </c:pt>
                <c:pt idx="454">
                  <c:v>1.4680135515902271</c:v>
                </c:pt>
                <c:pt idx="455">
                  <c:v>1.4744389162210494</c:v>
                </c:pt>
                <c:pt idx="456">
                  <c:v>1.4804907385259303</c:v>
                </c:pt>
                <c:pt idx="457">
                  <c:v>1.4696813373203972</c:v>
                </c:pt>
                <c:pt idx="458">
                  <c:v>1.5071957135525431</c:v>
                </c:pt>
                <c:pt idx="459">
                  <c:v>1.48249645999214</c:v>
                </c:pt>
                <c:pt idx="460">
                  <c:v>1.4020783892470348</c:v>
                </c:pt>
                <c:pt idx="461">
                  <c:v>1.4050735617102301</c:v>
                </c:pt>
                <c:pt idx="462">
                  <c:v>1.4173810989867497</c:v>
                </c:pt>
                <c:pt idx="463">
                  <c:v>1.4266920986331344</c:v>
                </c:pt>
                <c:pt idx="464">
                  <c:v>1.4265526669124706</c:v>
                </c:pt>
                <c:pt idx="465">
                  <c:v>1.4304219387412671</c:v>
                </c:pt>
                <c:pt idx="466">
                  <c:v>1.4037388926165937</c:v>
                </c:pt>
                <c:pt idx="467">
                  <c:v>1.406930413768694</c:v>
                </c:pt>
                <c:pt idx="468">
                  <c:v>1.4252646689395301</c:v>
                </c:pt>
                <c:pt idx="469">
                  <c:v>1.4233230565403592</c:v>
                </c:pt>
                <c:pt idx="470">
                  <c:v>1.4181980270864947</c:v>
                </c:pt>
                <c:pt idx="471">
                  <c:v>1.4086154759794363</c:v>
                </c:pt>
                <c:pt idx="472">
                  <c:v>1.4102563568376068</c:v>
                </c:pt>
                <c:pt idx="473">
                  <c:v>1.4248741988654601</c:v>
                </c:pt>
                <c:pt idx="474">
                  <c:v>1.4188919603795087</c:v>
                </c:pt>
                <c:pt idx="475">
                  <c:v>1.4119570854435233</c:v>
                </c:pt>
                <c:pt idx="476">
                  <c:v>1.4182013230824244</c:v>
                </c:pt>
                <c:pt idx="477">
                  <c:v>1.4129308479038811</c:v>
                </c:pt>
                <c:pt idx="478">
                  <c:v>1.3899415018604302</c:v>
                </c:pt>
                <c:pt idx="479">
                  <c:v>1.3983491835636104</c:v>
                </c:pt>
                <c:pt idx="480">
                  <c:v>1.4006987237826642</c:v>
                </c:pt>
                <c:pt idx="481">
                  <c:v>1.4036306176122195</c:v>
                </c:pt>
                <c:pt idx="482">
                  <c:v>1.40870178228202</c:v>
                </c:pt>
                <c:pt idx="483">
                  <c:v>1.3797922027567251</c:v>
                </c:pt>
                <c:pt idx="484">
                  <c:v>1.3998970080648996</c:v>
                </c:pt>
                <c:pt idx="485">
                  <c:v>1.4062715643302626</c:v>
                </c:pt>
                <c:pt idx="486">
                  <c:v>1.3989023941193208</c:v>
                </c:pt>
                <c:pt idx="487">
                  <c:v>1.4002732001319467</c:v>
                </c:pt>
                <c:pt idx="488">
                  <c:v>1.3808878346323279</c:v>
                </c:pt>
                <c:pt idx="489">
                  <c:v>1.3798159222638937</c:v>
                </c:pt>
                <c:pt idx="490">
                  <c:v>1.3724757678601731</c:v>
                </c:pt>
                <c:pt idx="491">
                  <c:v>1.3730742537302916</c:v>
                </c:pt>
                <c:pt idx="492">
                  <c:v>1.3868574565119687</c:v>
                </c:pt>
                <c:pt idx="493">
                  <c:v>1.3802840717206502</c:v>
                </c:pt>
                <c:pt idx="494">
                  <c:v>1.3710174653816811</c:v>
                </c:pt>
                <c:pt idx="495">
                  <c:v>1.3853369807967864</c:v>
                </c:pt>
                <c:pt idx="496">
                  <c:v>1.3784728114625198</c:v>
                </c:pt>
                <c:pt idx="497">
                  <c:v>1.3965606809418958</c:v>
                </c:pt>
                <c:pt idx="498">
                  <c:v>1.3667251091672543</c:v>
                </c:pt>
                <c:pt idx="499">
                  <c:v>1.3587745996321126</c:v>
                </c:pt>
                <c:pt idx="500">
                  <c:v>1.3058149435841924</c:v>
                </c:pt>
                <c:pt idx="501">
                  <c:v>1.3246329253610591</c:v>
                </c:pt>
                <c:pt idx="502">
                  <c:v>1.3232340029219263</c:v>
                </c:pt>
                <c:pt idx="503">
                  <c:v>1.2966088314502655</c:v>
                </c:pt>
                <c:pt idx="504">
                  <c:v>1.3177555173491715</c:v>
                </c:pt>
                <c:pt idx="505">
                  <c:v>1.3213486634276554</c:v>
                </c:pt>
                <c:pt idx="506">
                  <c:v>1.3089378374682381</c:v>
                </c:pt>
                <c:pt idx="507">
                  <c:v>1.3082610204393921</c:v>
                </c:pt>
                <c:pt idx="508">
                  <c:v>1.3196072429459491</c:v>
                </c:pt>
                <c:pt idx="509">
                  <c:v>1.3280607034473155</c:v>
                </c:pt>
                <c:pt idx="510">
                  <c:v>1.3229823663774019</c:v>
                </c:pt>
                <c:pt idx="511">
                  <c:v>1.3189641903849958</c:v>
                </c:pt>
                <c:pt idx="512">
                  <c:v>1.3280414858227205</c:v>
                </c:pt>
                <c:pt idx="513">
                  <c:v>1.3244245176382889</c:v>
                </c:pt>
                <c:pt idx="514">
                  <c:v>1.3144635348985207</c:v>
                </c:pt>
                <c:pt idx="515">
                  <c:v>1.3191683004882122</c:v>
                </c:pt>
                <c:pt idx="516">
                  <c:v>1.3118214716525936</c:v>
                </c:pt>
                <c:pt idx="517">
                  <c:v>1.3191069756444092</c:v>
                </c:pt>
                <c:pt idx="518">
                  <c:v>1.330085277101096</c:v>
                </c:pt>
                <c:pt idx="519">
                  <c:v>1.3413915905995906</c:v>
                </c:pt>
                <c:pt idx="520">
                  <c:v>1.3518290762935468</c:v>
                </c:pt>
                <c:pt idx="521">
                  <c:v>1.3397820669329985</c:v>
                </c:pt>
                <c:pt idx="522">
                  <c:v>1.3519213848135607</c:v>
                </c:pt>
                <c:pt idx="523">
                  <c:v>1.3491819997442593</c:v>
                </c:pt>
                <c:pt idx="524">
                  <c:v>1.3575520565301209</c:v>
                </c:pt>
                <c:pt idx="525">
                  <c:v>1.34742977726927</c:v>
                </c:pt>
                <c:pt idx="526">
                  <c:v>1.3556560020065158</c:v>
                </c:pt>
                <c:pt idx="527">
                  <c:v>1.3490023368196895</c:v>
                </c:pt>
                <c:pt idx="528">
                  <c:v>1.3460909748647989</c:v>
                </c:pt>
                <c:pt idx="529">
                  <c:v>1.3522943754917809</c:v>
                </c:pt>
                <c:pt idx="530">
                  <c:v>1.3307318167732693</c:v>
                </c:pt>
                <c:pt idx="531">
                  <c:v>1.3126092312172393</c:v>
                </c:pt>
                <c:pt idx="532">
                  <c:v>1.3162769352660806</c:v>
                </c:pt>
                <c:pt idx="533">
                  <c:v>1.3159594139486213</c:v>
                </c:pt>
                <c:pt idx="534">
                  <c:v>1.2991551384121678</c:v>
                </c:pt>
                <c:pt idx="535">
                  <c:v>1.2990062220941956</c:v>
                </c:pt>
                <c:pt idx="536">
                  <c:v>1.3249490887605275</c:v>
                </c:pt>
                <c:pt idx="537">
                  <c:v>1.3361110574236532</c:v>
                </c:pt>
                <c:pt idx="538">
                  <c:v>1.3215737944936321</c:v>
                </c:pt>
                <c:pt idx="539">
                  <c:v>1.324196871143577</c:v>
                </c:pt>
                <c:pt idx="540">
                  <c:v>1.3142218521452911</c:v>
                </c:pt>
                <c:pt idx="541">
                  <c:v>1.3130369925925927</c:v>
                </c:pt>
                <c:pt idx="542">
                  <c:v>1.3145067709211953</c:v>
                </c:pt>
                <c:pt idx="543">
                  <c:v>1.3061374237353489</c:v>
                </c:pt>
                <c:pt idx="544">
                  <c:v>1.2916846561706969</c:v>
                </c:pt>
                <c:pt idx="545">
                  <c:v>1.2655830530035337</c:v>
                </c:pt>
                <c:pt idx="546">
                  <c:v>1.2687324225352112</c:v>
                </c:pt>
                <c:pt idx="547">
                  <c:v>1.2749513268014643</c:v>
                </c:pt>
                <c:pt idx="548">
                  <c:v>1.2658895855090089</c:v>
                </c:pt>
                <c:pt idx="549">
                  <c:v>1.2521930133250139</c:v>
                </c:pt>
                <c:pt idx="550">
                  <c:v>1.2776548949115045</c:v>
                </c:pt>
                <c:pt idx="551">
                  <c:v>1.2766252881351723</c:v>
                </c:pt>
                <c:pt idx="552">
                  <c:v>1.2998874978859414</c:v>
                </c:pt>
                <c:pt idx="553">
                  <c:v>1.3268085248226951</c:v>
                </c:pt>
                <c:pt idx="554">
                  <c:v>1.3251644265416931</c:v>
                </c:pt>
                <c:pt idx="555">
                  <c:v>1.3128143260124649</c:v>
                </c:pt>
                <c:pt idx="556">
                  <c:v>1.3020484321315187</c:v>
                </c:pt>
                <c:pt idx="557">
                  <c:v>1.314680688996807</c:v>
                </c:pt>
                <c:pt idx="558">
                  <c:v>1.3127321004580343</c:v>
                </c:pt>
                <c:pt idx="559">
                  <c:v>1.3042157342200538</c:v>
                </c:pt>
                <c:pt idx="560">
                  <c:v>1.3112599209768132</c:v>
                </c:pt>
                <c:pt idx="561">
                  <c:v>1.3100910767142591</c:v>
                </c:pt>
                <c:pt idx="562">
                  <c:v>1.325134839374204</c:v>
                </c:pt>
                <c:pt idx="563">
                  <c:v>1.3513512843366584</c:v>
                </c:pt>
                <c:pt idx="564">
                  <c:v>1.3538915079854215</c:v>
                </c:pt>
                <c:pt idx="565">
                  <c:v>1.3660751216928633</c:v>
                </c:pt>
                <c:pt idx="566">
                  <c:v>1.3558028159425175</c:v>
                </c:pt>
                <c:pt idx="567">
                  <c:v>1.3634140576725025</c:v>
                </c:pt>
                <c:pt idx="568">
                  <c:v>1.3716226156644196</c:v>
                </c:pt>
                <c:pt idx="569">
                  <c:v>1.354238394680882</c:v>
                </c:pt>
                <c:pt idx="570">
                  <c:v>1.373465620959373</c:v>
                </c:pt>
                <c:pt idx="571">
                  <c:v>1.3772340219200996</c:v>
                </c:pt>
                <c:pt idx="572">
                  <c:v>1.3634405658441167</c:v>
                </c:pt>
                <c:pt idx="573">
                  <c:v>1.3835372289489032</c:v>
                </c:pt>
                <c:pt idx="574">
                  <c:v>1.3680227562649752</c:v>
                </c:pt>
                <c:pt idx="575">
                  <c:v>1.362169387888079</c:v>
                </c:pt>
                <c:pt idx="576">
                  <c:v>1.4224620597769622</c:v>
                </c:pt>
                <c:pt idx="577">
                  <c:v>1.4395238599633584</c:v>
                </c:pt>
                <c:pt idx="578">
                  <c:v>1.4039619917542765</c:v>
                </c:pt>
                <c:pt idx="579">
                  <c:v>1.3921412480514737</c:v>
                </c:pt>
                <c:pt idx="580">
                  <c:v>1.4021666560399879</c:v>
                </c:pt>
                <c:pt idx="581">
                  <c:v>1.4156258061220885</c:v>
                </c:pt>
                <c:pt idx="582">
                  <c:v>1.4379905170593794</c:v>
                </c:pt>
                <c:pt idx="583">
                  <c:v>1.492412094285992</c:v>
                </c:pt>
                <c:pt idx="584">
                  <c:v>1.5331221383676885</c:v>
                </c:pt>
                <c:pt idx="585">
                  <c:v>1.5258970763324198</c:v>
                </c:pt>
                <c:pt idx="586">
                  <c:v>1.5285476286836126</c:v>
                </c:pt>
                <c:pt idx="587">
                  <c:v>1.526644013559322</c:v>
                </c:pt>
                <c:pt idx="588">
                  <c:v>1.5065824689257798</c:v>
                </c:pt>
                <c:pt idx="589">
                  <c:v>1.4687540594986435</c:v>
                </c:pt>
                <c:pt idx="590">
                  <c:v>1.4747528536520198</c:v>
                </c:pt>
                <c:pt idx="591">
                  <c:v>1.5015319168775809</c:v>
                </c:pt>
                <c:pt idx="592">
                  <c:v>1.4749607167666585</c:v>
                </c:pt>
                <c:pt idx="593">
                  <c:v>1.497523429385774</c:v>
                </c:pt>
                <c:pt idx="594">
                  <c:v>1.5168612196332352</c:v>
                </c:pt>
                <c:pt idx="595">
                  <c:v>1.4896250542402398</c:v>
                </c:pt>
                <c:pt idx="596">
                  <c:v>1.4786897432654611</c:v>
                </c:pt>
                <c:pt idx="597">
                  <c:v>1.4614999750000002</c:v>
                </c:pt>
                <c:pt idx="598">
                  <c:v>1.4951530358379328</c:v>
                </c:pt>
                <c:pt idx="599">
                  <c:v>1.4220194856201696</c:v>
                </c:pt>
                <c:pt idx="600">
                  <c:v>1.4679296355093467</c:v>
                </c:pt>
                <c:pt idx="601">
                  <c:v>1.4531292156326865</c:v>
                </c:pt>
                <c:pt idx="602">
                  <c:v>1.4965268739949891</c:v>
                </c:pt>
                <c:pt idx="603">
                  <c:v>1.5209184961520916</c:v>
                </c:pt>
                <c:pt idx="604">
                  <c:v>1.519193593460193</c:v>
                </c:pt>
                <c:pt idx="605">
                  <c:v>1.477566411378425</c:v>
                </c:pt>
                <c:pt idx="606">
                  <c:v>1.4630717425897717</c:v>
                </c:pt>
                <c:pt idx="607">
                  <c:v>1.48869584382829</c:v>
                </c:pt>
                <c:pt idx="608">
                  <c:v>1.519476767888825</c:v>
                </c:pt>
                <c:pt idx="609">
                  <c:v>1.5261744581875707</c:v>
                </c:pt>
                <c:pt idx="610">
                  <c:v>1.5061847710843375</c:v>
                </c:pt>
                <c:pt idx="611">
                  <c:v>1.53614550729183</c:v>
                </c:pt>
                <c:pt idx="612">
                  <c:v>1.5476592310772299</c:v>
                </c:pt>
                <c:pt idx="613">
                  <c:v>1.5408869511910881</c:v>
                </c:pt>
                <c:pt idx="614">
                  <c:v>1.5217266698467964</c:v>
                </c:pt>
                <c:pt idx="615">
                  <c:v>1.5274725132010849</c:v>
                </c:pt>
                <c:pt idx="616">
                  <c:v>1.4912354823832283</c:v>
                </c:pt>
                <c:pt idx="617">
                  <c:v>1.4661283289995897</c:v>
                </c:pt>
                <c:pt idx="618">
                  <c:v>1.454088982584516</c:v>
                </c:pt>
                <c:pt idx="619">
                  <c:v>1.45794518380718</c:v>
                </c:pt>
                <c:pt idx="620">
                  <c:v>1.4539980654889115</c:v>
                </c:pt>
                <c:pt idx="621">
                  <c:v>1.4596742746603315</c:v>
                </c:pt>
                <c:pt idx="622">
                  <c:v>1.4947966075090311</c:v>
                </c:pt>
                <c:pt idx="623">
                  <c:v>1.5307745386199263</c:v>
                </c:pt>
                <c:pt idx="624">
                  <c:v>1.5173930363507002</c:v>
                </c:pt>
                <c:pt idx="625">
                  <c:v>1.5260355012067135</c:v>
                </c:pt>
                <c:pt idx="626">
                  <c:v>1.5310559204329182</c:v>
                </c:pt>
                <c:pt idx="627">
                  <c:v>1.5230494195645365</c:v>
                </c:pt>
                <c:pt idx="628">
                  <c:v>1.5566305813969523</c:v>
                </c:pt>
                <c:pt idx="629">
                  <c:v>1.5318876905130692</c:v>
                </c:pt>
                <c:pt idx="630">
                  <c:v>1.5378262175623265</c:v>
                </c:pt>
                <c:pt idx="631">
                  <c:v>1.5491847634322375</c:v>
                </c:pt>
                <c:pt idx="632">
                  <c:v>1.5374085326295546</c:v>
                </c:pt>
                <c:pt idx="633">
                  <c:v>1.5397640163873414</c:v>
                </c:pt>
                <c:pt idx="634">
                  <c:v>1.5290543775877659</c:v>
                </c:pt>
                <c:pt idx="635">
                  <c:v>1.5712769090955094</c:v>
                </c:pt>
                <c:pt idx="636">
                  <c:v>1.5712769090955094</c:v>
                </c:pt>
              </c:numCache>
            </c:numRef>
          </c:val>
          <c:smooth val="0"/>
          <c:extLst>
            <c:ext xmlns:c16="http://schemas.microsoft.com/office/drawing/2014/chart" uri="{C3380CC4-5D6E-409C-BE32-E72D297353CC}">
              <c16:uniqueId val="{00000002-CD26-284F-829B-33862339E36C}"/>
            </c:ext>
          </c:extLst>
        </c:ser>
        <c:ser>
          <c:idx val="3"/>
          <c:order val="3"/>
          <c:tx>
            <c:strRef>
              <c:f>Sheet2!$AA$3</c:f>
              <c:strCache>
                <c:ptCount val="1"/>
                <c:pt idx="0">
                  <c:v>5d Ret</c:v>
                </c:pt>
              </c:strCache>
            </c:strRef>
          </c:tx>
          <c:spPr>
            <a:ln w="6350" cap="rnd">
              <a:solidFill>
                <a:schemeClr val="bg1">
                  <a:lumMod val="8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Sheet2!$AA$4:$AA$640</c:f>
              <c:numCache>
                <c:formatCode>0.00</c:formatCode>
                <c:ptCount val="637"/>
                <c:pt idx="4">
                  <c:v>-4.7159238154188439E-2</c:v>
                </c:pt>
                <c:pt idx="5">
                  <c:v>-3.4318775511740555E-2</c:v>
                </c:pt>
                <c:pt idx="6">
                  <c:v>-1.6522716923271178E-2</c:v>
                </c:pt>
                <c:pt idx="7">
                  <c:v>-1.2860766074801831E-2</c:v>
                </c:pt>
                <c:pt idx="8">
                  <c:v>-8.9243941683296423E-3</c:v>
                </c:pt>
                <c:pt idx="9">
                  <c:v>-2.7364107662607502E-2</c:v>
                </c:pt>
                <c:pt idx="10">
                  <c:v>-2.3825464743286364E-2</c:v>
                </c:pt>
                <c:pt idx="11">
                  <c:v>-1.8979350312296157E-2</c:v>
                </c:pt>
                <c:pt idx="12">
                  <c:v>-1.0472912791006945E-2</c:v>
                </c:pt>
                <c:pt idx="13">
                  <c:v>-2.6937944672697962E-2</c:v>
                </c:pt>
                <c:pt idx="14">
                  <c:v>-4.1954114769440866E-2</c:v>
                </c:pt>
                <c:pt idx="15">
                  <c:v>-6.1780627696350794E-2</c:v>
                </c:pt>
                <c:pt idx="16">
                  <c:v>-8.2909753436696904E-2</c:v>
                </c:pt>
                <c:pt idx="17">
                  <c:v>-4.1377087617590777E-2</c:v>
                </c:pt>
                <c:pt idx="18">
                  <c:v>-3.0803394910371568E-2</c:v>
                </c:pt>
                <c:pt idx="19">
                  <c:v>-2.0286699945661429E-3</c:v>
                </c:pt>
                <c:pt idx="20">
                  <c:v>1.6497878914390026E-2</c:v>
                </c:pt>
                <c:pt idx="21">
                  <c:v>-1.7392751679664774E-2</c:v>
                </c:pt>
                <c:pt idx="22">
                  <c:v>-3.2686263030526365E-3</c:v>
                </c:pt>
                <c:pt idx="23">
                  <c:v>-3.4481371351879911E-2</c:v>
                </c:pt>
                <c:pt idx="24">
                  <c:v>-5.2050285881038362E-2</c:v>
                </c:pt>
                <c:pt idx="25">
                  <c:v>-1.0732932822909179E-2</c:v>
                </c:pt>
                <c:pt idx="26">
                  <c:v>-1.8593923111542215E-2</c:v>
                </c:pt>
                <c:pt idx="27">
                  <c:v>-1.2523326591784633E-2</c:v>
                </c:pt>
                <c:pt idx="28">
                  <c:v>1.1538363682583493E-2</c:v>
                </c:pt>
                <c:pt idx="29">
                  <c:v>-3.3120172036150863E-2</c:v>
                </c:pt>
                <c:pt idx="30">
                  <c:v>-4.9289668771668037E-2</c:v>
                </c:pt>
                <c:pt idx="31">
                  <c:v>-2.861028543575778E-2</c:v>
                </c:pt>
                <c:pt idx="32">
                  <c:v>-3.1342695445800199E-2</c:v>
                </c:pt>
                <c:pt idx="33">
                  <c:v>-9.2543912983793931E-3</c:v>
                </c:pt>
                <c:pt idx="34">
                  <c:v>-6.0663078309767839E-3</c:v>
                </c:pt>
                <c:pt idx="35">
                  <c:v>-3.9209277215986764E-2</c:v>
                </c:pt>
                <c:pt idx="36">
                  <c:v>-5.3864993789410433E-2</c:v>
                </c:pt>
                <c:pt idx="37">
                  <c:v>-5.27356435896284E-2</c:v>
                </c:pt>
                <c:pt idx="38">
                  <c:v>-5.8308369376133894E-2</c:v>
                </c:pt>
                <c:pt idx="39">
                  <c:v>-1.4607628438688942E-2</c:v>
                </c:pt>
                <c:pt idx="40">
                  <c:v>2.1782822357876448E-2</c:v>
                </c:pt>
                <c:pt idx="41">
                  <c:v>3.2716741164696125E-2</c:v>
                </c:pt>
                <c:pt idx="42">
                  <c:v>6.1102357209856704E-2</c:v>
                </c:pt>
                <c:pt idx="43">
                  <c:v>4.9817648489514359E-2</c:v>
                </c:pt>
                <c:pt idx="44">
                  <c:v>2.9310552694235104E-2</c:v>
                </c:pt>
                <c:pt idx="45">
                  <c:v>6.1105699201557916E-3</c:v>
                </c:pt>
                <c:pt idx="46">
                  <c:v>-5.1119403880332094E-3</c:v>
                </c:pt>
                <c:pt idx="47">
                  <c:v>-3.0087294132268197E-2</c:v>
                </c:pt>
                <c:pt idx="48">
                  <c:v>-5.1424290956078027E-2</c:v>
                </c:pt>
                <c:pt idx="49">
                  <c:v>-1.6471811694222994E-2</c:v>
                </c:pt>
                <c:pt idx="50">
                  <c:v>-4.1691861707571429E-2</c:v>
                </c:pt>
                <c:pt idx="51">
                  <c:v>-1.4650377279652585E-2</c:v>
                </c:pt>
                <c:pt idx="52">
                  <c:v>1.8896035565464896E-2</c:v>
                </c:pt>
                <c:pt idx="53">
                  <c:v>-1.9202711489256827E-2</c:v>
                </c:pt>
                <c:pt idx="54">
                  <c:v>1.7521616781458752E-2</c:v>
                </c:pt>
                <c:pt idx="55">
                  <c:v>2.2014653075627191E-2</c:v>
                </c:pt>
                <c:pt idx="56">
                  <c:v>-7.6028020017441149E-3</c:v>
                </c:pt>
                <c:pt idx="57">
                  <c:v>1.7088239681774385E-2</c:v>
                </c:pt>
                <c:pt idx="58">
                  <c:v>-5.375076290254294E-3</c:v>
                </c:pt>
                <c:pt idx="59">
                  <c:v>-2.5328126200592219E-2</c:v>
                </c:pt>
                <c:pt idx="60">
                  <c:v>3.0668895129077152E-3</c:v>
                </c:pt>
                <c:pt idx="61">
                  <c:v>6.4517578112659735E-3</c:v>
                </c:pt>
                <c:pt idx="62">
                  <c:v>-4.4790271356379948E-3</c:v>
                </c:pt>
                <c:pt idx="63">
                  <c:v>2.0332307619473366E-2</c:v>
                </c:pt>
                <c:pt idx="64">
                  <c:v>-6.0178926853005372E-3</c:v>
                </c:pt>
                <c:pt idx="65">
                  <c:v>-5.6691459145087296E-2</c:v>
                </c:pt>
                <c:pt idx="66">
                  <c:v>2.3069928146141538E-3</c:v>
                </c:pt>
                <c:pt idx="67">
                  <c:v>-2.890295885952501E-2</c:v>
                </c:pt>
                <c:pt idx="68">
                  <c:v>-1.7726447065200043E-2</c:v>
                </c:pt>
                <c:pt idx="69">
                  <c:v>4.955613169788077E-2</c:v>
                </c:pt>
                <c:pt idx="70">
                  <c:v>4.5209545810723159E-2</c:v>
                </c:pt>
                <c:pt idx="71">
                  <c:v>5.2981719068329582E-2</c:v>
                </c:pt>
                <c:pt idx="72">
                  <c:v>4.870565926813198E-2</c:v>
                </c:pt>
                <c:pt idx="73">
                  <c:v>5.2857120460060414E-2</c:v>
                </c:pt>
                <c:pt idx="74">
                  <c:v>4.3517821023997781E-2</c:v>
                </c:pt>
                <c:pt idx="75">
                  <c:v>4.7669340540165688E-2</c:v>
                </c:pt>
                <c:pt idx="76">
                  <c:v>6.7559718955617437E-2</c:v>
                </c:pt>
                <c:pt idx="77">
                  <c:v>3.9205610543947673E-2</c:v>
                </c:pt>
                <c:pt idx="78">
                  <c:v>2.7405463443167122E-2</c:v>
                </c:pt>
                <c:pt idx="79">
                  <c:v>3.4335577311922105E-2</c:v>
                </c:pt>
                <c:pt idx="80">
                  <c:v>-5.2493825676811982E-2</c:v>
                </c:pt>
                <c:pt idx="81">
                  <c:v>-2.1842217847837048E-2</c:v>
                </c:pt>
                <c:pt idx="82">
                  <c:v>-5.8957749486522049E-2</c:v>
                </c:pt>
                <c:pt idx="83">
                  <c:v>-9.7535042449520062E-2</c:v>
                </c:pt>
                <c:pt idx="84">
                  <c:v>-3.6644260515826393E-2</c:v>
                </c:pt>
                <c:pt idx="85">
                  <c:v>-2.8902749111199728E-2</c:v>
                </c:pt>
                <c:pt idx="86">
                  <c:v>4.8922523814929293E-2</c:v>
                </c:pt>
                <c:pt idx="87">
                  <c:v>9.3613661334307235E-2</c:v>
                </c:pt>
                <c:pt idx="88">
                  <c:v>0.1038165320783221</c:v>
                </c:pt>
                <c:pt idx="89">
                  <c:v>4.4061526800159935E-2</c:v>
                </c:pt>
                <c:pt idx="90">
                  <c:v>2.309105660761914E-3</c:v>
                </c:pt>
                <c:pt idx="91">
                  <c:v>-1.7208753396852978E-2</c:v>
                </c:pt>
                <c:pt idx="92">
                  <c:v>4.598746023928629E-3</c:v>
                </c:pt>
                <c:pt idx="93">
                  <c:v>2.9123591520676628E-2</c:v>
                </c:pt>
                <c:pt idx="94">
                  <c:v>2.7850530755307431E-3</c:v>
                </c:pt>
                <c:pt idx="95">
                  <c:v>2.9832238304446979E-2</c:v>
                </c:pt>
                <c:pt idx="96">
                  <c:v>-1.1626328813797082E-2</c:v>
                </c:pt>
                <c:pt idx="97">
                  <c:v>4.3501885832056414E-3</c:v>
                </c:pt>
                <c:pt idx="98">
                  <c:v>9.1543394842476949E-2</c:v>
                </c:pt>
                <c:pt idx="99">
                  <c:v>0.10050706877456067</c:v>
                </c:pt>
                <c:pt idx="100">
                  <c:v>0.12338455926591954</c:v>
                </c:pt>
                <c:pt idx="101">
                  <c:v>0.10736766268595881</c:v>
                </c:pt>
                <c:pt idx="102">
                  <c:v>1.68161815458195E-2</c:v>
                </c:pt>
                <c:pt idx="103">
                  <c:v>2.2161043841884543E-2</c:v>
                </c:pt>
                <c:pt idx="104">
                  <c:v>1.2786659966368099E-2</c:v>
                </c:pt>
                <c:pt idx="105">
                  <c:v>8.2429757137464073E-5</c:v>
                </c:pt>
                <c:pt idx="106">
                  <c:v>9.2031715482294198E-3</c:v>
                </c:pt>
                <c:pt idx="107">
                  <c:v>-2.1464984899354812E-2</c:v>
                </c:pt>
                <c:pt idx="108">
                  <c:v>-4.7283139136443213E-2</c:v>
                </c:pt>
                <c:pt idx="109">
                  <c:v>-4.9632709088400666E-2</c:v>
                </c:pt>
                <c:pt idx="110">
                  <c:v>-1.0641457785103052E-2</c:v>
                </c:pt>
                <c:pt idx="111">
                  <c:v>-2.4620063467743297E-2</c:v>
                </c:pt>
                <c:pt idx="112">
                  <c:v>-8.4808745141353552E-3</c:v>
                </c:pt>
                <c:pt idx="113">
                  <c:v>-3.6436197906125306E-3</c:v>
                </c:pt>
                <c:pt idx="114">
                  <c:v>8.2491130763535838E-4</c:v>
                </c:pt>
                <c:pt idx="115">
                  <c:v>1.6448365931906853E-2</c:v>
                </c:pt>
                <c:pt idx="116">
                  <c:v>3.0887791566981817E-2</c:v>
                </c:pt>
                <c:pt idx="117">
                  <c:v>5.3097674233640403E-2</c:v>
                </c:pt>
                <c:pt idx="118">
                  <c:v>1.9218524084902929E-2</c:v>
                </c:pt>
                <c:pt idx="119">
                  <c:v>2.1236776326588366E-2</c:v>
                </c:pt>
                <c:pt idx="120">
                  <c:v>1.3958543399277854E-2</c:v>
                </c:pt>
                <c:pt idx="121">
                  <c:v>-1.0997887811712088E-2</c:v>
                </c:pt>
                <c:pt idx="122">
                  <c:v>-1.4803273711578864E-2</c:v>
                </c:pt>
                <c:pt idx="123">
                  <c:v>-2.5787713094707107E-2</c:v>
                </c:pt>
                <c:pt idx="124">
                  <c:v>-6.8841494582702655E-3</c:v>
                </c:pt>
                <c:pt idx="125">
                  <c:v>-1.5110985469314813E-2</c:v>
                </c:pt>
                <c:pt idx="126">
                  <c:v>-1.8126176402795031E-2</c:v>
                </c:pt>
                <c:pt idx="127">
                  <c:v>-1.0695933328491053E-2</c:v>
                </c:pt>
                <c:pt idx="128">
                  <c:v>-1.7680715776201911E-2</c:v>
                </c:pt>
                <c:pt idx="129">
                  <c:v>7.1281096916853493E-3</c:v>
                </c:pt>
                <c:pt idx="130">
                  <c:v>1.8679101645501205E-2</c:v>
                </c:pt>
                <c:pt idx="131">
                  <c:v>1.7035911133855483E-2</c:v>
                </c:pt>
                <c:pt idx="132">
                  <c:v>2.5167427027749902E-2</c:v>
                </c:pt>
                <c:pt idx="133">
                  <c:v>1.3241301824705804E-2</c:v>
                </c:pt>
                <c:pt idx="134">
                  <c:v>-1.6191768150710577E-3</c:v>
                </c:pt>
                <c:pt idx="135">
                  <c:v>7.9345147288173816E-3</c:v>
                </c:pt>
                <c:pt idx="136">
                  <c:v>-1.3360935619622297E-2</c:v>
                </c:pt>
                <c:pt idx="137">
                  <c:v>-1.590564269560215E-2</c:v>
                </c:pt>
                <c:pt idx="138">
                  <c:v>-1.0189766978912903E-2</c:v>
                </c:pt>
                <c:pt idx="139">
                  <c:v>1.1083852930936649E-3</c:v>
                </c:pt>
                <c:pt idx="140">
                  <c:v>1.7460908587175736E-2</c:v>
                </c:pt>
                <c:pt idx="141">
                  <c:v>2.3252860812516325E-2</c:v>
                </c:pt>
                <c:pt idx="142">
                  <c:v>3.4627564380886419E-2</c:v>
                </c:pt>
                <c:pt idx="143">
                  <c:v>-1.6673627731335322E-2</c:v>
                </c:pt>
                <c:pt idx="144">
                  <c:v>-3.0455431408913262E-2</c:v>
                </c:pt>
                <c:pt idx="145">
                  <c:v>-2.4574583757430039E-2</c:v>
                </c:pt>
                <c:pt idx="146">
                  <c:v>-1.4450122598144419E-2</c:v>
                </c:pt>
                <c:pt idx="147">
                  <c:v>1.7882167151525019E-2</c:v>
                </c:pt>
                <c:pt idx="148">
                  <c:v>2.8327570538492892E-2</c:v>
                </c:pt>
                <c:pt idx="149">
                  <c:v>4.535923768342838E-3</c:v>
                </c:pt>
                <c:pt idx="150">
                  <c:v>2.2441213085461252E-3</c:v>
                </c:pt>
                <c:pt idx="151">
                  <c:v>5.1771584857034057E-3</c:v>
                </c:pt>
                <c:pt idx="152">
                  <c:v>-3.2972833019951053E-4</c:v>
                </c:pt>
                <c:pt idx="153">
                  <c:v>4.2718686169297805E-3</c:v>
                </c:pt>
                <c:pt idx="154">
                  <c:v>4.8190045707411358E-3</c:v>
                </c:pt>
                <c:pt idx="155">
                  <c:v>-1.0747798356422766E-2</c:v>
                </c:pt>
                <c:pt idx="156">
                  <c:v>7.8189987233704631E-3</c:v>
                </c:pt>
                <c:pt idx="157">
                  <c:v>1.8320402269740146E-2</c:v>
                </c:pt>
                <c:pt idx="158">
                  <c:v>1.2734745407201445E-2</c:v>
                </c:pt>
                <c:pt idx="159">
                  <c:v>1.6254787425820559E-2</c:v>
                </c:pt>
                <c:pt idx="160">
                  <c:v>2.5076072336344211E-3</c:v>
                </c:pt>
                <c:pt idx="161">
                  <c:v>-1.1926684048705739E-2</c:v>
                </c:pt>
                <c:pt idx="162">
                  <c:v>1.415246444362024E-3</c:v>
                </c:pt>
                <c:pt idx="163">
                  <c:v>2.2657360663434958E-2</c:v>
                </c:pt>
                <c:pt idx="164">
                  <c:v>3.4029113057804351E-2</c:v>
                </c:pt>
                <c:pt idx="165">
                  <c:v>4.3664336766021661E-2</c:v>
                </c:pt>
                <c:pt idx="166">
                  <c:v>3.531344828445528E-3</c:v>
                </c:pt>
                <c:pt idx="167">
                  <c:v>-2.6151792854318175E-2</c:v>
                </c:pt>
                <c:pt idx="168">
                  <c:v>-3.07102827394376E-2</c:v>
                </c:pt>
                <c:pt idx="169">
                  <c:v>-4.0410064849121116E-2</c:v>
                </c:pt>
                <c:pt idx="170">
                  <c:v>-1.1956799418733498E-2</c:v>
                </c:pt>
                <c:pt idx="171">
                  <c:v>-1.5260322569954892E-2</c:v>
                </c:pt>
                <c:pt idx="172">
                  <c:v>-3.5203715273052813E-2</c:v>
                </c:pt>
                <c:pt idx="173">
                  <c:v>-2.2431012464091602E-2</c:v>
                </c:pt>
                <c:pt idx="174">
                  <c:v>-2.2267115923633833E-2</c:v>
                </c:pt>
                <c:pt idx="175">
                  <c:v>9.5698397330066971E-3</c:v>
                </c:pt>
                <c:pt idx="176">
                  <c:v>2.838367925038944E-2</c:v>
                </c:pt>
                <c:pt idx="177">
                  <c:v>3.1390310421177368E-2</c:v>
                </c:pt>
                <c:pt idx="178">
                  <c:v>1.5419687419456799E-2</c:v>
                </c:pt>
                <c:pt idx="179">
                  <c:v>7.0248748907505553E-3</c:v>
                </c:pt>
                <c:pt idx="180">
                  <c:v>3.7698470996160843E-3</c:v>
                </c:pt>
                <c:pt idx="181">
                  <c:v>-2.8121794001489484E-3</c:v>
                </c:pt>
                <c:pt idx="182">
                  <c:v>4.6116352860525985E-3</c:v>
                </c:pt>
                <c:pt idx="183">
                  <c:v>9.4898303213868992E-3</c:v>
                </c:pt>
                <c:pt idx="184">
                  <c:v>4.1631392254531923E-3</c:v>
                </c:pt>
                <c:pt idx="185">
                  <c:v>2.5289665614020931E-2</c:v>
                </c:pt>
                <c:pt idx="186">
                  <c:v>2.3205797842624182E-2</c:v>
                </c:pt>
                <c:pt idx="187">
                  <c:v>3.1199499730991852E-2</c:v>
                </c:pt>
                <c:pt idx="188">
                  <c:v>2.737533153787066E-2</c:v>
                </c:pt>
                <c:pt idx="189">
                  <c:v>1.3314125798631329E-2</c:v>
                </c:pt>
                <c:pt idx="190">
                  <c:v>6.5364938601871871E-3</c:v>
                </c:pt>
                <c:pt idx="191">
                  <c:v>-1.7446546521954806E-2</c:v>
                </c:pt>
                <c:pt idx="192">
                  <c:v>-2.2472799970844171E-2</c:v>
                </c:pt>
                <c:pt idx="193">
                  <c:v>-2.7108407642775396E-2</c:v>
                </c:pt>
                <c:pt idx="194">
                  <c:v>-2.4357717965769812E-2</c:v>
                </c:pt>
                <c:pt idx="195">
                  <c:v>-2.0972057714305641E-2</c:v>
                </c:pt>
                <c:pt idx="196">
                  <c:v>-2.4019722050552698E-2</c:v>
                </c:pt>
                <c:pt idx="197">
                  <c:v>-2.5508984814070733E-2</c:v>
                </c:pt>
                <c:pt idx="198">
                  <c:v>-3.5479887781416544E-2</c:v>
                </c:pt>
                <c:pt idx="199">
                  <c:v>-2.8767957430774468E-2</c:v>
                </c:pt>
                <c:pt idx="200">
                  <c:v>-9.7697527445206166E-3</c:v>
                </c:pt>
                <c:pt idx="201">
                  <c:v>-1.6096031094407527E-3</c:v>
                </c:pt>
                <c:pt idx="202">
                  <c:v>2.5234101006775912E-2</c:v>
                </c:pt>
                <c:pt idx="203">
                  <c:v>2.420453611327171E-2</c:v>
                </c:pt>
                <c:pt idx="204">
                  <c:v>1.7165981045230171E-2</c:v>
                </c:pt>
                <c:pt idx="205">
                  <c:v>-6.7043472196945232E-3</c:v>
                </c:pt>
                <c:pt idx="206">
                  <c:v>-1.4746767539969199E-2</c:v>
                </c:pt>
                <c:pt idx="207">
                  <c:v>-2.8182791367652841E-2</c:v>
                </c:pt>
                <c:pt idx="208">
                  <c:v>-1.8965361055338432E-2</c:v>
                </c:pt>
                <c:pt idx="209">
                  <c:v>1.1739387410391336E-2</c:v>
                </c:pt>
                <c:pt idx="210">
                  <c:v>1.3506625844923181E-2</c:v>
                </c:pt>
                <c:pt idx="211">
                  <c:v>1.2531341979197275E-2</c:v>
                </c:pt>
                <c:pt idx="212">
                  <c:v>1.378306997732095E-2</c:v>
                </c:pt>
                <c:pt idx="213">
                  <c:v>1.8126785122568184E-2</c:v>
                </c:pt>
                <c:pt idx="214">
                  <c:v>1.5913270244648076E-2</c:v>
                </c:pt>
                <c:pt idx="215">
                  <c:v>2.7450124350923612E-2</c:v>
                </c:pt>
                <c:pt idx="216">
                  <c:v>1.853864236426573E-2</c:v>
                </c:pt>
                <c:pt idx="217">
                  <c:v>-1.0878668012585851E-3</c:v>
                </c:pt>
                <c:pt idx="218">
                  <c:v>-6.5923091201844589E-3</c:v>
                </c:pt>
                <c:pt idx="219">
                  <c:v>3.3239792338541994E-3</c:v>
                </c:pt>
                <c:pt idx="220">
                  <c:v>3.6294271228215404E-3</c:v>
                </c:pt>
                <c:pt idx="221">
                  <c:v>1.7152825642564255E-2</c:v>
                </c:pt>
                <c:pt idx="222">
                  <c:v>2.9549496700962023E-2</c:v>
                </c:pt>
                <c:pt idx="223">
                  <c:v>3.1981764525031181E-2</c:v>
                </c:pt>
                <c:pt idx="224">
                  <c:v>5.5083023493885282E-2</c:v>
                </c:pt>
                <c:pt idx="225">
                  <c:v>4.4993533518187058E-2</c:v>
                </c:pt>
                <c:pt idx="226">
                  <c:v>4.0957856295059041E-2</c:v>
                </c:pt>
                <c:pt idx="227">
                  <c:v>4.6609468449683958E-2</c:v>
                </c:pt>
                <c:pt idx="228">
                  <c:v>2.1192267556436727E-2</c:v>
                </c:pt>
                <c:pt idx="229">
                  <c:v>2.1336068566242396E-2</c:v>
                </c:pt>
                <c:pt idx="230">
                  <c:v>2.1443520548469149E-2</c:v>
                </c:pt>
                <c:pt idx="231">
                  <c:v>1.0655738347467067E-2</c:v>
                </c:pt>
                <c:pt idx="232">
                  <c:v>4.2941837264252915E-2</c:v>
                </c:pt>
                <c:pt idx="233">
                  <c:v>2.0439201523297021E-2</c:v>
                </c:pt>
                <c:pt idx="234">
                  <c:v>2.0630052488798595E-2</c:v>
                </c:pt>
                <c:pt idx="235">
                  <c:v>1.6691034722416793E-2</c:v>
                </c:pt>
                <c:pt idx="236">
                  <c:v>-1.2785820546334292E-2</c:v>
                </c:pt>
                <c:pt idx="237">
                  <c:v>-3.0878698761733252E-2</c:v>
                </c:pt>
                <c:pt idx="238">
                  <c:v>-3.3744976553513772E-2</c:v>
                </c:pt>
                <c:pt idx="239">
                  <c:v>-3.216690344004227E-2</c:v>
                </c:pt>
                <c:pt idx="240">
                  <c:v>-4.4933151222725454E-2</c:v>
                </c:pt>
                <c:pt idx="241">
                  <c:v>7.900682364587349E-3</c:v>
                </c:pt>
                <c:pt idx="242">
                  <c:v>5.7821100080405509E-4</c:v>
                </c:pt>
                <c:pt idx="243">
                  <c:v>-4.2232237870563861E-3</c:v>
                </c:pt>
                <c:pt idx="244">
                  <c:v>8.1510208025873162E-3</c:v>
                </c:pt>
                <c:pt idx="245">
                  <c:v>-1.4346353914900805E-2</c:v>
                </c:pt>
                <c:pt idx="246">
                  <c:v>-2.4664916093718615E-3</c:v>
                </c:pt>
                <c:pt idx="247">
                  <c:v>-4.540868307568821E-4</c:v>
                </c:pt>
                <c:pt idx="248">
                  <c:v>-1.9410385826973714E-2</c:v>
                </c:pt>
                <c:pt idx="249">
                  <c:v>-9.6489509247098953E-3</c:v>
                </c:pt>
                <c:pt idx="250">
                  <c:v>-1.6821753992869309E-2</c:v>
                </c:pt>
                <c:pt idx="251">
                  <c:v>-2.0643372231244402E-2</c:v>
                </c:pt>
                <c:pt idx="252">
                  <c:v>5.8330737324312288E-3</c:v>
                </c:pt>
                <c:pt idx="253">
                  <c:v>1.2299088487912998E-2</c:v>
                </c:pt>
                <c:pt idx="254">
                  <c:v>5.8593921234301486E-3</c:v>
                </c:pt>
                <c:pt idx="255">
                  <c:v>3.2605420183018811E-2</c:v>
                </c:pt>
                <c:pt idx="256">
                  <c:v>3.7359989611712219E-2</c:v>
                </c:pt>
                <c:pt idx="257">
                  <c:v>1.3240494345833154E-2</c:v>
                </c:pt>
                <c:pt idx="258">
                  <c:v>4.9489882162715361E-2</c:v>
                </c:pt>
                <c:pt idx="259">
                  <c:v>2.7929151486129213E-2</c:v>
                </c:pt>
                <c:pt idx="260">
                  <c:v>2.4501164891507821E-2</c:v>
                </c:pt>
                <c:pt idx="261">
                  <c:v>4.8915271910478751E-2</c:v>
                </c:pt>
                <c:pt idx="262">
                  <c:v>1.0326562188738536E-2</c:v>
                </c:pt>
                <c:pt idx="263">
                  <c:v>1.8755421646697155E-2</c:v>
                </c:pt>
                <c:pt idx="264">
                  <c:v>1.6064930504279634E-2</c:v>
                </c:pt>
                <c:pt idx="265">
                  <c:v>1.1351228934664642E-2</c:v>
                </c:pt>
                <c:pt idx="266">
                  <c:v>1.4075943899981895E-2</c:v>
                </c:pt>
                <c:pt idx="267">
                  <c:v>9.4202910541316149E-3</c:v>
                </c:pt>
                <c:pt idx="268">
                  <c:v>8.2267660648954472E-4</c:v>
                </c:pt>
                <c:pt idx="269">
                  <c:v>5.7530121459435689E-3</c:v>
                </c:pt>
                <c:pt idx="270">
                  <c:v>8.6916519467837069E-3</c:v>
                </c:pt>
                <c:pt idx="271">
                  <c:v>5.5730685698556284E-3</c:v>
                </c:pt>
                <c:pt idx="272">
                  <c:v>-8.7983240315767149E-3</c:v>
                </c:pt>
                <c:pt idx="273">
                  <c:v>-3.4539248298403788E-3</c:v>
                </c:pt>
                <c:pt idx="274">
                  <c:v>7.1733096333998657E-3</c:v>
                </c:pt>
                <c:pt idx="275">
                  <c:v>-1.62146631844241E-3</c:v>
                </c:pt>
                <c:pt idx="276">
                  <c:v>1.8693371842579897E-3</c:v>
                </c:pt>
                <c:pt idx="277">
                  <c:v>-1.3910388087706022E-2</c:v>
                </c:pt>
                <c:pt idx="278">
                  <c:v>-2.7938386633958888E-2</c:v>
                </c:pt>
                <c:pt idx="279">
                  <c:v>-1.818084250863336E-2</c:v>
                </c:pt>
                <c:pt idx="280">
                  <c:v>5.0654382304453367E-3</c:v>
                </c:pt>
                <c:pt idx="281">
                  <c:v>2.1633146590882585E-2</c:v>
                </c:pt>
                <c:pt idx="282">
                  <c:v>3.8587307930503974E-2</c:v>
                </c:pt>
                <c:pt idx="283">
                  <c:v>3.3489012778838194E-2</c:v>
                </c:pt>
                <c:pt idx="284">
                  <c:v>3.9452368222408177E-2</c:v>
                </c:pt>
                <c:pt idx="285">
                  <c:v>2.2194407877740206E-2</c:v>
                </c:pt>
                <c:pt idx="286">
                  <c:v>1.3272103129628787E-2</c:v>
                </c:pt>
                <c:pt idx="287">
                  <c:v>4.2292678120731684E-3</c:v>
                </c:pt>
                <c:pt idx="288">
                  <c:v>-1.5309058493980272E-2</c:v>
                </c:pt>
                <c:pt idx="289">
                  <c:v>-1.300355809357207E-2</c:v>
                </c:pt>
                <c:pt idx="290">
                  <c:v>-1.3166158031023887E-2</c:v>
                </c:pt>
                <c:pt idx="291">
                  <c:v>-1.3158438719790321E-2</c:v>
                </c:pt>
                <c:pt idx="292">
                  <c:v>4.6133818207929368E-3</c:v>
                </c:pt>
                <c:pt idx="293">
                  <c:v>1.514778672140028E-2</c:v>
                </c:pt>
                <c:pt idx="294">
                  <c:v>1.2292002231429778E-2</c:v>
                </c:pt>
                <c:pt idx="295">
                  <c:v>1.0008215016448142E-2</c:v>
                </c:pt>
                <c:pt idx="296">
                  <c:v>-2.1143424212170428E-2</c:v>
                </c:pt>
                <c:pt idx="297">
                  <c:v>-2.9334945199168034E-2</c:v>
                </c:pt>
                <c:pt idx="298">
                  <c:v>-2.411475231206647E-2</c:v>
                </c:pt>
                <c:pt idx="299">
                  <c:v>-1.5308717114412361E-2</c:v>
                </c:pt>
                <c:pt idx="300">
                  <c:v>3.8818423110310793E-3</c:v>
                </c:pt>
                <c:pt idx="301">
                  <c:v>9.4359251246159458E-4</c:v>
                </c:pt>
                <c:pt idx="302">
                  <c:v>6.480957098651958E-3</c:v>
                </c:pt>
                <c:pt idx="303">
                  <c:v>1.6586124436786937E-4</c:v>
                </c:pt>
                <c:pt idx="304">
                  <c:v>-9.9104749237253608E-4</c:v>
                </c:pt>
                <c:pt idx="305">
                  <c:v>-5.6745747839222769E-3</c:v>
                </c:pt>
                <c:pt idx="306">
                  <c:v>-2.274978241797386E-2</c:v>
                </c:pt>
                <c:pt idx="307">
                  <c:v>1.8485145779869078E-3</c:v>
                </c:pt>
                <c:pt idx="308">
                  <c:v>7.4155990851020358E-3</c:v>
                </c:pt>
                <c:pt idx="309">
                  <c:v>9.9568724542286983E-3</c:v>
                </c:pt>
                <c:pt idx="310">
                  <c:v>2.7963262835589812E-2</c:v>
                </c:pt>
                <c:pt idx="311">
                  <c:v>1.6677604796934559E-2</c:v>
                </c:pt>
                <c:pt idx="312">
                  <c:v>1.9964309026891818E-2</c:v>
                </c:pt>
                <c:pt idx="313">
                  <c:v>3.9038178386961171E-2</c:v>
                </c:pt>
                <c:pt idx="314">
                  <c:v>4.1959933773836409E-2</c:v>
                </c:pt>
                <c:pt idx="315">
                  <c:v>3.6452423486045014E-2</c:v>
                </c:pt>
                <c:pt idx="316">
                  <c:v>2.6657528522345004E-2</c:v>
                </c:pt>
                <c:pt idx="317">
                  <c:v>8.7899885473612487E-3</c:v>
                </c:pt>
                <c:pt idx="318">
                  <c:v>-1.1867055980359614E-2</c:v>
                </c:pt>
                <c:pt idx="319">
                  <c:v>-1.2846019232196313E-2</c:v>
                </c:pt>
                <c:pt idx="320">
                  <c:v>-2.2301495332957368E-2</c:v>
                </c:pt>
                <c:pt idx="321">
                  <c:v>-1.2564253784203719E-2</c:v>
                </c:pt>
                <c:pt idx="322">
                  <c:v>-1.17874438329309E-3</c:v>
                </c:pt>
                <c:pt idx="323">
                  <c:v>1.3137272578140023E-3</c:v>
                </c:pt>
                <c:pt idx="324">
                  <c:v>2.5634532735816905E-2</c:v>
                </c:pt>
                <c:pt idx="325">
                  <c:v>2.748219830008912E-2</c:v>
                </c:pt>
                <c:pt idx="326">
                  <c:v>3.1872411879126261E-2</c:v>
                </c:pt>
                <c:pt idx="327">
                  <c:v>8.1465971486139026E-3</c:v>
                </c:pt>
                <c:pt idx="328">
                  <c:v>1.5302298831935451E-3</c:v>
                </c:pt>
                <c:pt idx="329">
                  <c:v>-1.1119932930225637E-2</c:v>
                </c:pt>
                <c:pt idx="330">
                  <c:v>-1.7117529761489111E-2</c:v>
                </c:pt>
                <c:pt idx="331">
                  <c:v>-1.564416105746488E-2</c:v>
                </c:pt>
                <c:pt idx="332">
                  <c:v>-2.1385327287963541E-2</c:v>
                </c:pt>
                <c:pt idx="333">
                  <c:v>-7.3849065336083737E-3</c:v>
                </c:pt>
                <c:pt idx="334">
                  <c:v>-1.0143417380763485E-2</c:v>
                </c:pt>
                <c:pt idx="335">
                  <c:v>8.8666461527106624E-3</c:v>
                </c:pt>
                <c:pt idx="336">
                  <c:v>1.100400594265122E-3</c:v>
                </c:pt>
                <c:pt idx="337">
                  <c:v>-4.5518049339612308E-3</c:v>
                </c:pt>
                <c:pt idx="338">
                  <c:v>8.0110808247555107E-3</c:v>
                </c:pt>
                <c:pt idx="339">
                  <c:v>-3.1000949713567267E-3</c:v>
                </c:pt>
                <c:pt idx="340">
                  <c:v>2.1359023365254788E-3</c:v>
                </c:pt>
                <c:pt idx="341">
                  <c:v>-4.1273067261378121E-3</c:v>
                </c:pt>
                <c:pt idx="342">
                  <c:v>-1.5275667374411418E-2</c:v>
                </c:pt>
                <c:pt idx="343">
                  <c:v>-1.3360286235274426E-2</c:v>
                </c:pt>
                <c:pt idx="344">
                  <c:v>-1.662891597173853E-3</c:v>
                </c:pt>
                <c:pt idx="345">
                  <c:v>-8.0547462760579003E-3</c:v>
                </c:pt>
                <c:pt idx="346">
                  <c:v>2.8079794355872095E-3</c:v>
                </c:pt>
                <c:pt idx="347">
                  <c:v>9.4033863700653184E-3</c:v>
                </c:pt>
                <c:pt idx="348">
                  <c:v>-2.4519996344576824E-3</c:v>
                </c:pt>
                <c:pt idx="349">
                  <c:v>-5.4990094052394566E-3</c:v>
                </c:pt>
                <c:pt idx="350">
                  <c:v>-2.1090908453021612E-2</c:v>
                </c:pt>
                <c:pt idx="351">
                  <c:v>-7.6695671578719008E-3</c:v>
                </c:pt>
                <c:pt idx="352">
                  <c:v>-1.4046436486734048E-2</c:v>
                </c:pt>
                <c:pt idx="353">
                  <c:v>-1.9584600077230015E-2</c:v>
                </c:pt>
                <c:pt idx="354">
                  <c:v>3.3057648780977973E-4</c:v>
                </c:pt>
                <c:pt idx="355">
                  <c:v>-2.2264981033150309E-2</c:v>
                </c:pt>
                <c:pt idx="356">
                  <c:v>-5.9871524292502091E-3</c:v>
                </c:pt>
                <c:pt idx="357">
                  <c:v>9.9501936458018716E-3</c:v>
                </c:pt>
                <c:pt idx="358">
                  <c:v>-4.8082773619274191E-3</c:v>
                </c:pt>
                <c:pt idx="359">
                  <c:v>2.2254036509367733E-2</c:v>
                </c:pt>
                <c:pt idx="360">
                  <c:v>1.2955476290277446E-3</c:v>
                </c:pt>
                <c:pt idx="361">
                  <c:v>1.0769615748299072E-2</c:v>
                </c:pt>
                <c:pt idx="362">
                  <c:v>2.2883894811207917E-3</c:v>
                </c:pt>
                <c:pt idx="363">
                  <c:v>-3.269408381081234E-2</c:v>
                </c:pt>
                <c:pt idx="364">
                  <c:v>-3.2791377703843799E-2</c:v>
                </c:pt>
                <c:pt idx="365">
                  <c:v>-4.7579551236454264E-2</c:v>
                </c:pt>
                <c:pt idx="366">
                  <c:v>-5.058514288535311E-2</c:v>
                </c:pt>
                <c:pt idx="367">
                  <c:v>-2.8119669295067019E-2</c:v>
                </c:pt>
                <c:pt idx="368">
                  <c:v>-1.1521515956820052E-2</c:v>
                </c:pt>
                <c:pt idx="369">
                  <c:v>-1.5235533284034724E-2</c:v>
                </c:pt>
                <c:pt idx="370">
                  <c:v>-6.7384905280490808E-3</c:v>
                </c:pt>
                <c:pt idx="371">
                  <c:v>5.9105628607399622E-3</c:v>
                </c:pt>
                <c:pt idx="372">
                  <c:v>-1.0068773459996183E-3</c:v>
                </c:pt>
                <c:pt idx="373">
                  <c:v>4.6446882751218525E-3</c:v>
                </c:pt>
                <c:pt idx="374">
                  <c:v>5.2865671856311041E-3</c:v>
                </c:pt>
                <c:pt idx="375">
                  <c:v>-1.1832130879985289E-2</c:v>
                </c:pt>
                <c:pt idx="376">
                  <c:v>1.202882704211721E-2</c:v>
                </c:pt>
                <c:pt idx="377">
                  <c:v>2.7215114617558087E-2</c:v>
                </c:pt>
                <c:pt idx="378">
                  <c:v>3.194995609662872E-2</c:v>
                </c:pt>
                <c:pt idx="379">
                  <c:v>3.5539513390550934E-2</c:v>
                </c:pt>
                <c:pt idx="380">
                  <c:v>1.0001075450182773E-2</c:v>
                </c:pt>
                <c:pt idx="381">
                  <c:v>1.9574457439224313E-2</c:v>
                </c:pt>
                <c:pt idx="382">
                  <c:v>2.0369780968255272E-2</c:v>
                </c:pt>
                <c:pt idx="383">
                  <c:v>1.9558923311105324E-2</c:v>
                </c:pt>
                <c:pt idx="384">
                  <c:v>2.0202588176858563E-2</c:v>
                </c:pt>
                <c:pt idx="385">
                  <c:v>4.8063758023904153E-3</c:v>
                </c:pt>
                <c:pt idx="386">
                  <c:v>2.2040687819961957E-3</c:v>
                </c:pt>
                <c:pt idx="387">
                  <c:v>-2.4251880495832949E-3</c:v>
                </c:pt>
                <c:pt idx="388">
                  <c:v>-7.345182667140451E-3</c:v>
                </c:pt>
                <c:pt idx="389">
                  <c:v>-7.4705673940180682E-3</c:v>
                </c:pt>
                <c:pt idx="390">
                  <c:v>-5.3561149206673526E-3</c:v>
                </c:pt>
                <c:pt idx="391">
                  <c:v>1.3194898741355151E-2</c:v>
                </c:pt>
                <c:pt idx="392">
                  <c:v>-1.3020502298254249E-2</c:v>
                </c:pt>
                <c:pt idx="393">
                  <c:v>-2.3324939274671636E-2</c:v>
                </c:pt>
                <c:pt idx="394">
                  <c:v>-2.7601749951201002E-2</c:v>
                </c:pt>
                <c:pt idx="395">
                  <c:v>-5.6696836366094211E-2</c:v>
                </c:pt>
                <c:pt idx="396">
                  <c:v>-9.4676524694697253E-3</c:v>
                </c:pt>
                <c:pt idx="397">
                  <c:v>-7.7686587875910006E-3</c:v>
                </c:pt>
                <c:pt idx="398">
                  <c:v>2.2719536052320709E-2</c:v>
                </c:pt>
                <c:pt idx="399">
                  <c:v>3.0173948388601098E-2</c:v>
                </c:pt>
                <c:pt idx="400">
                  <c:v>3.7156058380081909E-2</c:v>
                </c:pt>
                <c:pt idx="401">
                  <c:v>2.1439077450175946E-2</c:v>
                </c:pt>
                <c:pt idx="402">
                  <c:v>-2.7414662279014335E-3</c:v>
                </c:pt>
                <c:pt idx="403">
                  <c:v>1.4581697096107829E-2</c:v>
                </c:pt>
                <c:pt idx="404">
                  <c:v>1.7487112390680028E-3</c:v>
                </c:pt>
                <c:pt idx="405">
                  <c:v>1.6342811180680331E-2</c:v>
                </c:pt>
                <c:pt idx="406">
                  <c:v>6.7091607045124081E-3</c:v>
                </c:pt>
                <c:pt idx="407">
                  <c:v>1.1771704433116139E-2</c:v>
                </c:pt>
                <c:pt idx="408">
                  <c:v>1.4531575693304282E-2</c:v>
                </c:pt>
                <c:pt idx="409">
                  <c:v>2.8633331436421591E-2</c:v>
                </c:pt>
                <c:pt idx="410">
                  <c:v>2.3619495478542665E-2</c:v>
                </c:pt>
                <c:pt idx="411">
                  <c:v>2.9859419326566487E-2</c:v>
                </c:pt>
                <c:pt idx="412">
                  <c:v>2.8687102037136918E-2</c:v>
                </c:pt>
                <c:pt idx="413">
                  <c:v>2.2848842759527192E-2</c:v>
                </c:pt>
                <c:pt idx="414">
                  <c:v>3.551976762664328E-2</c:v>
                </c:pt>
                <c:pt idx="415">
                  <c:v>2.0276464018998561E-2</c:v>
                </c:pt>
                <c:pt idx="416">
                  <c:v>2.2117574168703916E-2</c:v>
                </c:pt>
                <c:pt idx="417">
                  <c:v>4.1456910641893274E-3</c:v>
                </c:pt>
                <c:pt idx="418">
                  <c:v>3.1166767460037823E-3</c:v>
                </c:pt>
                <c:pt idx="419">
                  <c:v>2.1900251649585919E-2</c:v>
                </c:pt>
                <c:pt idx="420">
                  <c:v>-7.4243972551266005E-3</c:v>
                </c:pt>
                <c:pt idx="421">
                  <c:v>5.9558089757063195E-3</c:v>
                </c:pt>
                <c:pt idx="422">
                  <c:v>-5.2890584751977285E-3</c:v>
                </c:pt>
                <c:pt idx="423">
                  <c:v>-1.9173652886187019E-2</c:v>
                </c:pt>
                <c:pt idx="424">
                  <c:v>8.6191778328066695E-3</c:v>
                </c:pt>
                <c:pt idx="425">
                  <c:v>1.1762077532402371E-2</c:v>
                </c:pt>
                <c:pt idx="426">
                  <c:v>1.9984766099532356E-2</c:v>
                </c:pt>
                <c:pt idx="427">
                  <c:v>2.7203923156771746E-2</c:v>
                </c:pt>
                <c:pt idx="428">
                  <c:v>3.3737872175405505E-2</c:v>
                </c:pt>
                <c:pt idx="429">
                  <c:v>3.8461630369969892E-2</c:v>
                </c:pt>
                <c:pt idx="430">
                  <c:v>4.6869860324531873E-2</c:v>
                </c:pt>
                <c:pt idx="431">
                  <c:v>3.6532796918802235E-2</c:v>
                </c:pt>
                <c:pt idx="432">
                  <c:v>5.2686144306976386E-2</c:v>
                </c:pt>
                <c:pt idx="433">
                  <c:v>3.8557852976070894E-2</c:v>
                </c:pt>
                <c:pt idx="434">
                  <c:v>1.6723540011598825E-2</c:v>
                </c:pt>
                <c:pt idx="435">
                  <c:v>-1.5011886781987694E-4</c:v>
                </c:pt>
                <c:pt idx="436">
                  <c:v>-3.1030522492689835E-2</c:v>
                </c:pt>
                <c:pt idx="437">
                  <c:v>-1.3220426274929186E-2</c:v>
                </c:pt>
                <c:pt idx="438">
                  <c:v>5.7733689181052473E-3</c:v>
                </c:pt>
                <c:pt idx="439">
                  <c:v>1.7304409118072506E-2</c:v>
                </c:pt>
                <c:pt idx="440">
                  <c:v>2.6412532748015624E-2</c:v>
                </c:pt>
                <c:pt idx="441">
                  <c:v>2.6761680797847735E-2</c:v>
                </c:pt>
                <c:pt idx="442">
                  <c:v>2.6124784573873547E-2</c:v>
                </c:pt>
                <c:pt idx="443">
                  <c:v>-6.9450826966330429E-3</c:v>
                </c:pt>
                <c:pt idx="444">
                  <c:v>4.1288937710617073E-3</c:v>
                </c:pt>
                <c:pt idx="445">
                  <c:v>-2.9005576721458978E-2</c:v>
                </c:pt>
                <c:pt idx="446">
                  <c:v>-8.8563974632011513E-3</c:v>
                </c:pt>
                <c:pt idx="447">
                  <c:v>1.9159940107214952E-2</c:v>
                </c:pt>
                <c:pt idx="448">
                  <c:v>-2.5468909382090527E-2</c:v>
                </c:pt>
                <c:pt idx="449">
                  <c:v>6.9880731252880109E-3</c:v>
                </c:pt>
                <c:pt idx="450">
                  <c:v>-9.0219532371828923E-3</c:v>
                </c:pt>
                <c:pt idx="451">
                  <c:v>3.0240879335685245E-3</c:v>
                </c:pt>
                <c:pt idx="452">
                  <c:v>2.1385595363351301E-2</c:v>
                </c:pt>
                <c:pt idx="453">
                  <c:v>1.8604027850957088E-2</c:v>
                </c:pt>
                <c:pt idx="454">
                  <c:v>-7.175025257571647E-3</c:v>
                </c:pt>
                <c:pt idx="455">
                  <c:v>-9.5829810661226776E-3</c:v>
                </c:pt>
                <c:pt idx="456">
                  <c:v>-2.1978884800585652E-3</c:v>
                </c:pt>
                <c:pt idx="457">
                  <c:v>-1.6805189113453061E-2</c:v>
                </c:pt>
                <c:pt idx="458">
                  <c:v>2.6340619377178204E-2</c:v>
                </c:pt>
                <c:pt idx="459">
                  <c:v>5.4499423826282018E-3</c:v>
                </c:pt>
                <c:pt idx="460">
                  <c:v>-5.4417913406838325E-2</c:v>
                </c:pt>
                <c:pt idx="461">
                  <c:v>-4.495594145372326E-2</c:v>
                </c:pt>
                <c:pt idx="462">
                  <c:v>-6.143990853916758E-2</c:v>
                </c:pt>
                <c:pt idx="463">
                  <c:v>-3.8368917111810973E-2</c:v>
                </c:pt>
                <c:pt idx="464">
                  <c:v>1.7305111869402211E-2</c:v>
                </c:pt>
                <c:pt idx="465">
                  <c:v>1.787980430214197E-2</c:v>
                </c:pt>
                <c:pt idx="466">
                  <c:v>-9.6715579276979973E-3</c:v>
                </c:pt>
                <c:pt idx="467">
                  <c:v>-1.3948227167333524E-2</c:v>
                </c:pt>
                <c:pt idx="468">
                  <c:v>-9.0328229955227149E-4</c:v>
                </c:pt>
                <c:pt idx="469">
                  <c:v>-4.9751444892966682E-3</c:v>
                </c:pt>
                <c:pt idx="470">
                  <c:v>1.0247756359147292E-2</c:v>
                </c:pt>
                <c:pt idx="471">
                  <c:v>1.1969703055208667E-3</c:v>
                </c:pt>
                <c:pt idx="472">
                  <c:v>-1.0586027839560018E-2</c:v>
                </c:pt>
                <c:pt idx="473">
                  <c:v>1.0892100085486331E-3</c:v>
                </c:pt>
                <c:pt idx="474">
                  <c:v>4.8918667361149402E-4</c:v>
                </c:pt>
                <c:pt idx="475">
                  <c:v>2.3694558141816842E-3</c:v>
                </c:pt>
                <c:pt idx="476">
                  <c:v>5.6178935940627501E-3</c:v>
                </c:pt>
                <c:pt idx="477">
                  <c:v>-8.4173657331840721E-3</c:v>
                </c:pt>
                <c:pt idx="478">
                  <c:v>-2.0614596156773385E-2</c:v>
                </c:pt>
                <c:pt idx="479">
                  <c:v>-9.6843595897766789E-3</c:v>
                </c:pt>
                <c:pt idx="480">
                  <c:v>-1.2418194283896828E-2</c:v>
                </c:pt>
                <c:pt idx="481">
                  <c:v>-6.6039844726365794E-3</c:v>
                </c:pt>
                <c:pt idx="482">
                  <c:v>1.3406897215112269E-2</c:v>
                </c:pt>
                <c:pt idx="483">
                  <c:v>-1.3359476155391369E-2</c:v>
                </c:pt>
                <c:pt idx="484">
                  <c:v>-5.7253228700413048E-4</c:v>
                </c:pt>
                <c:pt idx="485">
                  <c:v>1.8797433680427195E-3</c:v>
                </c:pt>
                <c:pt idx="486">
                  <c:v>-6.9806335509108395E-3</c:v>
                </c:pt>
                <c:pt idx="487">
                  <c:v>1.4734450416061131E-2</c:v>
                </c:pt>
                <c:pt idx="488">
                  <c:v>-1.3672017515174035E-2</c:v>
                </c:pt>
                <c:pt idx="489">
                  <c:v>-1.8991820879796475E-2</c:v>
                </c:pt>
                <c:pt idx="490">
                  <c:v>-1.9071686158302223E-2</c:v>
                </c:pt>
                <c:pt idx="491">
                  <c:v>-1.9615153834445193E-2</c:v>
                </c:pt>
                <c:pt idx="492">
                  <c:v>4.313714239310134E-3</c:v>
                </c:pt>
                <c:pt idx="493">
                  <c:v>3.3922644995914799E-4</c:v>
                </c:pt>
                <c:pt idx="494">
                  <c:v>-1.0630991162417175E-3</c:v>
                </c:pt>
                <c:pt idx="495">
                  <c:v>8.891210779101948E-3</c:v>
                </c:pt>
                <c:pt idx="496">
                  <c:v>-6.0641369612242611E-3</c:v>
                </c:pt>
                <c:pt idx="497">
                  <c:v>1.1723230561368057E-2</c:v>
                </c:pt>
                <c:pt idx="498">
                  <c:v>-3.1356927210056933E-3</c:v>
                </c:pt>
                <c:pt idx="499">
                  <c:v>-1.9360153584904623E-2</c:v>
                </c:pt>
                <c:pt idx="500">
                  <c:v>-5.4148904298309118E-2</c:v>
                </c:pt>
                <c:pt idx="501">
                  <c:v>-5.287717402653614E-2</c:v>
                </c:pt>
                <c:pt idx="502">
                  <c:v>-3.2338704483656042E-2</c:v>
                </c:pt>
                <c:pt idx="503">
                  <c:v>-4.683099892159813E-2</c:v>
                </c:pt>
                <c:pt idx="504">
                  <c:v>9.1025999794331451E-3</c:v>
                </c:pt>
                <c:pt idx="505">
                  <c:v>-2.4824538718981964E-3</c:v>
                </c:pt>
                <c:pt idx="506">
                  <c:v>-1.0862745214491619E-2</c:v>
                </c:pt>
                <c:pt idx="507">
                  <c:v>8.9465250641771691E-3</c:v>
                </c:pt>
                <c:pt idx="508">
                  <c:v>1.4042254095128388E-3</c:v>
                </c:pt>
                <c:pt idx="509">
                  <c:v>5.0668307157790702E-3</c:v>
                </c:pt>
                <c:pt idx="510">
                  <c:v>1.0672559296059248E-2</c:v>
                </c:pt>
                <c:pt idx="511">
                  <c:v>8.1479342659218166E-3</c:v>
                </c:pt>
                <c:pt idx="512">
                  <c:v>6.3711407898959229E-3</c:v>
                </c:pt>
                <c:pt idx="513">
                  <c:v>-2.7417216562788862E-3</c:v>
                </c:pt>
                <c:pt idx="514">
                  <c:v>-6.459932391023885E-3</c:v>
                </c:pt>
                <c:pt idx="515">
                  <c:v>1.5473832669872227E-4</c:v>
                </c:pt>
                <c:pt idx="516">
                  <c:v>-1.2288682063098131E-2</c:v>
                </c:pt>
                <c:pt idx="517">
                  <c:v>-4.0230647370358367E-3</c:v>
                </c:pt>
                <c:pt idx="518">
                  <c:v>1.1814434159262725E-2</c:v>
                </c:pt>
                <c:pt idx="519">
                  <c:v>1.6706112912084421E-2</c:v>
                </c:pt>
                <c:pt idx="520">
                  <c:v>3.0041938941382029E-2</c:v>
                </c:pt>
                <c:pt idx="521">
                  <c:v>1.5551990075452975E-2</c:v>
                </c:pt>
                <c:pt idx="522">
                  <c:v>1.6283770303594729E-2</c:v>
                </c:pt>
                <c:pt idx="523">
                  <c:v>5.7909071458273169E-3</c:v>
                </c:pt>
                <c:pt idx="524">
                  <c:v>4.2245726736249122E-3</c:v>
                </c:pt>
                <c:pt idx="525">
                  <c:v>5.6919449804118871E-3</c:v>
                </c:pt>
                <c:pt idx="526">
                  <c:v>2.7586428957032992E-3</c:v>
                </c:pt>
                <c:pt idx="527">
                  <c:v>-1.3317320273542073E-4</c:v>
                </c:pt>
                <c:pt idx="528">
                  <c:v>-8.4783014514526727E-3</c:v>
                </c:pt>
                <c:pt idx="529">
                  <c:v>3.6037781729175386E-3</c:v>
                </c:pt>
                <c:pt idx="530">
                  <c:v>-1.8556442415070647E-2</c:v>
                </c:pt>
                <c:pt idx="531">
                  <c:v>-2.7348373679524366E-2</c:v>
                </c:pt>
                <c:pt idx="532">
                  <c:v>-2.2397570094480394E-2</c:v>
                </c:pt>
                <c:pt idx="533">
                  <c:v>-2.7236695309240166E-2</c:v>
                </c:pt>
                <c:pt idx="534">
                  <c:v>-2.401486941748715E-2</c:v>
                </c:pt>
                <c:pt idx="535">
                  <c:v>-1.041740821745603E-2</c:v>
                </c:pt>
                <c:pt idx="536">
                  <c:v>6.5667872264024872E-3</c:v>
                </c:pt>
                <c:pt idx="537">
                  <c:v>1.5197206510748577E-2</c:v>
                </c:pt>
                <c:pt idx="538">
                  <c:v>1.7109135300291893E-2</c:v>
                </c:pt>
                <c:pt idx="539">
                  <c:v>1.920661309028824E-2</c:v>
                </c:pt>
                <c:pt idx="540">
                  <c:v>-8.1292920629261779E-3</c:v>
                </c:pt>
                <c:pt idx="541">
                  <c:v>-1.7420429450485612E-2</c:v>
                </c:pt>
                <c:pt idx="542">
                  <c:v>-5.3617788437701997E-3</c:v>
                </c:pt>
                <c:pt idx="543">
                  <c:v>-1.3731890447431677E-2</c:v>
                </c:pt>
                <c:pt idx="544">
                  <c:v>-1.7297441661919703E-2</c:v>
                </c:pt>
                <c:pt idx="545">
                  <c:v>-3.6809841565572474E-2</c:v>
                </c:pt>
                <c:pt idx="546">
                  <c:v>-3.5443206570019002E-2</c:v>
                </c:pt>
                <c:pt idx="547">
                  <c:v>-2.416624740667031E-2</c:v>
                </c:pt>
                <c:pt idx="548">
                  <c:v>-2.0172196717410058E-2</c:v>
                </c:pt>
                <c:pt idx="549">
                  <c:v>-1.0636502664191704E-2</c:v>
                </c:pt>
                <c:pt idx="550">
                  <c:v>7.0079746561876226E-3</c:v>
                </c:pt>
                <c:pt idx="551">
                  <c:v>1.3120997927848221E-3</c:v>
                </c:pt>
                <c:pt idx="552">
                  <c:v>2.6502615954179506E-2</c:v>
                </c:pt>
                <c:pt idx="553">
                  <c:v>5.7880028376657018E-2</c:v>
                </c:pt>
                <c:pt idx="554">
                  <c:v>3.6510263033401193E-2</c:v>
                </c:pt>
                <c:pt idx="555">
                  <c:v>2.7953070680205333E-2</c:v>
                </c:pt>
                <c:pt idx="556">
                  <c:v>1.661020717290093E-3</c:v>
                </c:pt>
                <c:pt idx="557">
                  <c:v>-9.1826390821117179E-3</c:v>
                </c:pt>
                <c:pt idx="558">
                  <c:v>-9.4260089483563132E-3</c:v>
                </c:pt>
                <c:pt idx="559">
                  <c:v>-6.5712831235013392E-3</c:v>
                </c:pt>
                <c:pt idx="560">
                  <c:v>7.0497053927472061E-3</c:v>
                </c:pt>
                <c:pt idx="561">
                  <c:v>-3.497155082296745E-3</c:v>
                </c:pt>
                <c:pt idx="562">
                  <c:v>9.4036815320748587E-3</c:v>
                </c:pt>
                <c:pt idx="563">
                  <c:v>3.5503153019530401E-2</c:v>
                </c:pt>
                <c:pt idx="564">
                  <c:v>3.19945974929726E-2</c:v>
                </c:pt>
                <c:pt idx="565">
                  <c:v>4.1845094549406492E-2</c:v>
                </c:pt>
                <c:pt idx="566">
                  <c:v>2.2879543146822941E-2</c:v>
                </c:pt>
                <c:pt idx="567">
                  <c:v>8.8868474473761429E-3</c:v>
                </c:pt>
                <c:pt idx="568">
                  <c:v>1.3011385760313163E-2</c:v>
                </c:pt>
                <c:pt idx="569">
                  <c:v>-8.702527590429639E-3</c:v>
                </c:pt>
                <c:pt idx="570">
                  <c:v>1.2943433022889158E-2</c:v>
                </c:pt>
                <c:pt idx="571">
                  <c:v>1.008526522539278E-2</c:v>
                </c:pt>
                <c:pt idx="572">
                  <c:v>-5.9830970513952914E-3</c:v>
                </c:pt>
                <c:pt idx="573">
                  <c:v>2.1404203169201465E-2</c:v>
                </c:pt>
                <c:pt idx="574">
                  <c:v>-3.9707422369477732E-3</c:v>
                </c:pt>
                <c:pt idx="575">
                  <c:v>-1.0998588846411878E-2</c:v>
                </c:pt>
                <c:pt idx="576">
                  <c:v>4.2377882205741686E-2</c:v>
                </c:pt>
                <c:pt idx="577">
                  <c:v>3.9668976973093878E-2</c:v>
                </c:pt>
                <c:pt idx="578">
                  <c:v>2.5931780078471557E-2</c:v>
                </c:pt>
                <c:pt idx="579">
                  <c:v>2.1764461046305035E-2</c:v>
                </c:pt>
                <c:pt idx="580">
                  <c:v>-1.4370563390747963E-2</c:v>
                </c:pt>
                <c:pt idx="581">
                  <c:v>-1.6740706971827907E-2</c:v>
                </c:pt>
                <c:pt idx="582">
                  <c:v>2.3948430905509792E-2</c:v>
                </c:pt>
                <c:pt idx="583">
                  <c:v>6.9550638183494509E-2</c:v>
                </c:pt>
                <c:pt idx="584">
                  <c:v>8.9287617731461363E-2</c:v>
                </c:pt>
                <c:pt idx="585">
                  <c:v>7.5010784750252413E-2</c:v>
                </c:pt>
                <c:pt idx="586">
                  <c:v>6.1071357528662468E-2</c:v>
                </c:pt>
                <c:pt idx="587">
                  <c:v>2.2678204818771242E-2</c:v>
                </c:pt>
                <c:pt idx="588">
                  <c:v>-1.7462449335176267E-2</c:v>
                </c:pt>
                <c:pt idx="589">
                  <c:v>-3.816802106493665E-2</c:v>
                </c:pt>
                <c:pt idx="590">
                  <c:v>-3.582760336478831E-2</c:v>
                </c:pt>
                <c:pt idx="591">
                  <c:v>-1.6586006190921584E-2</c:v>
                </c:pt>
                <c:pt idx="592">
                  <c:v>-2.121246342159477E-2</c:v>
                </c:pt>
                <c:pt idx="593">
                  <c:v>1.9398233731219818E-2</c:v>
                </c:pt>
                <c:pt idx="594">
                  <c:v>2.8152793842775015E-2</c:v>
                </c:pt>
                <c:pt idx="595">
                  <c:v>-7.9614180362116982E-3</c:v>
                </c:pt>
                <c:pt idx="596">
                  <c:v>2.5250303179401652E-3</c:v>
                </c:pt>
                <c:pt idx="597">
                  <c:v>-2.4349408088251968E-2</c:v>
                </c:pt>
                <c:pt idx="598">
                  <c:v>-1.4414646036568703E-2</c:v>
                </c:pt>
                <c:pt idx="599">
                  <c:v>-4.6446412585907343E-2</c:v>
                </c:pt>
                <c:pt idx="600">
                  <c:v>-7.3033902252990536E-3</c:v>
                </c:pt>
                <c:pt idx="601">
                  <c:v>-5.7439775935158059E-3</c:v>
                </c:pt>
                <c:pt idx="602">
                  <c:v>9.1843933511311213E-4</c:v>
                </c:pt>
                <c:pt idx="603">
                  <c:v>6.723639188763407E-2</c:v>
                </c:pt>
                <c:pt idx="604">
                  <c:v>3.4326666629530732E-2</c:v>
                </c:pt>
                <c:pt idx="605">
                  <c:v>1.6677106897504727E-2</c:v>
                </c:pt>
                <c:pt idx="606">
                  <c:v>-2.2608847215024003E-2</c:v>
                </c:pt>
                <c:pt idx="607">
                  <c:v>-2.1413962058387838E-2</c:v>
                </c:pt>
                <c:pt idx="608">
                  <c:v>1.863804860531613E-4</c:v>
                </c:pt>
                <c:pt idx="609">
                  <c:v>3.2367832405419371E-2</c:v>
                </c:pt>
                <c:pt idx="610">
                  <c:v>2.9041652982169441E-2</c:v>
                </c:pt>
                <c:pt idx="611">
                  <c:v>3.1375897464357351E-2</c:v>
                </c:pt>
                <c:pt idx="612">
                  <c:v>1.8377572026467243E-2</c:v>
                </c:pt>
                <c:pt idx="613">
                  <c:v>9.5939427934242615E-3</c:v>
                </c:pt>
                <c:pt idx="614">
                  <c:v>1.0265845325404647E-2</c:v>
                </c:pt>
                <c:pt idx="615">
                  <c:v>-5.6619442778713114E-3</c:v>
                </c:pt>
                <c:pt idx="616">
                  <c:v>-3.7138656788493651E-2</c:v>
                </c:pt>
                <c:pt idx="617">
                  <c:v>-4.9733056498303063E-2</c:v>
                </c:pt>
                <c:pt idx="618">
                  <c:v>-4.5466081425287345E-2</c:v>
                </c:pt>
                <c:pt idx="619">
                  <c:v>-4.6586381231048163E-2</c:v>
                </c:pt>
                <c:pt idx="620">
                  <c:v>-2.5287910547613632E-2</c:v>
                </c:pt>
                <c:pt idx="621">
                  <c:v>-4.4118251858589188E-3</c:v>
                </c:pt>
                <c:pt idx="622">
                  <c:v>2.7610573383211472E-2</c:v>
                </c:pt>
                <c:pt idx="623">
                  <c:v>4.8745805663432291E-2</c:v>
                </c:pt>
                <c:pt idx="624">
                  <c:v>4.2676706077998165E-2</c:v>
                </c:pt>
                <c:pt idx="625">
                  <c:v>4.4459885534119448E-2</c:v>
                </c:pt>
                <c:pt idx="626">
                  <c:v>2.3967492339968324E-2</c:v>
                </c:pt>
                <c:pt idx="627">
                  <c:v>-5.0593194888115039E-3</c:v>
                </c:pt>
                <c:pt idx="628">
                  <c:v>2.5529846915422642E-2</c:v>
                </c:pt>
                <c:pt idx="629">
                  <c:v>3.8275627503422953E-3</c:v>
                </c:pt>
                <c:pt idx="630">
                  <c:v>4.4122307788480274E-3</c:v>
                </c:pt>
                <c:pt idx="631">
                  <c:v>1.7014311275946509E-2</c:v>
                </c:pt>
                <c:pt idx="632">
                  <c:v>-1.2425373672331548E-2</c:v>
                </c:pt>
                <c:pt idx="633">
                  <c:v>5.1284090049867987E-3</c:v>
                </c:pt>
                <c:pt idx="634">
                  <c:v>-5.7203817509724822E-3</c:v>
                </c:pt>
                <c:pt idx="635">
                  <c:v>1.4159773201483405E-2</c:v>
                </c:pt>
                <c:pt idx="636">
                  <c:v>2.1790378735439399E-2</c:v>
                </c:pt>
              </c:numCache>
            </c:numRef>
          </c:val>
          <c:smooth val="0"/>
          <c:extLst>
            <c:ext xmlns:c16="http://schemas.microsoft.com/office/drawing/2014/chart" uri="{C3380CC4-5D6E-409C-BE32-E72D297353CC}">
              <c16:uniqueId val="{00000003-CD26-284F-829B-33862339E36C}"/>
            </c:ext>
          </c:extLst>
        </c:ser>
        <c:ser>
          <c:idx val="4"/>
          <c:order val="4"/>
          <c:tx>
            <c:strRef>
              <c:f>Sheet2!$AB$3</c:f>
              <c:strCache>
                <c:ptCount val="1"/>
                <c:pt idx="0">
                  <c:v>20d Ret</c:v>
                </c:pt>
              </c:strCache>
            </c:strRef>
          </c:tx>
          <c:spPr>
            <a:ln w="6350" cap="rnd">
              <a:solidFill>
                <a:schemeClr val="bg1">
                  <a:lumMod val="7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Sheet2!$AB$4:$AB$640</c:f>
              <c:numCache>
                <c:formatCode>0.00</c:formatCode>
                <c:ptCount val="637"/>
                <c:pt idx="19">
                  <c:v>-0.13221850408663005</c:v>
                </c:pt>
                <c:pt idx="20">
                  <c:v>-0.12918844269668131</c:v>
                </c:pt>
                <c:pt idx="21">
                  <c:v>-0.12182024729173908</c:v>
                </c:pt>
                <c:pt idx="22">
                  <c:v>-0.10915562443252054</c:v>
                </c:pt>
                <c:pt idx="23">
                  <c:v>-0.1195406372843215</c:v>
                </c:pt>
                <c:pt idx="24">
                  <c:v>-0.14691995306597916</c:v>
                </c:pt>
                <c:pt idx="25">
                  <c:v>-0.11603046319137701</c:v>
                </c:pt>
                <c:pt idx="26">
                  <c:v>-0.11488878146926094</c:v>
                </c:pt>
                <c:pt idx="27">
                  <c:v>-0.12313956970777643</c:v>
                </c:pt>
                <c:pt idx="28">
                  <c:v>-0.10801748172078816</c:v>
                </c:pt>
                <c:pt idx="29">
                  <c:v>-0.12532517048424147</c:v>
                </c:pt>
                <c:pt idx="30">
                  <c:v>-0.14519909992863278</c:v>
                </c:pt>
                <c:pt idx="31">
                  <c:v>-0.14127694235252719</c:v>
                </c:pt>
                <c:pt idx="32">
                  <c:v>-0.11242223249389047</c:v>
                </c:pt>
                <c:pt idx="33">
                  <c:v>-9.2625447013179957E-2</c:v>
                </c:pt>
                <c:pt idx="34">
                  <c:v>-8.9484780063258912E-2</c:v>
                </c:pt>
                <c:pt idx="35">
                  <c:v>-9.7576466131817169E-2</c:v>
                </c:pt>
                <c:pt idx="36">
                  <c:v>-0.12491013866571017</c:v>
                </c:pt>
                <c:pt idx="37">
                  <c:v>-0.11455769569243672</c:v>
                </c:pt>
                <c:pt idx="38">
                  <c:v>-0.14576447944482662</c:v>
                </c:pt>
                <c:pt idx="39">
                  <c:v>-0.12868197348489599</c:v>
                </c:pt>
                <c:pt idx="40">
                  <c:v>-8.5734564628168974E-2</c:v>
                </c:pt>
                <c:pt idx="41">
                  <c:v>-7.857232822468796E-2</c:v>
                </c:pt>
                <c:pt idx="42">
                  <c:v>-5.0180750883089917E-2</c:v>
                </c:pt>
                <c:pt idx="43">
                  <c:v>-2.6814039114343199E-2</c:v>
                </c:pt>
                <c:pt idx="44">
                  <c:v>-4.5691079111024824E-2</c:v>
                </c:pt>
                <c:pt idx="45">
                  <c:v>-5.3867835192990023E-2</c:v>
                </c:pt>
                <c:pt idx="46">
                  <c:v>-4.2769364679338631E-2</c:v>
                </c:pt>
                <c:pt idx="47">
                  <c:v>-6.8439696929194882E-2</c:v>
                </c:pt>
                <c:pt idx="48">
                  <c:v>-6.3995198030951897E-2</c:v>
                </c:pt>
                <c:pt idx="49">
                  <c:v>-2.1049978115545143E-2</c:v>
                </c:pt>
                <c:pt idx="50">
                  <c:v>-5.5850940951152214E-2</c:v>
                </c:pt>
                <c:pt idx="51">
                  <c:v>-5.174737876304724E-2</c:v>
                </c:pt>
                <c:pt idx="52">
                  <c:v>-3.584477116710752E-2</c:v>
                </c:pt>
                <c:pt idx="53">
                  <c:v>-3.4186381773825193E-2</c:v>
                </c:pt>
                <c:pt idx="54">
                  <c:v>8.7995304629312151E-4</c:v>
                </c:pt>
                <c:pt idx="55">
                  <c:v>2.413226810199055E-2</c:v>
                </c:pt>
                <c:pt idx="56">
                  <c:v>9.2880704207766954E-3</c:v>
                </c:pt>
                <c:pt idx="57">
                  <c:v>4.1210227284083009E-2</c:v>
                </c:pt>
                <c:pt idx="58">
                  <c:v>1.0112505194727887E-2</c:v>
                </c:pt>
                <c:pt idx="59">
                  <c:v>-2.2978680456478138E-2</c:v>
                </c:pt>
                <c:pt idx="60">
                  <c:v>-2.036178123101175E-2</c:v>
                </c:pt>
                <c:pt idx="61">
                  <c:v>-1.3440372114507704E-2</c:v>
                </c:pt>
                <c:pt idx="62">
                  <c:v>-4.4184170430424587E-2</c:v>
                </c:pt>
                <c:pt idx="63">
                  <c:v>-3.1956925531239813E-2</c:v>
                </c:pt>
                <c:pt idx="64">
                  <c:v>-3.2490243836467946E-2</c:v>
                </c:pt>
                <c:pt idx="65">
                  <c:v>-6.5019890871561736E-2</c:v>
                </c:pt>
                <c:pt idx="66">
                  <c:v>-1.1789883483542232E-2</c:v>
                </c:pt>
                <c:pt idx="67">
                  <c:v>-9.435593434686796E-3</c:v>
                </c:pt>
                <c:pt idx="68">
                  <c:v>-3.3744879207444969E-2</c:v>
                </c:pt>
                <c:pt idx="69">
                  <c:v>2.6228102533890355E-2</c:v>
                </c:pt>
                <c:pt idx="70">
                  <c:v>4.8070039606833405E-2</c:v>
                </c:pt>
                <c:pt idx="71">
                  <c:v>2.4650090068177762E-2</c:v>
                </c:pt>
                <c:pt idx="72">
                  <c:v>3.4163491549943963E-2</c:v>
                </c:pt>
                <c:pt idx="73">
                  <c:v>6.1563606212492079E-2</c:v>
                </c:pt>
                <c:pt idx="74">
                  <c:v>6.9573207555203839E-2</c:v>
                </c:pt>
                <c:pt idx="75">
                  <c:v>7.9922232610087657E-2</c:v>
                </c:pt>
                <c:pt idx="76">
                  <c:v>8.4634970823787126E-2</c:v>
                </c:pt>
                <c:pt idx="77">
                  <c:v>0.10614429304669395</c:v>
                </c:pt>
                <c:pt idx="78">
                  <c:v>0.1223067971989634</c:v>
                </c:pt>
                <c:pt idx="79">
                  <c:v>0.11119092040910185</c:v>
                </c:pt>
                <c:pt idx="80">
                  <c:v>2.56893873357091E-2</c:v>
                </c:pt>
                <c:pt idx="81">
                  <c:v>8.8781102334495002E-2</c:v>
                </c:pt>
                <c:pt idx="82">
                  <c:v>4.3016740092967916E-2</c:v>
                </c:pt>
                <c:pt idx="83">
                  <c:v>1.9673770644882484E-2</c:v>
                </c:pt>
                <c:pt idx="84">
                  <c:v>4.5736585964970072E-2</c:v>
                </c:pt>
                <c:pt idx="85">
                  <c:v>5.7571360408681098E-2</c:v>
                </c:pt>
                <c:pt idx="86">
                  <c:v>0.12084222276742217</c:v>
                </c:pt>
                <c:pt idx="87">
                  <c:v>0.13101387904438952</c:v>
                </c:pt>
                <c:pt idx="88">
                  <c:v>9.9996986345411334E-2</c:v>
                </c:pt>
                <c:pt idx="89">
                  <c:v>5.6423341398117943E-2</c:v>
                </c:pt>
                <c:pt idx="90">
                  <c:v>7.0169609359854543E-2</c:v>
                </c:pt>
                <c:pt idx="91">
                  <c:v>6.5099466379404627E-2</c:v>
                </c:pt>
                <c:pt idx="92">
                  <c:v>5.1738611909279683E-2</c:v>
                </c:pt>
                <c:pt idx="93">
                  <c:v>4.2029111894796897E-2</c:v>
                </c:pt>
                <c:pt idx="94">
                  <c:v>2.5285321895219582E-2</c:v>
                </c:pt>
                <c:pt idx="95">
                  <c:v>2.7371985728234256E-2</c:v>
                </c:pt>
                <c:pt idx="96">
                  <c:v>9.0667255153509664E-4</c:v>
                </c:pt>
                <c:pt idx="97">
                  <c:v>1.8973837034835232E-2</c:v>
                </c:pt>
                <c:pt idx="98">
                  <c:v>8.2493139425774617E-2</c:v>
                </c:pt>
                <c:pt idx="99">
                  <c:v>0.18037288017960695</c:v>
                </c:pt>
                <c:pt idx="100">
                  <c:v>0.14613344966529154</c:v>
                </c:pt>
                <c:pt idx="101">
                  <c:v>0.18529924920731616</c:v>
                </c:pt>
                <c:pt idx="102">
                  <c:v>0.19684436342111405</c:v>
                </c:pt>
                <c:pt idx="103">
                  <c:v>0.23917818453731782</c:v>
                </c:pt>
                <c:pt idx="104">
                  <c:v>0.18782285874285928</c:v>
                </c:pt>
                <c:pt idx="105">
                  <c:v>0.13645915514952422</c:v>
                </c:pt>
                <c:pt idx="106">
                  <c:v>0.11243387363503626</c:v>
                </c:pt>
                <c:pt idx="107">
                  <c:v>0.11389666755964095</c:v>
                </c:pt>
                <c:pt idx="108">
                  <c:v>9.6478192806256177E-2</c:v>
                </c:pt>
                <c:pt idx="109">
                  <c:v>8.451734040036156E-2</c:v>
                </c:pt>
                <c:pt idx="110">
                  <c:v>0.11900116924678629</c:v>
                </c:pt>
                <c:pt idx="111">
                  <c:v>8.4677858067968917E-2</c:v>
                </c:pt>
                <c:pt idx="112">
                  <c:v>5.8873726771444153E-2</c:v>
                </c:pt>
                <c:pt idx="113">
                  <c:v>7.8088667534218142E-2</c:v>
                </c:pt>
                <c:pt idx="114">
                  <c:v>8.9993842249974462E-2</c:v>
                </c:pt>
                <c:pt idx="115">
                  <c:v>0.11275255281367294</c:v>
                </c:pt>
                <c:pt idx="116">
                  <c:v>8.5411329755220283E-2</c:v>
                </c:pt>
                <c:pt idx="117">
                  <c:v>3.9642946925381575E-2</c:v>
                </c:pt>
                <c:pt idx="118">
                  <c:v>8.7052975603166063E-3</c:v>
                </c:pt>
                <c:pt idx="119">
                  <c:v>1.060476987434159E-2</c:v>
                </c:pt>
                <c:pt idx="120">
                  <c:v>-7.997789531460648E-3</c:v>
                </c:pt>
                <c:pt idx="121">
                  <c:v>1.1828877567849998E-2</c:v>
                </c:pt>
                <c:pt idx="122">
                  <c:v>-2.8259019993146769E-2</c:v>
                </c:pt>
                <c:pt idx="123">
                  <c:v>-2.7969603186733614E-2</c:v>
                </c:pt>
                <c:pt idx="124">
                  <c:v>-1.4964368746868354E-2</c:v>
                </c:pt>
                <c:pt idx="125">
                  <c:v>-1.2485279449694114E-2</c:v>
                </c:pt>
                <c:pt idx="126">
                  <c:v>-2.4920211496587026E-2</c:v>
                </c:pt>
                <c:pt idx="127">
                  <c:v>8.6176026212185716E-3</c:v>
                </c:pt>
                <c:pt idx="128">
                  <c:v>1.6987624565330393E-2</c:v>
                </c:pt>
                <c:pt idx="129">
                  <c:v>5.2842880270942754E-3</c:v>
                </c:pt>
                <c:pt idx="130">
                  <c:v>1.837895361665726E-2</c:v>
                </c:pt>
                <c:pt idx="131">
                  <c:v>3.4134388269209226E-2</c:v>
                </c:pt>
                <c:pt idx="132">
                  <c:v>4.5798671383692979E-2</c:v>
                </c:pt>
                <c:pt idx="133">
                  <c:v>1.7700678544164981E-2</c:v>
                </c:pt>
                <c:pt idx="134">
                  <c:v>3.1141086967965541E-4</c:v>
                </c:pt>
                <c:pt idx="135">
                  <c:v>1.1181111431044879E-2</c:v>
                </c:pt>
                <c:pt idx="136">
                  <c:v>-2.0659938469569646E-2</c:v>
                </c:pt>
                <c:pt idx="137">
                  <c:v>-1.7423488236340018E-2</c:v>
                </c:pt>
                <c:pt idx="138">
                  <c:v>-3.1115132435821605E-2</c:v>
                </c:pt>
                <c:pt idx="139">
                  <c:v>-1.6690466751392403E-3</c:v>
                </c:pt>
                <c:pt idx="140">
                  <c:v>7.7988579293181851E-3</c:v>
                </c:pt>
                <c:pt idx="141">
                  <c:v>2.0632646287755119E-2</c:v>
                </c:pt>
                <c:pt idx="142">
                  <c:v>2.9300145039771932E-2</c:v>
                </c:pt>
                <c:pt idx="143">
                  <c:v>-1.1458524948204167E-2</c:v>
                </c:pt>
                <c:pt idx="144">
                  <c:v>-7.5455880102803866E-3</c:v>
                </c:pt>
                <c:pt idx="145">
                  <c:v>1.4184238933120111E-2</c:v>
                </c:pt>
                <c:pt idx="146">
                  <c:v>2.5545955770118443E-2</c:v>
                </c:pt>
                <c:pt idx="147">
                  <c:v>2.4104357979522571E-2</c:v>
                </c:pt>
                <c:pt idx="148">
                  <c:v>1.3653872836527045E-2</c:v>
                </c:pt>
                <c:pt idx="149">
                  <c:v>4.1061055961648427E-5</c:v>
                </c:pt>
                <c:pt idx="150">
                  <c:v>1.0754165944808962E-2</c:v>
                </c:pt>
                <c:pt idx="151">
                  <c:v>4.114089437476179E-3</c:v>
                </c:pt>
                <c:pt idx="152">
                  <c:v>8.2842681621733886E-5</c:v>
                </c:pt>
                <c:pt idx="153">
                  <c:v>5.9321064879625206E-3</c:v>
                </c:pt>
                <c:pt idx="154">
                  <c:v>7.638655786732786E-3</c:v>
                </c:pt>
                <c:pt idx="155">
                  <c:v>6.7272267006757208E-3</c:v>
                </c:pt>
                <c:pt idx="156">
                  <c:v>2.380748410059421E-2</c:v>
                </c:pt>
                <c:pt idx="157">
                  <c:v>3.4442275736615457E-2</c:v>
                </c:pt>
                <c:pt idx="158">
                  <c:v>1.9265015900840635E-2</c:v>
                </c:pt>
                <c:pt idx="159">
                  <c:v>5.5211055393204495E-3</c:v>
                </c:pt>
                <c:pt idx="160">
                  <c:v>3.0622305217125607E-3</c:v>
                </c:pt>
                <c:pt idx="161">
                  <c:v>-1.2111972692976647E-2</c:v>
                </c:pt>
                <c:pt idx="162">
                  <c:v>3.7353890076538068E-2</c:v>
                </c:pt>
                <c:pt idx="163">
                  <c:v>5.8633897611668769E-2</c:v>
                </c:pt>
                <c:pt idx="164">
                  <c:v>6.1665927336947084E-2</c:v>
                </c:pt>
                <c:pt idx="165">
                  <c:v>4.600248667118953E-2</c:v>
                </c:pt>
                <c:pt idx="166">
                  <c:v>2.3003067753458634E-2</c:v>
                </c:pt>
                <c:pt idx="167">
                  <c:v>4.1545342188576122E-3</c:v>
                </c:pt>
                <c:pt idx="168">
                  <c:v>2.6419720829166576E-2</c:v>
                </c:pt>
                <c:pt idx="169">
                  <c:v>3.3483005135223321E-3</c:v>
                </c:pt>
                <c:pt idx="170">
                  <c:v>5.8691098490217097E-3</c:v>
                </c:pt>
                <c:pt idx="171">
                  <c:v>-1.0776060020897786E-2</c:v>
                </c:pt>
                <c:pt idx="172">
                  <c:v>-1.3055863060815926E-2</c:v>
                </c:pt>
                <c:pt idx="173">
                  <c:v>-2.3901716521310436E-2</c:v>
                </c:pt>
                <c:pt idx="174">
                  <c:v>-5.6502077181893404E-3</c:v>
                </c:pt>
                <c:pt idx="175">
                  <c:v>-9.0252190112614511E-3</c:v>
                </c:pt>
                <c:pt idx="176">
                  <c:v>-2.99258608016647E-3</c:v>
                </c:pt>
                <c:pt idx="177">
                  <c:v>-5.2461515073345634E-3</c:v>
                </c:pt>
                <c:pt idx="178">
                  <c:v>-6.4853077245532499E-3</c:v>
                </c:pt>
                <c:pt idx="179">
                  <c:v>-4.5079513541453915E-3</c:v>
                </c:pt>
                <c:pt idx="180">
                  <c:v>1.270394506815533E-2</c:v>
                </c:pt>
                <c:pt idx="181">
                  <c:v>-9.4735773518455964E-3</c:v>
                </c:pt>
                <c:pt idx="182">
                  <c:v>-2.4531033101935624E-2</c:v>
                </c:pt>
                <c:pt idx="183">
                  <c:v>-2.9047234090562986E-2</c:v>
                </c:pt>
                <c:pt idx="184">
                  <c:v>-2.6797252472412873E-2</c:v>
                </c:pt>
                <c:pt idx="185">
                  <c:v>1.2284743433729803E-2</c:v>
                </c:pt>
                <c:pt idx="186">
                  <c:v>2.4826557595006789E-2</c:v>
                </c:pt>
                <c:pt idx="187">
                  <c:v>3.2862548379866491E-2</c:v>
                </c:pt>
                <c:pt idx="188">
                  <c:v>4.0988143914579007E-2</c:v>
                </c:pt>
                <c:pt idx="189">
                  <c:v>3.755566865109472E-2</c:v>
                </c:pt>
                <c:pt idx="190">
                  <c:v>4.6623374025148961E-2</c:v>
                </c:pt>
                <c:pt idx="191">
                  <c:v>5.0619717130964532E-2</c:v>
                </c:pt>
                <c:pt idx="192">
                  <c:v>4.094635640782638E-2</c:v>
                </c:pt>
                <c:pt idx="193">
                  <c:v>3.2714376931953192E-2</c:v>
                </c:pt>
                <c:pt idx="194">
                  <c:v>1.2695816326372431E-2</c:v>
                </c:pt>
                <c:pt idx="195">
                  <c:v>1.2639801662693577E-3</c:v>
                </c:pt>
                <c:pt idx="196">
                  <c:v>-1.4463676063903658E-2</c:v>
                </c:pt>
                <c:pt idx="197">
                  <c:v>-8.2142953015743765E-3</c:v>
                </c:pt>
                <c:pt idx="198">
                  <c:v>-2.9808946345794732E-2</c:v>
                </c:pt>
                <c:pt idx="199">
                  <c:v>-3.1273824364121176E-2</c:v>
                </c:pt>
                <c:pt idx="200">
                  <c:v>-2.1421249408275393E-2</c:v>
                </c:pt>
                <c:pt idx="201">
                  <c:v>-1.4435533697067682E-2</c:v>
                </c:pt>
                <c:pt idx="202">
                  <c:v>-1.4064675660405684E-2</c:v>
                </c:pt>
                <c:pt idx="203">
                  <c:v>-1.1232427476302665E-2</c:v>
                </c:pt>
                <c:pt idx="204">
                  <c:v>-2.9544933977066257E-2</c:v>
                </c:pt>
                <c:pt idx="205">
                  <c:v>-4.4345678759386345E-2</c:v>
                </c:pt>
                <c:pt idx="206">
                  <c:v>-6.0010942931366731E-2</c:v>
                </c:pt>
                <c:pt idx="207">
                  <c:v>-6.6790550381826186E-2</c:v>
                </c:pt>
                <c:pt idx="208">
                  <c:v>-6.1824420831036168E-2</c:v>
                </c:pt>
                <c:pt idx="209">
                  <c:v>-3.9142785209182351E-2</c:v>
                </c:pt>
                <c:pt idx="210">
                  <c:v>-2.9057770564488758E-2</c:v>
                </c:pt>
                <c:pt idx="211">
                  <c:v>-3.1786408431784832E-2</c:v>
                </c:pt>
                <c:pt idx="212">
                  <c:v>-2.0932943210939903E-2</c:v>
                </c:pt>
                <c:pt idx="213">
                  <c:v>3.3417178791555757E-3</c:v>
                </c:pt>
                <c:pt idx="214">
                  <c:v>7.8275573944650654E-3</c:v>
                </c:pt>
                <c:pt idx="215">
                  <c:v>1.9683437969691596E-2</c:v>
                </c:pt>
                <c:pt idx="216">
                  <c:v>2.3114683967396483E-2</c:v>
                </c:pt>
                <c:pt idx="217">
                  <c:v>3.7733738859313505E-2</c:v>
                </c:pt>
                <c:pt idx="218">
                  <c:v>3.0003205705054978E-2</c:v>
                </c:pt>
                <c:pt idx="219">
                  <c:v>3.2777169948066474E-2</c:v>
                </c:pt>
                <c:pt idx="220">
                  <c:v>2.8353714199658854E-2</c:v>
                </c:pt>
                <c:pt idx="221">
                  <c:v>2.9652463495101849E-2</c:v>
                </c:pt>
                <c:pt idx="222">
                  <c:v>3.5348166292745363E-2</c:v>
                </c:pt>
                <c:pt idx="223">
                  <c:v>4.7592953427867485E-2</c:v>
                </c:pt>
                <c:pt idx="224">
                  <c:v>9.0141084913238481E-2</c:v>
                </c:pt>
                <c:pt idx="225">
                  <c:v>8.9392764553258036E-2</c:v>
                </c:pt>
                <c:pt idx="226">
                  <c:v>0.10448881395545719</c:v>
                </c:pt>
                <c:pt idx="227">
                  <c:v>0.11316778293288977</c:v>
                </c:pt>
                <c:pt idx="228">
                  <c:v>9.9593965059284015E-2</c:v>
                </c:pt>
                <c:pt idx="229">
                  <c:v>9.7222207274577116E-2</c:v>
                </c:pt>
                <c:pt idx="230">
                  <c:v>0.11340099252472909</c:v>
                </c:pt>
                <c:pt idx="231">
                  <c:v>0.11004045130303611</c:v>
                </c:pt>
                <c:pt idx="232">
                  <c:v>0.12440901720096884</c:v>
                </c:pt>
                <c:pt idx="233">
                  <c:v>0.10174813855322629</c:v>
                </c:pt>
                <c:pt idx="234">
                  <c:v>0.10658092066260404</c:v>
                </c:pt>
                <c:pt idx="235">
                  <c:v>0.10819284366118719</c:v>
                </c:pt>
                <c:pt idx="236">
                  <c:v>0.11271106345589314</c:v>
                </c:pt>
                <c:pt idx="237">
                  <c:v>7.7461748911677245E-2</c:v>
                </c:pt>
                <c:pt idx="238">
                  <c:v>6.9511964875236143E-2</c:v>
                </c:pt>
                <c:pt idx="239">
                  <c:v>7.2396513098323317E-2</c:v>
                </c:pt>
                <c:pt idx="240">
                  <c:v>5.062508659060351E-2</c:v>
                </c:pt>
                <c:pt idx="241">
                  <c:v>5.5812934575302675E-2</c:v>
                </c:pt>
                <c:pt idx="242">
                  <c:v>3.8108411351009043E-2</c:v>
                </c:pt>
                <c:pt idx="243">
                  <c:v>1.3090265817381656E-2</c:v>
                </c:pt>
                <c:pt idx="244">
                  <c:v>1.378257387500364E-2</c:v>
                </c:pt>
                <c:pt idx="245">
                  <c:v>5.0872436534287315E-4</c:v>
                </c:pt>
                <c:pt idx="246">
                  <c:v>-1.0967548708046872E-2</c:v>
                </c:pt>
                <c:pt idx="247">
                  <c:v>-8.5560885698118105E-3</c:v>
                </c:pt>
                <c:pt idx="248">
                  <c:v>-2.6963880518212278E-2</c:v>
                </c:pt>
                <c:pt idx="249">
                  <c:v>-3.058374710783628E-2</c:v>
                </c:pt>
                <c:pt idx="250">
                  <c:v>-3.844504104838322E-2</c:v>
                </c:pt>
                <c:pt idx="251">
                  <c:v>-7.2141298065309195E-2</c:v>
                </c:pt>
                <c:pt idx="252">
                  <c:v>-4.1570008309078268E-2</c:v>
                </c:pt>
                <c:pt idx="253">
                  <c:v>-3.8914711108721946E-2</c:v>
                </c:pt>
                <c:pt idx="254">
                  <c:v>-4.9276683647369937E-2</c:v>
                </c:pt>
                <c:pt idx="255">
                  <c:v>-2.6750057335956156E-2</c:v>
                </c:pt>
                <c:pt idx="256">
                  <c:v>2.666868006436731E-2</c:v>
                </c:pt>
                <c:pt idx="257">
                  <c:v>8.0707597906250275E-3</c:v>
                </c:pt>
                <c:pt idx="258">
                  <c:v>3.2380101955387715E-2</c:v>
                </c:pt>
                <c:pt idx="259">
                  <c:v>4.6112245372898562E-2</c:v>
                </c:pt>
                <c:pt idx="260">
                  <c:v>4.3269162591287734E-2</c:v>
                </c:pt>
                <c:pt idx="261">
                  <c:v>5.6407820700299774E-2</c:v>
                </c:pt>
                <c:pt idx="262">
                  <c:v>4.6929887931182614E-2</c:v>
                </c:pt>
                <c:pt idx="263">
                  <c:v>5.6716646217008435E-2</c:v>
                </c:pt>
                <c:pt idx="264">
                  <c:v>7.36804470104684E-2</c:v>
                </c:pt>
                <c:pt idx="265">
                  <c:v>7.0225541244336206E-2</c:v>
                </c:pt>
                <c:pt idx="266">
                  <c:v>6.1459918661921235E-2</c:v>
                </c:pt>
                <c:pt idx="267">
                  <c:v>8.5547323098113789E-2</c:v>
                </c:pt>
                <c:pt idx="268">
                  <c:v>8.4152074541667662E-2</c:v>
                </c:pt>
                <c:pt idx="269">
                  <c:v>9.2800307383148956E-2</c:v>
                </c:pt>
                <c:pt idx="270">
                  <c:v>9.079494283994935E-2</c:v>
                </c:pt>
                <c:pt idx="271">
                  <c:v>8.5287317935538287E-2</c:v>
                </c:pt>
                <c:pt idx="272">
                  <c:v>6.3054662022177896E-2</c:v>
                </c:pt>
                <c:pt idx="273">
                  <c:v>8.3486990429878588E-2</c:v>
                </c:pt>
                <c:pt idx="274">
                  <c:v>6.5362832290330561E-2</c:v>
                </c:pt>
                <c:pt idx="275">
                  <c:v>4.630586200538369E-2</c:v>
                </c:pt>
                <c:pt idx="276">
                  <c:v>5.168350486060283E-2</c:v>
                </c:pt>
                <c:pt idx="277">
                  <c:v>2.0086720179457018E-2</c:v>
                </c:pt>
                <c:pt idx="278">
                  <c:v>9.4952941702423042E-3</c:v>
                </c:pt>
                <c:pt idx="279">
                  <c:v>3.623854605242329E-3</c:v>
                </c:pt>
                <c:pt idx="280">
                  <c:v>7.8336711805693238E-3</c:v>
                </c:pt>
                <c:pt idx="281">
                  <c:v>3.1393304581601389E-2</c:v>
                </c:pt>
                <c:pt idx="282">
                  <c:v>2.9327180454049209E-2</c:v>
                </c:pt>
                <c:pt idx="283">
                  <c:v>2.104793687980103E-2</c:v>
                </c:pt>
                <c:pt idx="284">
                  <c:v>3.5934810468312955E-2</c:v>
                </c:pt>
                <c:pt idx="285">
                  <c:v>3.9511768559359672E-2</c:v>
                </c:pt>
                <c:pt idx="286">
                  <c:v>3.3178992529546279E-2</c:v>
                </c:pt>
                <c:pt idx="287">
                  <c:v>2.4454528085384553E-2</c:v>
                </c:pt>
                <c:pt idx="288">
                  <c:v>1.4872739828389043E-2</c:v>
                </c:pt>
                <c:pt idx="289">
                  <c:v>1.7816558519003978E-2</c:v>
                </c:pt>
                <c:pt idx="290">
                  <c:v>1.4439765928666696E-2</c:v>
                </c:pt>
                <c:pt idx="291">
                  <c:v>2.0094413397171038E-2</c:v>
                </c:pt>
                <c:pt idx="292">
                  <c:v>2.2940046479022227E-2</c:v>
                </c:pt>
                <c:pt idx="293">
                  <c:v>2.5791035607004253E-2</c:v>
                </c:pt>
                <c:pt idx="294">
                  <c:v>2.835323447853896E-2</c:v>
                </c:pt>
                <c:pt idx="295">
                  <c:v>2.8233291229361163E-2</c:v>
                </c:pt>
                <c:pt idx="296">
                  <c:v>1.5707010354557804E-2</c:v>
                </c:pt>
                <c:pt idx="297">
                  <c:v>2.4394477041795253E-2</c:v>
                </c:pt>
                <c:pt idx="298">
                  <c:v>2.2419324675105649E-2</c:v>
                </c:pt>
                <c:pt idx="299">
                  <c:v>7.8591358845033939E-3</c:v>
                </c:pt>
                <c:pt idx="300">
                  <c:v>-2.0442939252939478E-3</c:v>
                </c:pt>
                <c:pt idx="301">
                  <c:v>-1.3249238376247143E-2</c:v>
                </c:pt>
                <c:pt idx="302">
                  <c:v>-4.5887310050805302E-3</c:v>
                </c:pt>
                <c:pt idx="303">
                  <c:v>-3.1427371093536771E-2</c:v>
                </c:pt>
                <c:pt idx="304">
                  <c:v>-2.5229749295406608E-2</c:v>
                </c:pt>
                <c:pt idx="305">
                  <c:v>-3.2195916289798156E-2</c:v>
                </c:pt>
                <c:pt idx="306">
                  <c:v>-3.1567781235127525E-2</c:v>
                </c:pt>
                <c:pt idx="307">
                  <c:v>-1.4269798021569632E-2</c:v>
                </c:pt>
                <c:pt idx="308">
                  <c:v>-4.8105921167324334E-3</c:v>
                </c:pt>
                <c:pt idx="309">
                  <c:v>-9.0728858045456325E-3</c:v>
                </c:pt>
                <c:pt idx="310">
                  <c:v>9.5539203202526252E-3</c:v>
                </c:pt>
                <c:pt idx="311">
                  <c:v>-2.2055750454279053E-3</c:v>
                </c:pt>
                <c:pt idx="312">
                  <c:v>5.9301887590483935E-6</c:v>
                </c:pt>
                <c:pt idx="313">
                  <c:v>1.767329035098586E-2</c:v>
                </c:pt>
                <c:pt idx="314">
                  <c:v>4.1505639077640787E-2</c:v>
                </c:pt>
                <c:pt idx="315">
                  <c:v>5.5390272652787502E-2</c:v>
                </c:pt>
                <c:pt idx="316">
                  <c:v>5.5998403910272013E-2</c:v>
                </c:pt>
                <c:pt idx="317">
                  <c:v>5.0578031210413557E-2</c:v>
                </c:pt>
                <c:pt idx="318">
                  <c:v>4.4947300211693547E-2</c:v>
                </c:pt>
                <c:pt idx="319">
                  <c:v>3.8662411109560271E-2</c:v>
                </c:pt>
                <c:pt idx="320">
                  <c:v>3.2753316064853127E-2</c:v>
                </c:pt>
                <c:pt idx="321">
                  <c:v>3.1532820327557796E-2</c:v>
                </c:pt>
                <c:pt idx="322">
                  <c:v>4.3602694584032639E-2</c:v>
                </c:pt>
                <c:pt idx="323">
                  <c:v>4.0967185859746631E-2</c:v>
                </c:pt>
                <c:pt idx="324">
                  <c:v>6.4062423584592021E-2</c:v>
                </c:pt>
                <c:pt idx="325">
                  <c:v>8.1764801045620755E-2</c:v>
                </c:pt>
                <c:pt idx="326">
                  <c:v>7.3626591885172038E-2</c:v>
                </c:pt>
                <c:pt idx="327">
                  <c:v>4.1698183923258289E-2</c:v>
                </c:pt>
                <c:pt idx="328">
                  <c:v>5.5635781013557144E-2</c:v>
                </c:pt>
                <c:pt idx="329">
                  <c:v>4.2681605279805086E-2</c:v>
                </c:pt>
                <c:pt idx="330">
                  <c:v>3.9831457326748435E-2</c:v>
                </c:pt>
                <c:pt idx="331">
                  <c:v>6.089713838901758E-3</c:v>
                </c:pt>
                <c:pt idx="332">
                  <c:v>-4.787724661367559E-3</c:v>
                </c:pt>
                <c:pt idx="333">
                  <c:v>-6.6632350276395295E-3</c:v>
                </c:pt>
                <c:pt idx="334">
                  <c:v>-6.7643835400599912E-3</c:v>
                </c:pt>
                <c:pt idx="335">
                  <c:v>-1.1701168530732491E-2</c:v>
                </c:pt>
                <c:pt idx="336">
                  <c:v>-1.247731261446368E-2</c:v>
                </c:pt>
                <c:pt idx="337">
                  <c:v>6.5201601875872748E-4</c:v>
                </c:pt>
                <c:pt idx="338">
                  <c:v>1.4092716516891798E-2</c:v>
                </c:pt>
                <c:pt idx="339">
                  <c:v>7.5002318308680701E-3</c:v>
                </c:pt>
                <c:pt idx="340">
                  <c:v>2.2228435062655477E-3</c:v>
                </c:pt>
                <c:pt idx="341">
                  <c:v>-2.2965463240858948E-3</c:v>
                </c:pt>
                <c:pt idx="342">
                  <c:v>-2.4966781153335834E-3</c:v>
                </c:pt>
                <c:pt idx="343">
                  <c:v>-3.1494587140223095E-2</c:v>
                </c:pt>
                <c:pt idx="344">
                  <c:v>-2.6922246390997391E-2</c:v>
                </c:pt>
                <c:pt idx="345">
                  <c:v>-4.2223704479270166E-2</c:v>
                </c:pt>
                <c:pt idx="346">
                  <c:v>-7.8352958283603221E-3</c:v>
                </c:pt>
                <c:pt idx="347">
                  <c:v>-2.3621430653351379E-2</c:v>
                </c:pt>
                <c:pt idx="348">
                  <c:v>-1.8254313095229374E-2</c:v>
                </c:pt>
                <c:pt idx="349">
                  <c:v>-3.0605184123020518E-2</c:v>
                </c:pt>
                <c:pt idx="350">
                  <c:v>-1.3282043223917069E-2</c:v>
                </c:pt>
                <c:pt idx="351">
                  <c:v>-9.9056705232598002E-3</c:v>
                </c:pt>
                <c:pt idx="352">
                  <c:v>-2.4915843048355053E-2</c:v>
                </c:pt>
                <c:pt idx="353">
                  <c:v>-4.0046366819487041E-2</c:v>
                </c:pt>
                <c:pt idx="354">
                  <c:v>-2.1818112888818044E-2</c:v>
                </c:pt>
                <c:pt idx="355">
                  <c:v>-3.3271052150675107E-2</c:v>
                </c:pt>
                <c:pt idx="356">
                  <c:v>-2.6351190543643932E-2</c:v>
                </c:pt>
                <c:pt idx="357">
                  <c:v>-3.8107253998440622E-2</c:v>
                </c:pt>
                <c:pt idx="358">
                  <c:v>-2.3526295279388855E-2</c:v>
                </c:pt>
                <c:pt idx="359">
                  <c:v>-1.3152917977832843E-2</c:v>
                </c:pt>
                <c:pt idx="360">
                  <c:v>-2.0928336188478395E-2</c:v>
                </c:pt>
                <c:pt idx="361">
                  <c:v>-1.2061970875730276E-2</c:v>
                </c:pt>
                <c:pt idx="362">
                  <c:v>-7.8776195629936315E-3</c:v>
                </c:pt>
                <c:pt idx="363">
                  <c:v>-4.4184110191471324E-2</c:v>
                </c:pt>
                <c:pt idx="364">
                  <c:v>-4.566496761626436E-2</c:v>
                </c:pt>
                <c:pt idx="365">
                  <c:v>-6.2449501547771617E-2</c:v>
                </c:pt>
                <c:pt idx="366">
                  <c:v>-6.7866148818412117E-2</c:v>
                </c:pt>
                <c:pt idx="367">
                  <c:v>-6.9851779852080631E-2</c:v>
                </c:pt>
                <c:pt idx="368">
                  <c:v>-5.1687474167844902E-2</c:v>
                </c:pt>
                <c:pt idx="369">
                  <c:v>-5.6594126378784658E-2</c:v>
                </c:pt>
                <c:pt idx="370">
                  <c:v>-6.6935072188589254E-2</c:v>
                </c:pt>
                <c:pt idx="371">
                  <c:v>-4.9894780504606683E-2</c:v>
                </c:pt>
                <c:pt idx="372">
                  <c:v>-3.3109751436614411E-2</c:v>
                </c:pt>
                <c:pt idx="373">
                  <c:v>-5.2280014591472662E-2</c:v>
                </c:pt>
                <c:pt idx="374">
                  <c:v>-3.938352396980789E-2</c:v>
                </c:pt>
                <c:pt idx="375">
                  <c:v>-5.5739758955341723E-2</c:v>
                </c:pt>
                <c:pt idx="376">
                  <c:v>-3.1031118040299101E-2</c:v>
                </c:pt>
                <c:pt idx="377">
                  <c:v>-2.0256622611986966E-2</c:v>
                </c:pt>
                <c:pt idx="378">
                  <c:v>-2.9687604382546921E-2</c:v>
                </c:pt>
                <c:pt idx="379">
                  <c:v>-2.1495793193818526E-2</c:v>
                </c:pt>
                <c:pt idx="380">
                  <c:v>-3.1799658338415415E-2</c:v>
                </c:pt>
                <c:pt idx="381">
                  <c:v>-2.9705546538834225E-3</c:v>
                </c:pt>
                <c:pt idx="382">
                  <c:v>2.3376260396520656E-2</c:v>
                </c:pt>
                <c:pt idx="383">
                  <c:v>3.0854507821130719E-2</c:v>
                </c:pt>
                <c:pt idx="384">
                  <c:v>3.5982481074897377E-2</c:v>
                </c:pt>
                <c:pt idx="385">
                  <c:v>5.242096403386013E-2</c:v>
                </c:pt>
                <c:pt idx="386">
                  <c:v>5.3699998473583893E-2</c:v>
                </c:pt>
                <c:pt idx="387">
                  <c:v>3.9950835728367447E-2</c:v>
                </c:pt>
                <c:pt idx="388">
                  <c:v>4.3872831691791625E-2</c:v>
                </c:pt>
                <c:pt idx="389">
                  <c:v>5.1688887167891169E-2</c:v>
                </c:pt>
                <c:pt idx="390">
                  <c:v>4.2433320692176812E-2</c:v>
                </c:pt>
                <c:pt idx="391">
                  <c:v>5.4152611815722167E-2</c:v>
                </c:pt>
                <c:pt idx="392">
                  <c:v>2.6207641118415566E-2</c:v>
                </c:pt>
                <c:pt idx="393">
                  <c:v>2.3077380707588625E-2</c:v>
                </c:pt>
                <c:pt idx="394">
                  <c:v>2.6663701620960999E-2</c:v>
                </c:pt>
                <c:pt idx="395">
                  <c:v>-1.4573051592489141E-2</c:v>
                </c:pt>
                <c:pt idx="396">
                  <c:v>-1.0475125968612355E-2</c:v>
                </c:pt>
                <c:pt idx="397">
                  <c:v>-1.6641234176631343E-2</c:v>
                </c:pt>
                <c:pt idx="398">
                  <c:v>1.3843724282730639E-2</c:v>
                </c:pt>
                <c:pt idx="399">
                  <c:v>5.5998213459291903E-3</c:v>
                </c:pt>
                <c:pt idx="400">
                  <c:v>7.1064749722450377E-3</c:v>
                </c:pt>
                <c:pt idx="401">
                  <c:v>-1.5571937694710661E-2</c:v>
                </c:pt>
                <c:pt idx="402">
                  <c:v>-8.456665256276228E-3</c:v>
                </c:pt>
                <c:pt idx="403">
                  <c:v>-2.1069734821379415E-5</c:v>
                </c:pt>
                <c:pt idx="404">
                  <c:v>4.0488104089227072E-3</c:v>
                </c:pt>
                <c:pt idx="405">
                  <c:v>-1.4331952960265693E-3</c:v>
                </c:pt>
                <c:pt idx="406">
                  <c:v>6.7768349781950393E-4</c:v>
                </c:pt>
                <c:pt idx="407">
                  <c:v>1.90958173654351E-2</c:v>
                </c:pt>
                <c:pt idx="408">
                  <c:v>2.6050953496244856E-2</c:v>
                </c:pt>
                <c:pt idx="409">
                  <c:v>3.2556251061062282E-2</c:v>
                </c:pt>
                <c:pt idx="410">
                  <c:v>1.1102280235006912E-2</c:v>
                </c:pt>
                <c:pt idx="411">
                  <c:v>6.1975738990255942E-2</c:v>
                </c:pt>
                <c:pt idx="412">
                  <c:v>7.8062994808053413E-2</c:v>
                </c:pt>
                <c:pt idx="413">
                  <c:v>8.3006843771790503E-2</c:v>
                </c:pt>
                <c:pt idx="414">
                  <c:v>0.10331888422774435</c:v>
                </c:pt>
                <c:pt idx="415">
                  <c:v>9.1719855478724271E-2</c:v>
                </c:pt>
                <c:pt idx="416">
                  <c:v>0.10794922776434837</c:v>
                </c:pt>
                <c:pt idx="417">
                  <c:v>6.4432998783659171E-2</c:v>
                </c:pt>
                <c:pt idx="418">
                  <c:v>7.6261612585147062E-2</c:v>
                </c:pt>
                <c:pt idx="419">
                  <c:v>7.6464048748228153E-2</c:v>
                </c:pt>
                <c:pt idx="420">
                  <c:v>7.9085753059045985E-2</c:v>
                </c:pt>
                <c:pt idx="421">
                  <c:v>7.3130273987267042E-2</c:v>
                </c:pt>
                <c:pt idx="422">
                  <c:v>5.6390857013841368E-2</c:v>
                </c:pt>
                <c:pt idx="423">
                  <c:v>5.5541684622973209E-2</c:v>
                </c:pt>
                <c:pt idx="424">
                  <c:v>7.1362119711172442E-2</c:v>
                </c:pt>
                <c:pt idx="425">
                  <c:v>7.8183190815157025E-2</c:v>
                </c:pt>
                <c:pt idx="426">
                  <c:v>6.4603918680257721E-2</c:v>
                </c:pt>
                <c:pt idx="427">
                  <c:v>6.8214032086440918E-2</c:v>
                </c:pt>
                <c:pt idx="428">
                  <c:v>7.6466660450156321E-2</c:v>
                </c:pt>
                <c:pt idx="429">
                  <c:v>9.3025325706584269E-2</c:v>
                </c:pt>
                <c:pt idx="430">
                  <c:v>8.1614359678222989E-2</c:v>
                </c:pt>
                <c:pt idx="431">
                  <c:v>7.6059726968106298E-2</c:v>
                </c:pt>
                <c:pt idx="432">
                  <c:v>0.10630396199760545</c:v>
                </c:pt>
                <c:pt idx="433">
                  <c:v>9.6063411056012071E-2</c:v>
                </c:pt>
                <c:pt idx="434">
                  <c:v>7.8061435670823048E-2</c:v>
                </c:pt>
                <c:pt idx="435">
                  <c:v>5.3792033931582578E-2</c:v>
                </c:pt>
                <c:pt idx="436">
                  <c:v>7.1127748440726279E-2</c:v>
                </c:pt>
                <c:pt idx="437">
                  <c:v>7.9726308035079116E-2</c:v>
                </c:pt>
                <c:pt idx="438">
                  <c:v>6.1934552939342538E-2</c:v>
                </c:pt>
                <c:pt idx="439">
                  <c:v>7.8520840304781556E-2</c:v>
                </c:pt>
                <c:pt idx="440">
                  <c:v>9.1584472213035534E-2</c:v>
                </c:pt>
                <c:pt idx="441">
                  <c:v>0.11177704730812457</c:v>
                </c:pt>
                <c:pt idx="442">
                  <c:v>0.10723299039940311</c:v>
                </c:pt>
                <c:pt idx="443">
                  <c:v>6.2956579775341776E-2</c:v>
                </c:pt>
                <c:pt idx="444">
                  <c:v>8.3951288451695069E-2</c:v>
                </c:pt>
                <c:pt idx="445">
                  <c:v>6.2786704487133277E-2</c:v>
                </c:pt>
                <c:pt idx="446">
                  <c:v>7.1172669779430209E-2</c:v>
                </c:pt>
                <c:pt idx="447">
                  <c:v>4.8378647707151237E-2</c:v>
                </c:pt>
                <c:pt idx="448">
                  <c:v>2.0020748699634449E-2</c:v>
                </c:pt>
                <c:pt idx="449">
                  <c:v>2.2904917287889473E-2</c:v>
                </c:pt>
                <c:pt idx="450">
                  <c:v>2.561791962344491E-2</c:v>
                </c:pt>
                <c:pt idx="451">
                  <c:v>-1.2834086662565579E-3</c:v>
                </c:pt>
                <c:pt idx="452">
                  <c:v>2.8484910869149842E-3</c:v>
                </c:pt>
                <c:pt idx="453">
                  <c:v>2.4785405127247861E-2</c:v>
                </c:pt>
                <c:pt idx="454">
                  <c:v>1.8593013233693119E-2</c:v>
                </c:pt>
                <c:pt idx="455">
                  <c:v>2.0164132760310538E-2</c:v>
                </c:pt>
                <c:pt idx="456">
                  <c:v>1.38710288817854E-2</c:v>
                </c:pt>
                <c:pt idx="457">
                  <c:v>2.2068470956894443E-3</c:v>
                </c:pt>
                <c:pt idx="458">
                  <c:v>2.7629223492798796E-2</c:v>
                </c:pt>
                <c:pt idx="459">
                  <c:v>-7.9845760507691254E-4</c:v>
                </c:pt>
                <c:pt idx="460">
                  <c:v>-6.7308565322900582E-2</c:v>
                </c:pt>
                <c:pt idx="461">
                  <c:v>-6.8873878931907356E-2</c:v>
                </c:pt>
                <c:pt idx="462">
                  <c:v>-2.6865602349735708E-2</c:v>
                </c:pt>
                <c:pt idx="463">
                  <c:v>-4.3296268487949624E-2</c:v>
                </c:pt>
                <c:pt idx="464">
                  <c:v>-2.0997876732039383E-2</c:v>
                </c:pt>
                <c:pt idx="465">
                  <c:v>-4.2137677166564143E-2</c:v>
                </c:pt>
                <c:pt idx="466">
                  <c:v>-5.5697100384648618E-2</c:v>
                </c:pt>
                <c:pt idx="467">
                  <c:v>-3.1775586273192671E-2</c:v>
                </c:pt>
                <c:pt idx="468">
                  <c:v>-2.8889232156879632E-2</c:v>
                </c:pt>
                <c:pt idx="469">
                  <c:v>-3.8090868418677946E-2</c:v>
                </c:pt>
                <c:pt idx="470">
                  <c:v>-4.8473431959069932E-2</c:v>
                </c:pt>
                <c:pt idx="471">
                  <c:v>-5.1964211331023046E-2</c:v>
                </c:pt>
                <c:pt idx="472">
                  <c:v>-5.8079287847396771E-2</c:v>
                </c:pt>
                <c:pt idx="473">
                  <c:v>-2.982663315255768E-2</c:v>
                </c:pt>
                <c:pt idx="474">
                  <c:v>-3.8401264219335686E-2</c:v>
                </c:pt>
                <c:pt idx="475">
                  <c:v>-4.7396867036782829E-2</c:v>
                </c:pt>
                <c:pt idx="476">
                  <c:v>-3.565620513988095E-2</c:v>
                </c:pt>
                <c:pt idx="477">
                  <c:v>-6.4584618262919877E-2</c:v>
                </c:pt>
                <c:pt idx="478">
                  <c:v>-6.4465802758737242E-2</c:v>
                </c:pt>
                <c:pt idx="479">
                  <c:v>-2.66331321972124E-3</c:v>
                </c:pt>
                <c:pt idx="480">
                  <c:v>-3.1184579700544736E-3</c:v>
                </c:pt>
                <c:pt idx="481">
                  <c:v>-9.7486941963888431E-3</c:v>
                </c:pt>
                <c:pt idx="482">
                  <c:v>-1.2689988431814009E-2</c:v>
                </c:pt>
                <c:pt idx="483">
                  <c:v>-3.3327901244514714E-2</c:v>
                </c:pt>
                <c:pt idx="484">
                  <c:v>-2.1570794559200759E-2</c:v>
                </c:pt>
                <c:pt idx="485">
                  <c:v>1.8026070993517301E-3</c:v>
                </c:pt>
                <c:pt idx="486">
                  <c:v>-5.7223948153913269E-3</c:v>
                </c:pt>
                <c:pt idx="487">
                  <c:v>-1.7690168528901516E-2</c:v>
                </c:pt>
                <c:pt idx="488">
                  <c:v>-3.026766758507805E-2</c:v>
                </c:pt>
                <c:pt idx="489">
                  <c:v>-2.7436970139592128E-2</c:v>
                </c:pt>
                <c:pt idx="490">
                  <c:v>-2.5991051279214413E-2</c:v>
                </c:pt>
                <c:pt idx="491">
                  <c:v>-2.6719294523786689E-2</c:v>
                </c:pt>
                <c:pt idx="492">
                  <c:v>-2.7043163354316429E-2</c:v>
                </c:pt>
                <c:pt idx="493">
                  <c:v>-2.7586930363244416E-2</c:v>
                </c:pt>
                <c:pt idx="494">
                  <c:v>-2.9423606209637944E-2</c:v>
                </c:pt>
                <c:pt idx="495">
                  <c:v>-2.3445977338747523E-2</c:v>
                </c:pt>
                <c:pt idx="496">
                  <c:v>-2.4689934582356656E-2</c:v>
                </c:pt>
                <c:pt idx="497">
                  <c:v>4.7508963548971023E-3</c:v>
                </c:pt>
                <c:pt idx="498">
                  <c:v>-2.2874939340866866E-2</c:v>
                </c:pt>
                <c:pt idx="499">
                  <c:v>-3.0387936639755364E-2</c:v>
                </c:pt>
                <c:pt idx="500">
                  <c:v>-7.2234854408029209E-2</c:v>
                </c:pt>
                <c:pt idx="501">
                  <c:v>-6.1533174886751335E-2</c:v>
                </c:pt>
                <c:pt idx="502">
                  <c:v>-4.1854167669131609E-2</c:v>
                </c:pt>
                <c:pt idx="503">
                  <c:v>-7.6646403274349365E-2</c:v>
                </c:pt>
                <c:pt idx="504">
                  <c:v>-6.5011997796638757E-2</c:v>
                </c:pt>
                <c:pt idx="505">
                  <c:v>-5.7034995207738796E-2</c:v>
                </c:pt>
                <c:pt idx="506">
                  <c:v>-6.7451363299684222E-2</c:v>
                </c:pt>
                <c:pt idx="507">
                  <c:v>-5.4027860694998105E-2</c:v>
                </c:pt>
                <c:pt idx="508">
                  <c:v>-4.4615951507329513E-2</c:v>
                </c:pt>
                <c:pt idx="509">
                  <c:v>-3.2896478333657449E-2</c:v>
                </c:pt>
                <c:pt idx="510">
                  <c:v>-3.7163650169179718E-2</c:v>
                </c:pt>
                <c:pt idx="511">
                  <c:v>-5.0193640668386538E-2</c:v>
                </c:pt>
                <c:pt idx="512">
                  <c:v>-3.8584037167392567E-2</c:v>
                </c:pt>
                <c:pt idx="513">
                  <c:v>-3.4575100873694566E-2</c:v>
                </c:pt>
                <c:pt idx="514">
                  <c:v>-5.25147933393054E-2</c:v>
                </c:pt>
                <c:pt idx="515">
                  <c:v>-4.3974765380463493E-2</c:v>
                </c:pt>
                <c:pt idx="516">
                  <c:v>-6.2595949791858729E-2</c:v>
                </c:pt>
                <c:pt idx="517">
                  <c:v>-3.5462472889724823E-2</c:v>
                </c:pt>
                <c:pt idx="518">
                  <c:v>-2.1340205595137985E-2</c:v>
                </c:pt>
                <c:pt idx="519">
                  <c:v>2.688025182993007E-2</c:v>
                </c:pt>
                <c:pt idx="520">
                  <c:v>2.0323163176059526E-2</c:v>
                </c:pt>
                <c:pt idx="521">
                  <c:v>1.2428221669384202E-2</c:v>
                </c:pt>
                <c:pt idx="522">
                  <c:v>4.1774563630054724E-2</c:v>
                </c:pt>
                <c:pt idx="523">
                  <c:v>2.3568558996324207E-2</c:v>
                </c:pt>
                <c:pt idx="524">
                  <c:v>2.7030189721582467E-2</c:v>
                </c:pt>
                <c:pt idx="525">
                  <c:v>2.8982911864287572E-2</c:v>
                </c:pt>
                <c:pt idx="526">
                  <c:v>3.5586681461580887E-2</c:v>
                </c:pt>
                <c:pt idx="527">
                  <c:v>2.2031160384076022E-2</c:v>
                </c:pt>
                <c:pt idx="528">
                  <c:v>1.348505755435063E-2</c:v>
                </c:pt>
                <c:pt idx="529">
                  <c:v>2.1914130741145805E-2</c:v>
                </c:pt>
                <c:pt idx="530">
                  <c:v>8.8823047805883584E-3</c:v>
                </c:pt>
                <c:pt idx="531">
                  <c:v>-1.1688354085344303E-2</c:v>
                </c:pt>
                <c:pt idx="532">
                  <c:v>-6.170790883850843E-3</c:v>
                </c:pt>
                <c:pt idx="533">
                  <c:v>1.1373678229293436E-3</c:v>
                </c:pt>
                <c:pt idx="534">
                  <c:v>-1.5287302963597588E-2</c:v>
                </c:pt>
                <c:pt idx="535">
                  <c:v>-9.8170802397022014E-3</c:v>
                </c:pt>
                <c:pt idx="536">
                  <c:v>4.4190610795876622E-3</c:v>
                </c:pt>
                <c:pt idx="537">
                  <c:v>4.5201401744151704E-3</c:v>
                </c:pt>
                <c:pt idx="538">
                  <c:v>-1.4884280575390128E-2</c:v>
                </c:pt>
                <c:pt idx="539">
                  <c:v>-2.0652406090796049E-2</c:v>
                </c:pt>
                <c:pt idx="540">
                  <c:v>-1.9262221058791516E-2</c:v>
                </c:pt>
                <c:pt idx="541">
                  <c:v>-2.9184059579665089E-2</c:v>
                </c:pt>
                <c:pt idx="542">
                  <c:v>-2.6036966564987434E-2</c:v>
                </c:pt>
                <c:pt idx="543">
                  <c:v>-3.8608869211852595E-2</c:v>
                </c:pt>
                <c:pt idx="544">
                  <c:v>-4.2251607701122969E-2</c:v>
                </c:pt>
                <c:pt idx="545">
                  <c:v>-6.8752544040940708E-2</c:v>
                </c:pt>
                <c:pt idx="546">
                  <c:v>-6.1346999932271135E-2</c:v>
                </c:pt>
                <c:pt idx="547">
                  <c:v>-5.4296815167070085E-2</c:v>
                </c:pt>
                <c:pt idx="548">
                  <c:v>-6.6027582591450432E-2</c:v>
                </c:pt>
                <c:pt idx="549">
                  <c:v>-6.0832604290061758E-2</c:v>
                </c:pt>
                <c:pt idx="550">
                  <c:v>-2.6990651596559116E-2</c:v>
                </c:pt>
                <c:pt idx="551">
                  <c:v>-3.0587145279804936E-2</c:v>
                </c:pt>
                <c:pt idx="552">
                  <c:v>-1.2288271328030818E-2</c:v>
                </c:pt>
                <c:pt idx="553">
                  <c:v>2.1062293504082306E-2</c:v>
                </c:pt>
                <c:pt idx="554">
                  <c:v>1.9937019654298133E-2</c:v>
                </c:pt>
                <c:pt idx="555">
                  <c:v>-9.2008618260020943E-3</c:v>
                </c:pt>
                <c:pt idx="556">
                  <c:v>-2.5824457121489279E-2</c:v>
                </c:pt>
                <c:pt idx="557">
                  <c:v>-5.2294808783213374E-3</c:v>
                </c:pt>
                <c:pt idx="558">
                  <c:v>-8.6956023843464143E-3</c:v>
                </c:pt>
                <c:pt idx="559">
                  <c:v>-7.6428528865772555E-3</c:v>
                </c:pt>
                <c:pt idx="560">
                  <c:v>-1.3543222782562718E-3</c:v>
                </c:pt>
                <c:pt idx="561">
                  <c:v>-3.3648571168478671E-3</c:v>
                </c:pt>
                <c:pt idx="562">
                  <c:v>1.443996959516E-2</c:v>
                </c:pt>
                <c:pt idx="563">
                  <c:v>4.515774179487278E-2</c:v>
                </c:pt>
                <c:pt idx="564">
                  <c:v>6.7450116780288588E-2</c:v>
                </c:pt>
                <c:pt idx="565">
                  <c:v>7.3923444002577832E-2</c:v>
                </c:pt>
                <c:pt idx="566">
                  <c:v>6.1485760148653236E-2</c:v>
                </c:pt>
                <c:pt idx="567">
                  <c:v>7.4216785959658998E-2</c:v>
                </c:pt>
                <c:pt idx="568">
                  <c:v>9.1098005204793553E-2</c:v>
                </c:pt>
                <c:pt idx="569">
                  <c:v>5.8212941755960354E-2</c:v>
                </c:pt>
                <c:pt idx="570">
                  <c:v>7.3117093378757589E-2</c:v>
                </c:pt>
                <c:pt idx="571">
                  <c:v>5.7799435230872213E-2</c:v>
                </c:pt>
                <c:pt idx="572">
                  <c:v>2.7234879776741227E-2</c:v>
                </c:pt>
                <c:pt idx="573">
                  <c:v>4.3106881891760623E-2</c:v>
                </c:pt>
                <c:pt idx="574">
                  <c:v>4.1193280461604309E-2</c:v>
                </c:pt>
                <c:pt idx="575">
                  <c:v>4.5139825667170334E-2</c:v>
                </c:pt>
                <c:pt idx="576">
                  <c:v>7.8795401064594511E-2</c:v>
                </c:pt>
                <c:pt idx="577">
                  <c:v>9.2201867813210742E-2</c:v>
                </c:pt>
                <c:pt idx="578">
                  <c:v>7.3696343663577288E-2</c:v>
                </c:pt>
                <c:pt idx="579">
                  <c:v>5.985458132072799E-2</c:v>
                </c:pt>
                <c:pt idx="580">
                  <c:v>6.7921992756143204E-2</c:v>
                </c:pt>
                <c:pt idx="581">
                  <c:v>6.6057479309307929E-2</c:v>
                </c:pt>
                <c:pt idx="582">
                  <c:v>6.2141621549556672E-2</c:v>
                </c:pt>
                <c:pt idx="583">
                  <c:v>9.7410622011249975E-2</c:v>
                </c:pt>
                <c:pt idx="584">
                  <c:v>0.11536451593819805</c:v>
                </c:pt>
                <c:pt idx="585">
                  <c:v>0.11818872091273754</c:v>
                </c:pt>
                <c:pt idx="586">
                  <c:v>0.11432613163084289</c:v>
                </c:pt>
                <c:pt idx="587">
                  <c:v>0.10707744106970814</c:v>
                </c:pt>
                <c:pt idx="588">
                  <c:v>0.10660459419345143</c:v>
                </c:pt>
                <c:pt idx="589">
                  <c:v>6.7077266824911608E-2</c:v>
                </c:pt>
                <c:pt idx="590">
                  <c:v>6.8413263040661781E-2</c:v>
                </c:pt>
                <c:pt idx="591">
                  <c:v>9.6474531930181823E-2</c:v>
                </c:pt>
                <c:pt idx="592">
                  <c:v>6.3987927602655328E-2</c:v>
                </c:pt>
                <c:pt idx="593">
                  <c:v>9.0446242793079279E-2</c:v>
                </c:pt>
                <c:pt idx="594">
                  <c:v>0.1075646457298487</c:v>
                </c:pt>
                <c:pt idx="595">
                  <c:v>4.6135231688228417E-2</c:v>
                </c:pt>
                <c:pt idx="596">
                  <c:v>2.6843980947501487E-2</c:v>
                </c:pt>
                <c:pt idx="597">
                  <c:v>4.0165054626355723E-2</c:v>
                </c:pt>
                <c:pt idx="598">
                  <c:v>7.1385538646975041E-2</c:v>
                </c:pt>
                <c:pt idx="599">
                  <c:v>1.4059382493069065E-2</c:v>
                </c:pt>
                <c:pt idx="600">
                  <c:v>3.6281297694030441E-2</c:v>
                </c:pt>
                <c:pt idx="601">
                  <c:v>1.0472646127330171E-2</c:v>
                </c:pt>
                <c:pt idx="602">
                  <c:v>2.7533397985937428E-3</c:v>
                </c:pt>
                <c:pt idx="603">
                  <c:v>-7.9918433507582196E-3</c:v>
                </c:pt>
                <c:pt idx="604">
                  <c:v>-4.4028204266912613E-3</c:v>
                </c:pt>
                <c:pt idx="605">
                  <c:v>-3.3921604503827578E-2</c:v>
                </c:pt>
                <c:pt idx="606">
                  <c:v>-4.2533712235201651E-2</c:v>
                </c:pt>
                <c:pt idx="607">
                  <c:v>-1.1943356073969815E-2</c:v>
                </c:pt>
                <c:pt idx="608">
                  <c:v>3.3951581124298531E-2</c:v>
                </c:pt>
                <c:pt idx="609">
                  <c:v>3.4273831266380159E-2</c:v>
                </c:pt>
                <c:pt idx="610">
                  <c:v>3.0939469378895076E-3</c:v>
                </c:pt>
                <c:pt idx="611">
                  <c:v>4.0645004811982376E-2</c:v>
                </c:pt>
                <c:pt idx="612">
                  <c:v>3.2930919419545943E-2</c:v>
                </c:pt>
                <c:pt idx="613">
                  <c:v>1.5714980217029263E-2</c:v>
                </c:pt>
                <c:pt idx="614">
                  <c:v>2.1321210299505976E-2</c:v>
                </c:pt>
                <c:pt idx="615">
                  <c:v>3.2458030216170858E-2</c:v>
                </c:pt>
                <c:pt idx="616">
                  <c:v>2.0141670719304228E-2</c:v>
                </c:pt>
                <c:pt idx="617">
                  <c:v>-1.9603430244704938E-2</c:v>
                </c:pt>
                <c:pt idx="618">
                  <c:v>2.2301541460125827E-2</c:v>
                </c:pt>
                <c:pt idx="619">
                  <c:v>-6.8249607895781725E-3</c:v>
                </c:pt>
                <c:pt idx="620">
                  <c:v>5.9773776520651034E-4</c:v>
                </c:pt>
                <c:pt idx="621">
                  <c:v>-2.4933694765677035E-2</c:v>
                </c:pt>
                <c:pt idx="622">
                  <c:v>-1.7324277044296735E-2</c:v>
                </c:pt>
                <c:pt idx="623">
                  <c:v>7.5941782443235371E-3</c:v>
                </c:pt>
                <c:pt idx="624">
                  <c:v>2.6597336945700191E-2</c:v>
                </c:pt>
                <c:pt idx="625">
                  <c:v>4.2135037983466461E-2</c:v>
                </c:pt>
                <c:pt idx="626">
                  <c:v>2.8057177354059437E-2</c:v>
                </c:pt>
                <c:pt idx="627">
                  <c:v>2.3484782694589037E-3</c:v>
                </c:pt>
                <c:pt idx="628">
                  <c:v>1.9759351455703379E-2</c:v>
                </c:pt>
                <c:pt idx="629">
                  <c:v>1.6920947751639145E-2</c:v>
                </c:pt>
                <c:pt idx="630">
                  <c:v>1.0935106685499157E-3</c:v>
                </c:pt>
                <c:pt idx="631">
                  <c:v>9.8521751893822251E-4</c:v>
                </c:pt>
                <c:pt idx="632">
                  <c:v>-2.2599650100523835E-3</c:v>
                </c:pt>
                <c:pt idx="633">
                  <c:v>1.1783511431221307E-2</c:v>
                </c:pt>
                <c:pt idx="634">
                  <c:v>1.035073195448808E-3</c:v>
                </c:pt>
                <c:pt idx="635">
                  <c:v>5.2283647508915287E-2</c:v>
                </c:pt>
                <c:pt idx="636">
                  <c:v>6.9263470223690005E-2</c:v>
                </c:pt>
              </c:numCache>
            </c:numRef>
          </c:val>
          <c:smooth val="0"/>
          <c:extLst>
            <c:ext xmlns:c16="http://schemas.microsoft.com/office/drawing/2014/chart" uri="{C3380CC4-5D6E-409C-BE32-E72D297353CC}">
              <c16:uniqueId val="{00000004-CD26-284F-829B-33862339E36C}"/>
            </c:ext>
          </c:extLst>
        </c:ser>
        <c:ser>
          <c:idx val="5"/>
          <c:order val="5"/>
          <c:tx>
            <c:strRef>
              <c:f>Sheet2!$AC$3</c:f>
              <c:strCache>
                <c:ptCount val="1"/>
                <c:pt idx="0">
                  <c:v>40d Ret</c:v>
                </c:pt>
              </c:strCache>
            </c:strRef>
          </c:tx>
          <c:spPr>
            <a:ln w="6350" cap="rnd">
              <a:solidFill>
                <a:schemeClr val="bg1">
                  <a:lumMod val="6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Sheet2!$AC$4:$AC$640</c:f>
              <c:numCache>
                <c:formatCode>0.00</c:formatCode>
                <c:ptCount val="637"/>
                <c:pt idx="39">
                  <c:v>-0.26165039312072785</c:v>
                </c:pt>
                <c:pt idx="40">
                  <c:v>-0.23312523177247049</c:v>
                </c:pt>
                <c:pt idx="41">
                  <c:v>-0.19494664587411065</c:v>
                </c:pt>
                <c:pt idx="42">
                  <c:v>-0.18031153631298466</c:v>
                </c:pt>
                <c:pt idx="43">
                  <c:v>-0.16467350647702517</c:v>
                </c:pt>
                <c:pt idx="44">
                  <c:v>-0.16949590356649491</c:v>
                </c:pt>
                <c:pt idx="45">
                  <c:v>-0.17231335903068379</c:v>
                </c:pt>
                <c:pt idx="46">
                  <c:v>-0.17256271062621611</c:v>
                </c:pt>
                <c:pt idx="47">
                  <c:v>-0.18583640644096364</c:v>
                </c:pt>
                <c:pt idx="48">
                  <c:v>-0.19355608685996534</c:v>
                </c:pt>
                <c:pt idx="49">
                  <c:v>-0.16495970598162044</c:v>
                </c:pt>
                <c:pt idx="50">
                  <c:v>-0.19527522202149133</c:v>
                </c:pt>
                <c:pt idx="51">
                  <c:v>-0.1900138709296092</c:v>
                </c:pt>
                <c:pt idx="52">
                  <c:v>-0.14772210662180257</c:v>
                </c:pt>
                <c:pt idx="53">
                  <c:v>-0.14220830270143639</c:v>
                </c:pt>
                <c:pt idx="54">
                  <c:v>-0.11597297754368194</c:v>
                </c:pt>
                <c:pt idx="55">
                  <c:v>-8.5089464417285141E-2</c:v>
                </c:pt>
                <c:pt idx="56">
                  <c:v>-0.11394782100595587</c:v>
                </c:pt>
                <c:pt idx="57">
                  <c:v>-9.4316668109290541E-2</c:v>
                </c:pt>
                <c:pt idx="58">
                  <c:v>-0.11931938383937002</c:v>
                </c:pt>
                <c:pt idx="59">
                  <c:v>-0.12691546953226737</c:v>
                </c:pt>
                <c:pt idx="60">
                  <c:v>-9.3488179813383407E-2</c:v>
                </c:pt>
                <c:pt idx="61">
                  <c:v>-8.4596283994971863E-2</c:v>
                </c:pt>
                <c:pt idx="62">
                  <c:v>-8.9317039623128147E-2</c:v>
                </c:pt>
                <c:pt idx="63">
                  <c:v>-5.4532876031755502E-2</c:v>
                </c:pt>
                <c:pt idx="64">
                  <c:v>-8.877313967577477E-2</c:v>
                </c:pt>
                <c:pt idx="65">
                  <c:v>-0.12269382002851688</c:v>
                </c:pt>
                <c:pt idx="66">
                  <c:v>-7.4486720216729446E-2</c:v>
                </c:pt>
                <c:pt idx="67">
                  <c:v>-9.4974198573863994E-2</c:v>
                </c:pt>
                <c:pt idx="68">
                  <c:v>-7.3379414704823925E-2</c:v>
                </c:pt>
                <c:pt idx="69">
                  <c:v>-2.3848019558968155E-2</c:v>
                </c:pt>
                <c:pt idx="70">
                  <c:v>-6.6688897024852868E-4</c:v>
                </c:pt>
                <c:pt idx="71">
                  <c:v>-1.0649784059734282E-2</c:v>
                </c:pt>
                <c:pt idx="72">
                  <c:v>-1.5419364138312479E-2</c:v>
                </c:pt>
                <c:pt idx="73">
                  <c:v>3.5075408732069019E-2</c:v>
                </c:pt>
                <c:pt idx="74">
                  <c:v>8.206020926973584E-2</c:v>
                </c:pt>
                <c:pt idx="75">
                  <c:v>9.0884550269841935E-2</c:v>
                </c:pt>
                <c:pt idx="76">
                  <c:v>0.10487599840693335</c:v>
                </c:pt>
                <c:pt idx="77">
                  <c:v>0.1325893886521505</c:v>
                </c:pt>
                <c:pt idx="78">
                  <c:v>0.12407330115159196</c:v>
                </c:pt>
                <c:pt idx="79">
                  <c:v>0.10343730522388751</c:v>
                </c:pt>
                <c:pt idx="80">
                  <c:v>1.9665431565425176E-2</c:v>
                </c:pt>
                <c:pt idx="81">
                  <c:v>4.9644813594456723E-2</c:v>
                </c:pt>
                <c:pt idx="82">
                  <c:v>1.5297903175555473E-2</c:v>
                </c:pt>
                <c:pt idx="83">
                  <c:v>-2.3408289919867552E-2</c:v>
                </c:pt>
                <c:pt idx="84">
                  <c:v>-2.3089398870556884E-2</c:v>
                </c:pt>
                <c:pt idx="85">
                  <c:v>2.5854004871290349E-2</c:v>
                </c:pt>
                <c:pt idx="86">
                  <c:v>9.430772112275293E-2</c:v>
                </c:pt>
                <c:pt idx="87">
                  <c:v>0.12162966237051763</c:v>
                </c:pt>
                <c:pt idx="88">
                  <c:v>9.7198944901988368E-2</c:v>
                </c:pt>
                <c:pt idx="89">
                  <c:v>0.11160739337902155</c:v>
                </c:pt>
                <c:pt idx="90">
                  <c:v>0.11126720406316762</c:v>
                </c:pt>
                <c:pt idx="91">
                  <c:v>8.5524873408199739E-2</c:v>
                </c:pt>
                <c:pt idx="92">
                  <c:v>0.12100040241517393</c:v>
                </c:pt>
                <c:pt idx="93">
                  <c:v>0.1232093681182396</c:v>
                </c:pt>
                <c:pt idx="94">
                  <c:v>9.2037604063071043E-2</c:v>
                </c:pt>
                <c:pt idx="95">
                  <c:v>0.12295991371439091</c:v>
                </c:pt>
                <c:pt idx="96">
                  <c:v>9.2285833919602489E-2</c:v>
                </c:pt>
                <c:pt idx="97">
                  <c:v>0.13293463299169953</c:v>
                </c:pt>
                <c:pt idx="98">
                  <c:v>0.20890912510614029</c:v>
                </c:pt>
                <c:pt idx="99">
                  <c:v>0.22040009297604393</c:v>
                </c:pt>
                <c:pt idx="100">
                  <c:v>0.20921863537425592</c:v>
                </c:pt>
                <c:pt idx="101">
                  <c:v>0.24478132281329623</c:v>
                </c:pt>
                <c:pt idx="102">
                  <c:v>0.2053929990324864</c:v>
                </c:pt>
                <c:pt idx="103">
                  <c:v>0.24857902950322894</c:v>
                </c:pt>
                <c:pt idx="104">
                  <c:v>0.2786967544857113</c:v>
                </c:pt>
                <c:pt idx="105">
                  <c:v>0.24255675975581939</c:v>
                </c:pt>
                <c:pt idx="106">
                  <c:v>0.24349912944024074</c:v>
                </c:pt>
                <c:pt idx="107">
                  <c:v>0.24484049166907423</c:v>
                </c:pt>
                <c:pt idx="108">
                  <c:v>0.18185748365138746</c:v>
                </c:pt>
                <c:pt idx="109">
                  <c:v>0.14771450485669563</c:v>
                </c:pt>
                <c:pt idx="110">
                  <c:v>0.17987595258680822</c:v>
                </c:pt>
                <c:pt idx="111">
                  <c:v>0.17151476893319889</c:v>
                </c:pt>
                <c:pt idx="112">
                  <c:v>0.12051948867719177</c:v>
                </c:pt>
                <c:pt idx="113">
                  <c:v>0.10055306404208539</c:v>
                </c:pt>
                <c:pt idx="114">
                  <c:v>0.13303152335427781</c:v>
                </c:pt>
                <c:pt idx="115">
                  <c:v>0.12040341590948812</c:v>
                </c:pt>
                <c:pt idx="116">
                  <c:v>0.11220166970022577</c:v>
                </c:pt>
                <c:pt idx="117">
                  <c:v>0.12624527483255851</c:v>
                </c:pt>
                <c:pt idx="118">
                  <c:v>0.11791447012725852</c:v>
                </c:pt>
                <c:pt idx="119">
                  <c:v>0.1941340179128884</c:v>
                </c:pt>
                <c:pt idx="120">
                  <c:v>0.14800243094734067</c:v>
                </c:pt>
                <c:pt idx="121">
                  <c:v>0.17420513650736849</c:v>
                </c:pt>
                <c:pt idx="122">
                  <c:v>0.20064623886519975</c:v>
                </c:pt>
                <c:pt idx="123">
                  <c:v>0.20499056533400778</c:v>
                </c:pt>
                <c:pt idx="124">
                  <c:v>0.17002103060026996</c:v>
                </c:pt>
                <c:pt idx="125">
                  <c:v>0.1101716272231246</c:v>
                </c:pt>
                <c:pt idx="126">
                  <c:v>8.890640112809757E-2</c:v>
                </c:pt>
                <c:pt idx="127">
                  <c:v>9.0478099927194508E-2</c:v>
                </c:pt>
                <c:pt idx="128">
                  <c:v>0.10827878802390829</c:v>
                </c:pt>
                <c:pt idx="129">
                  <c:v>0.11499063125404801</c:v>
                </c:pt>
                <c:pt idx="130">
                  <c:v>0.12479425617045166</c:v>
                </c:pt>
                <c:pt idx="131">
                  <c:v>0.10291526503712133</c:v>
                </c:pt>
                <c:pt idx="132">
                  <c:v>0.10432262353098162</c:v>
                </c:pt>
                <c:pt idx="133">
                  <c:v>0.12544688000322321</c:v>
                </c:pt>
                <c:pt idx="134">
                  <c:v>9.3342841050933517E-2</c:v>
                </c:pt>
                <c:pt idx="135">
                  <c:v>0.12247610857973583</c:v>
                </c:pt>
                <c:pt idx="136">
                  <c:v>8.6611499328153541E-2</c:v>
                </c:pt>
                <c:pt idx="137">
                  <c:v>1.7997842465144055E-2</c:v>
                </c:pt>
                <c:pt idx="138">
                  <c:v>-1.7353994702540152E-2</c:v>
                </c:pt>
                <c:pt idx="139">
                  <c:v>1.9993460691002855E-4</c:v>
                </c:pt>
                <c:pt idx="140">
                  <c:v>-3.2952547706293976E-3</c:v>
                </c:pt>
                <c:pt idx="141">
                  <c:v>2.4434521731840873E-2</c:v>
                </c:pt>
                <c:pt idx="142">
                  <c:v>-4.8874741635382786E-3</c:v>
                </c:pt>
                <c:pt idx="143">
                  <c:v>-2.9260353090793542E-2</c:v>
                </c:pt>
                <c:pt idx="144">
                  <c:v>-3.3833115936679981E-2</c:v>
                </c:pt>
                <c:pt idx="145">
                  <c:v>-9.3432335738186933E-3</c:v>
                </c:pt>
                <c:pt idx="146">
                  <c:v>2.1273881376720075E-3</c:v>
                </c:pt>
                <c:pt idx="147">
                  <c:v>3.5904953197174787E-2</c:v>
                </c:pt>
                <c:pt idx="148">
                  <c:v>4.4127163690213592E-2</c:v>
                </c:pt>
                <c:pt idx="149">
                  <c:v>5.8341479796270093E-3</c:v>
                </c:pt>
                <c:pt idx="150">
                  <c:v>2.8991572913961237E-2</c:v>
                </c:pt>
                <c:pt idx="151">
                  <c:v>4.9562986197013471E-2</c:v>
                </c:pt>
                <c:pt idx="152">
                  <c:v>4.7441055150626604E-2</c:v>
                </c:pt>
                <c:pt idx="153">
                  <c:v>9.2811052889216344E-3</c:v>
                </c:pt>
                <c:pt idx="154">
                  <c:v>1.736221155279578E-2</c:v>
                </c:pt>
                <c:pt idx="155">
                  <c:v>7.9273962736089339E-3</c:v>
                </c:pt>
                <c:pt idx="156">
                  <c:v>2.1623796403567081E-3</c:v>
                </c:pt>
                <c:pt idx="157">
                  <c:v>8.3829834737586435E-3</c:v>
                </c:pt>
                <c:pt idx="158">
                  <c:v>8.8601806334088328E-3</c:v>
                </c:pt>
                <c:pt idx="159">
                  <c:v>1.0223640300151758E-2</c:v>
                </c:pt>
                <c:pt idx="160">
                  <c:v>1.5667874685703253E-2</c:v>
                </c:pt>
                <c:pt idx="161">
                  <c:v>1.1259573136631947E-2</c:v>
                </c:pt>
                <c:pt idx="162">
                  <c:v>3.6063140172478116E-2</c:v>
                </c:pt>
                <c:pt idx="163">
                  <c:v>3.9765150421857055E-2</c:v>
                </c:pt>
                <c:pt idx="164">
                  <c:v>6.4807973212822431E-2</c:v>
                </c:pt>
                <c:pt idx="165">
                  <c:v>7.3050086305448556E-2</c:v>
                </c:pt>
                <c:pt idx="166">
                  <c:v>5.0290418329414791E-2</c:v>
                </c:pt>
                <c:pt idx="167">
                  <c:v>3.1294073343740667E-2</c:v>
                </c:pt>
                <c:pt idx="168">
                  <c:v>2.6969580781699476E-2</c:v>
                </c:pt>
                <c:pt idx="169">
                  <c:v>1.3960919810826301E-2</c:v>
                </c:pt>
                <c:pt idx="170">
                  <c:v>2.1297707776825846E-2</c:v>
                </c:pt>
                <c:pt idx="171">
                  <c:v>-9.1336762539641278E-3</c:v>
                </c:pt>
                <c:pt idx="172">
                  <c:v>-2.1475436316059356E-2</c:v>
                </c:pt>
                <c:pt idx="173">
                  <c:v>-6.8509158381942735E-3</c:v>
                </c:pt>
                <c:pt idx="174">
                  <c:v>-8.903922875625369E-3</c:v>
                </c:pt>
                <c:pt idx="175">
                  <c:v>1.3797099098664903E-2</c:v>
                </c:pt>
                <c:pt idx="176">
                  <c:v>2.2813885629932352E-2</c:v>
                </c:pt>
                <c:pt idx="177">
                  <c:v>3.4729161561896087E-2</c:v>
                </c:pt>
                <c:pt idx="178">
                  <c:v>5.4073792507378119E-3</c:v>
                </c:pt>
                <c:pt idx="179">
                  <c:v>3.3610654022397427E-3</c:v>
                </c:pt>
                <c:pt idx="180">
                  <c:v>3.3308719170321169E-3</c:v>
                </c:pt>
                <c:pt idx="181">
                  <c:v>-2.7105822191392688E-3</c:v>
                </c:pt>
                <c:pt idx="182">
                  <c:v>2.6692642268125587E-2</c:v>
                </c:pt>
                <c:pt idx="183">
                  <c:v>4.3306327132539811E-2</c:v>
                </c:pt>
                <c:pt idx="184">
                  <c:v>3.2068594899915467E-2</c:v>
                </c:pt>
                <c:pt idx="185">
                  <c:v>3.7029205993026192E-2</c:v>
                </c:pt>
                <c:pt idx="186">
                  <c:v>3.201627295922492E-2</c:v>
                </c:pt>
                <c:pt idx="187">
                  <c:v>4.6178256325038858E-2</c:v>
                </c:pt>
                <c:pt idx="188">
                  <c:v>5.4908002669443456E-2</c:v>
                </c:pt>
                <c:pt idx="189">
                  <c:v>4.8099210483111561E-2</c:v>
                </c:pt>
                <c:pt idx="190">
                  <c:v>3.3375608333708701E-2</c:v>
                </c:pt>
                <c:pt idx="191">
                  <c:v>2.9061438133283438E-2</c:v>
                </c:pt>
                <c:pt idx="192">
                  <c:v>2.816333408166968E-2</c:v>
                </c:pt>
                <c:pt idx="193">
                  <c:v>1.6171798269594893E-2</c:v>
                </c:pt>
                <c:pt idx="194">
                  <c:v>1.9765688724361522E-2</c:v>
                </c:pt>
                <c:pt idx="195">
                  <c:v>2.7038169560746305E-4</c:v>
                </c:pt>
                <c:pt idx="196">
                  <c:v>-1.4176790238623187E-2</c:v>
                </c:pt>
                <c:pt idx="197">
                  <c:v>-2.2071931951677188E-2</c:v>
                </c:pt>
                <c:pt idx="198">
                  <c:v>-3.196898648287564E-2</c:v>
                </c:pt>
                <c:pt idx="199">
                  <c:v>-3.1005182968801517E-2</c:v>
                </c:pt>
                <c:pt idx="200">
                  <c:v>-1.2019858934438075E-2</c:v>
                </c:pt>
                <c:pt idx="201">
                  <c:v>-2.5096781505480101E-2</c:v>
                </c:pt>
                <c:pt idx="202">
                  <c:v>-2.9392246139534572E-2</c:v>
                </c:pt>
                <c:pt idx="203">
                  <c:v>-4.0829759913334242E-2</c:v>
                </c:pt>
                <c:pt idx="204">
                  <c:v>-3.8518214655229567E-2</c:v>
                </c:pt>
                <c:pt idx="205">
                  <c:v>-3.5332473553620132E-2</c:v>
                </c:pt>
                <c:pt idx="206">
                  <c:v>-1.7987220825185626E-2</c:v>
                </c:pt>
                <c:pt idx="207">
                  <c:v>-3.8302268541549417E-2</c:v>
                </c:pt>
                <c:pt idx="208">
                  <c:v>-1.7073510861446952E-2</c:v>
                </c:pt>
                <c:pt idx="209">
                  <c:v>-1.1636286724495433E-2</c:v>
                </c:pt>
                <c:pt idx="210">
                  <c:v>1.0779727589692416E-2</c:v>
                </c:pt>
                <c:pt idx="211">
                  <c:v>9.4327887107006139E-3</c:v>
                </c:pt>
                <c:pt idx="212">
                  <c:v>1.9140571579965515E-2</c:v>
                </c:pt>
                <c:pt idx="213">
                  <c:v>2.8757614321706551E-2</c:v>
                </c:pt>
                <c:pt idx="214">
                  <c:v>1.7123158101333979E-2</c:v>
                </c:pt>
                <c:pt idx="215">
                  <c:v>8.4992338112349179E-3</c:v>
                </c:pt>
                <c:pt idx="216">
                  <c:v>6.2889035230539536E-3</c:v>
                </c:pt>
                <c:pt idx="217">
                  <c:v>1.2250060100991292E-2</c:v>
                </c:pt>
                <c:pt idx="218">
                  <c:v>3.5059740903989685E-3</c:v>
                </c:pt>
                <c:pt idx="219">
                  <c:v>8.0533659454729688E-3</c:v>
                </c:pt>
                <c:pt idx="220">
                  <c:v>1.2730510046024384E-2</c:v>
                </c:pt>
                <c:pt idx="221">
                  <c:v>2.4791250457502686E-2</c:v>
                </c:pt>
                <c:pt idx="222">
                  <c:v>2.3565640469974131E-2</c:v>
                </c:pt>
                <c:pt idx="223">
                  <c:v>3.5871991245050805E-2</c:v>
                </c:pt>
                <c:pt idx="224">
                  <c:v>4.2523867925888706E-2</c:v>
                </c:pt>
                <c:pt idx="225">
                  <c:v>4.6578986133065645E-2</c:v>
                </c:pt>
                <c:pt idx="226">
                  <c:v>3.3323997034041278E-2</c:v>
                </c:pt>
                <c:pt idx="227">
                  <c:v>5.5106128156863908E-2</c:v>
                </c:pt>
                <c:pt idx="228">
                  <c:v>5.0402009683693884E-2</c:v>
                </c:pt>
                <c:pt idx="229">
                  <c:v>6.1378560839120758E-2</c:v>
                </c:pt>
                <c:pt idx="230">
                  <c:v>7.221406410446532E-2</c:v>
                </c:pt>
                <c:pt idx="231">
                  <c:v>8.823466647517518E-2</c:v>
                </c:pt>
                <c:pt idx="232">
                  <c:v>0.12045225459072215</c:v>
                </c:pt>
                <c:pt idx="233">
                  <c:v>0.10617548032818772</c:v>
                </c:pt>
                <c:pt idx="234">
                  <c:v>0.11381617430756953</c:v>
                </c:pt>
                <c:pt idx="235">
                  <c:v>0.12894542324814479</c:v>
                </c:pt>
                <c:pt idx="236">
                  <c:v>0.13317541885845874</c:v>
                </c:pt>
                <c:pt idx="237">
                  <c:v>0.11077666934787103</c:v>
                </c:pt>
                <c:pt idx="238">
                  <c:v>0.1088391551848303</c:v>
                </c:pt>
                <c:pt idx="239">
                  <c:v>0.10654827255262303</c:v>
                </c:pt>
                <c:pt idx="240">
                  <c:v>8.985187074517402E-2</c:v>
                </c:pt>
                <c:pt idx="241">
                  <c:v>9.3443250705682393E-2</c:v>
                </c:pt>
                <c:pt idx="242">
                  <c:v>8.5212830072362356E-2</c:v>
                </c:pt>
                <c:pt idx="243">
                  <c:v>8.5159067720336643E-2</c:v>
                </c:pt>
                <c:pt idx="244">
                  <c:v>0.10470723876745583</c:v>
                </c:pt>
                <c:pt idx="245">
                  <c:v>9.3843664330750878E-2</c:v>
                </c:pt>
                <c:pt idx="246">
                  <c:v>0.11092912983064351</c:v>
                </c:pt>
                <c:pt idx="247">
                  <c:v>0.10367034194491809</c:v>
                </c:pt>
                <c:pt idx="248">
                  <c:v>7.3557465530090876E-2</c:v>
                </c:pt>
                <c:pt idx="249">
                  <c:v>7.0688087561117718E-2</c:v>
                </c:pt>
                <c:pt idx="250">
                  <c:v>8.1576033858576855E-2</c:v>
                </c:pt>
                <c:pt idx="251">
                  <c:v>6.924389973635299E-2</c:v>
                </c:pt>
                <c:pt idx="252">
                  <c:v>6.1263754139953913E-2</c:v>
                </c:pt>
                <c:pt idx="253">
                  <c:v>6.7073905804382578E-2</c:v>
                </c:pt>
                <c:pt idx="254">
                  <c:v>5.9985301631083225E-2</c:v>
                </c:pt>
                <c:pt idx="255">
                  <c:v>8.3310677555105961E-2</c:v>
                </c:pt>
                <c:pt idx="256">
                  <c:v>9.971161055292474E-2</c:v>
                </c:pt>
                <c:pt idx="257">
                  <c:v>8.6906709270400159E-2</c:v>
                </c:pt>
                <c:pt idx="258">
                  <c:v>0.10615120455994449</c:v>
                </c:pt>
                <c:pt idx="259">
                  <c:v>0.10761040191841377</c:v>
                </c:pt>
                <c:pt idx="260">
                  <c:v>0.10705994980186842</c:v>
                </c:pt>
                <c:pt idx="261">
                  <c:v>0.10627248447991673</c:v>
                </c:pt>
                <c:pt idx="262">
                  <c:v>8.449600222365182E-2</c:v>
                </c:pt>
                <c:pt idx="263">
                  <c:v>7.1282800071225602E-2</c:v>
                </c:pt>
                <c:pt idx="264">
                  <c:v>7.813134678796109E-2</c:v>
                </c:pt>
                <c:pt idx="265">
                  <c:v>7.6665857119522285E-2</c:v>
                </c:pt>
                <c:pt idx="266">
                  <c:v>5.1962477673949709E-2</c:v>
                </c:pt>
                <c:pt idx="267">
                  <c:v>5.9510823568920762E-2</c:v>
                </c:pt>
                <c:pt idx="268">
                  <c:v>5.7617954828208195E-2</c:v>
                </c:pt>
                <c:pt idx="269">
                  <c:v>6.0975348716996731E-2</c:v>
                </c:pt>
                <c:pt idx="270">
                  <c:v>4.9998391273266336E-2</c:v>
                </c:pt>
                <c:pt idx="271">
                  <c:v>2.2142054874523441E-2</c:v>
                </c:pt>
                <c:pt idx="272">
                  <c:v>2.8380429273334368E-2</c:v>
                </c:pt>
                <c:pt idx="273">
                  <c:v>3.6891371398357728E-2</c:v>
                </c:pt>
                <c:pt idx="274">
                  <c:v>4.048066618424942E-2</c:v>
                </c:pt>
                <c:pt idx="275">
                  <c:v>3.3306409102415301E-2</c:v>
                </c:pt>
                <c:pt idx="276">
                  <c:v>6.1128465219325571E-2</c:v>
                </c:pt>
                <c:pt idx="277">
                  <c:v>5.672595986416544E-2</c:v>
                </c:pt>
                <c:pt idx="278">
                  <c:v>4.4709182990332781E-2</c:v>
                </c:pt>
                <c:pt idx="279">
                  <c:v>6.005871781650738E-2</c:v>
                </c:pt>
                <c:pt idx="280">
                  <c:v>5.8293221085183533E-2</c:v>
                </c:pt>
                <c:pt idx="281">
                  <c:v>7.7780895454244117E-2</c:v>
                </c:pt>
                <c:pt idx="282">
                  <c:v>8.7519714707893256E-2</c:v>
                </c:pt>
                <c:pt idx="283">
                  <c:v>8.5396709792758249E-2</c:v>
                </c:pt>
                <c:pt idx="284">
                  <c:v>0.11209194322249251</c:v>
                </c:pt>
                <c:pt idx="285">
                  <c:v>0.10244179494135623</c:v>
                </c:pt>
                <c:pt idx="286">
                  <c:v>0.10124590466827878</c:v>
                </c:pt>
                <c:pt idx="287">
                  <c:v>0.10903636343180509</c:v>
                </c:pt>
                <c:pt idx="288">
                  <c:v>0.10643183565322192</c:v>
                </c:pt>
                <c:pt idx="289">
                  <c:v>0.10625999084065343</c:v>
                </c:pt>
                <c:pt idx="290">
                  <c:v>0.10872311886849927</c:v>
                </c:pt>
                <c:pt idx="291">
                  <c:v>9.0044850979583604E-2</c:v>
                </c:pt>
                <c:pt idx="292">
                  <c:v>9.8746128986101897E-2</c:v>
                </c:pt>
                <c:pt idx="293">
                  <c:v>0.11554838543862371</c:v>
                </c:pt>
                <c:pt idx="294">
                  <c:v>8.8409700916910194E-2</c:v>
                </c:pt>
                <c:pt idx="295">
                  <c:v>6.2693076384319549E-2</c:v>
                </c:pt>
                <c:pt idx="296">
                  <c:v>6.4362210428098199E-2</c:v>
                </c:pt>
                <c:pt idx="297">
                  <c:v>3.6723558076740236E-2</c:v>
                </c:pt>
                <c:pt idx="298">
                  <c:v>3.6365797118714481E-2</c:v>
                </c:pt>
                <c:pt idx="299">
                  <c:v>2.2883194378399342E-2</c:v>
                </c:pt>
                <c:pt idx="300">
                  <c:v>1.9328780828650617E-2</c:v>
                </c:pt>
                <c:pt idx="301">
                  <c:v>2.7340588400463474E-2</c:v>
                </c:pt>
                <c:pt idx="302">
                  <c:v>2.4091332570669314E-2</c:v>
                </c:pt>
                <c:pt idx="303">
                  <c:v>6.9841251184872884E-3</c:v>
                </c:pt>
                <c:pt idx="304">
                  <c:v>6.9865044016135594E-3</c:v>
                </c:pt>
                <c:pt idx="305">
                  <c:v>7.5900697165594121E-3</c:v>
                </c:pt>
                <c:pt idx="306">
                  <c:v>-8.0787409014362929E-3</c:v>
                </c:pt>
                <c:pt idx="307">
                  <c:v>8.0099630899846813E-3</c:v>
                </c:pt>
                <c:pt idx="308">
                  <c:v>8.6490913407719951E-3</c:v>
                </c:pt>
                <c:pt idx="309">
                  <c:v>8.8552902240043724E-3</c:v>
                </c:pt>
                <c:pt idx="310">
                  <c:v>1.4311453364297878E-2</c:v>
                </c:pt>
                <c:pt idx="311">
                  <c:v>3.3485891918495887E-2</c:v>
                </c:pt>
                <c:pt idx="312">
                  <c:v>3.2067325197504132E-2</c:v>
                </c:pt>
                <c:pt idx="313">
                  <c:v>4.0720158977565465E-2</c:v>
                </c:pt>
                <c:pt idx="314">
                  <c:v>5.7892853456576715E-2</c:v>
                </c:pt>
                <c:pt idx="315">
                  <c:v>6.8068978220283016E-2</c:v>
                </c:pt>
                <c:pt idx="316">
                  <c:v>7.2635241807555123E-2</c:v>
                </c:pt>
                <c:pt idx="317">
                  <c:v>7.7448534158885723E-2</c:v>
                </c:pt>
                <c:pt idx="318">
                  <c:v>6.4206639984850447E-2</c:v>
                </c:pt>
                <c:pt idx="319">
                  <c:v>5.0157520757641481E-2</c:v>
                </c:pt>
                <c:pt idx="320">
                  <c:v>2.8700599883715226E-2</c:v>
                </c:pt>
                <c:pt idx="321">
                  <c:v>2.6296972444177811E-2</c:v>
                </c:pt>
                <c:pt idx="322">
                  <c:v>2.9538882822719E-2</c:v>
                </c:pt>
                <c:pt idx="323">
                  <c:v>1.2018879793047221E-2</c:v>
                </c:pt>
                <c:pt idx="324">
                  <c:v>3.2140724741791839E-2</c:v>
                </c:pt>
                <c:pt idx="325">
                  <c:v>4.0507067614638237E-2</c:v>
                </c:pt>
                <c:pt idx="326">
                  <c:v>5.7182026889772357E-2</c:v>
                </c:pt>
                <c:pt idx="327">
                  <c:v>3.5474535435641434E-2</c:v>
                </c:pt>
                <c:pt idx="328">
                  <c:v>4.6674512718557513E-2</c:v>
                </c:pt>
                <c:pt idx="329">
                  <c:v>4.2553292715436335E-2</c:v>
                </c:pt>
                <c:pt idx="330">
                  <c:v>5.3222935848073361E-2</c:v>
                </c:pt>
                <c:pt idx="331">
                  <c:v>1.5216992557383699E-2</c:v>
                </c:pt>
                <c:pt idx="332">
                  <c:v>1.0141398709193518E-2</c:v>
                </c:pt>
                <c:pt idx="333">
                  <c:v>2.2876383950398194E-2</c:v>
                </c:pt>
                <c:pt idx="334">
                  <c:v>3.3071303450861914E-2</c:v>
                </c:pt>
                <c:pt idx="335">
                  <c:v>4.5227062922264985E-2</c:v>
                </c:pt>
                <c:pt idx="336">
                  <c:v>4.0576744502626591E-2</c:v>
                </c:pt>
                <c:pt idx="337">
                  <c:v>4.2439331328503568E-2</c:v>
                </c:pt>
                <c:pt idx="338">
                  <c:v>5.6391101390029619E-2</c:v>
                </c:pt>
                <c:pt idx="339">
                  <c:v>3.824512563987717E-2</c:v>
                </c:pt>
                <c:pt idx="340">
                  <c:v>4.1769054326690473E-2</c:v>
                </c:pt>
                <c:pt idx="341">
                  <c:v>3.1831067503713721E-2</c:v>
                </c:pt>
                <c:pt idx="342">
                  <c:v>4.0949572771250435E-2</c:v>
                </c:pt>
                <c:pt idx="343">
                  <c:v>2.5875886896975196E-2</c:v>
                </c:pt>
                <c:pt idx="344">
                  <c:v>4.5780737513438925E-2</c:v>
                </c:pt>
                <c:pt idx="345">
                  <c:v>4.6526103645629736E-2</c:v>
                </c:pt>
                <c:pt idx="346">
                  <c:v>4.1909037628850607E-2</c:v>
                </c:pt>
                <c:pt idx="347">
                  <c:v>2.7863674181938549E-2</c:v>
                </c:pt>
                <c:pt idx="348">
                  <c:v>3.3371865424752629E-2</c:v>
                </c:pt>
                <c:pt idx="349">
                  <c:v>1.3063831404800288E-2</c:v>
                </c:pt>
                <c:pt idx="350">
                  <c:v>4.1405243788945022E-3</c:v>
                </c:pt>
                <c:pt idx="351">
                  <c:v>2.2979799717462004E-4</c:v>
                </c:pt>
                <c:pt idx="352">
                  <c:v>-1.9712749448942676E-2</c:v>
                </c:pt>
                <c:pt idx="353">
                  <c:v>-4.8480702446266108E-2</c:v>
                </c:pt>
                <c:pt idx="354">
                  <c:v>-3.1981322619340724E-2</c:v>
                </c:pt>
                <c:pt idx="355">
                  <c:v>-4.8692711558320459E-2</c:v>
                </c:pt>
                <c:pt idx="356">
                  <c:v>-3.4489890425554039E-2</c:v>
                </c:pt>
                <c:pt idx="357">
                  <c:v>-2.6663452820104603E-2</c:v>
                </c:pt>
                <c:pt idx="358">
                  <c:v>-2.3943580749071849E-2</c:v>
                </c:pt>
                <c:pt idx="359">
                  <c:v>-4.1371797159952895E-3</c:v>
                </c:pt>
                <c:pt idx="360">
                  <c:v>-2.0630089012322484E-2</c:v>
                </c:pt>
                <c:pt idx="361">
                  <c:v>-1.4715092688512493E-2</c:v>
                </c:pt>
                <c:pt idx="362">
                  <c:v>-2.296891852576494E-2</c:v>
                </c:pt>
                <c:pt idx="363">
                  <c:v>-6.2465796262624537E-2</c:v>
                </c:pt>
                <c:pt idx="364">
                  <c:v>-8.0903665016255344E-2</c:v>
                </c:pt>
                <c:pt idx="365">
                  <c:v>-9.4167055804093014E-2</c:v>
                </c:pt>
                <c:pt idx="366">
                  <c:v>-8.1700658559731909E-2</c:v>
                </c:pt>
                <c:pt idx="367">
                  <c:v>-9.2115695440885215E-2</c:v>
                </c:pt>
                <c:pt idx="368">
                  <c:v>-8.130524804284979E-2</c:v>
                </c:pt>
                <c:pt idx="369">
                  <c:v>-9.2285059326638635E-2</c:v>
                </c:pt>
                <c:pt idx="370">
                  <c:v>-7.2794988030316254E-2</c:v>
                </c:pt>
                <c:pt idx="371">
                  <c:v>-6.4819805292181745E-2</c:v>
                </c:pt>
                <c:pt idx="372">
                  <c:v>-7.4927218855240951E-2</c:v>
                </c:pt>
                <c:pt idx="373">
                  <c:v>-7.7496953670753252E-2</c:v>
                </c:pt>
                <c:pt idx="374">
                  <c:v>-7.6375066997395907E-2</c:v>
                </c:pt>
                <c:pt idx="375">
                  <c:v>-7.7752336766431993E-2</c:v>
                </c:pt>
                <c:pt idx="376">
                  <c:v>-5.8346586879162533E-2</c:v>
                </c:pt>
                <c:pt idx="377">
                  <c:v>-5.8292919877950558E-2</c:v>
                </c:pt>
                <c:pt idx="378">
                  <c:v>-4.1325015929410368E-2</c:v>
                </c:pt>
                <c:pt idx="379">
                  <c:v>-4.434872571240657E-2</c:v>
                </c:pt>
                <c:pt idx="380">
                  <c:v>-4.4218204702842018E-2</c:v>
                </c:pt>
                <c:pt idx="381">
                  <c:v>-2.3442795064314778E-2</c:v>
                </c:pt>
                <c:pt idx="382">
                  <c:v>-7.5949487258807511E-3</c:v>
                </c:pt>
                <c:pt idx="383">
                  <c:v>-2.3126910804127373E-2</c:v>
                </c:pt>
                <c:pt idx="384">
                  <c:v>-1.5960870249925482E-2</c:v>
                </c:pt>
                <c:pt idx="385">
                  <c:v>-2.1444398697511424E-2</c:v>
                </c:pt>
                <c:pt idx="386">
                  <c:v>-1.4794266313949873E-2</c:v>
                </c:pt>
                <c:pt idx="387">
                  <c:v>-2.3100099219252841E-2</c:v>
                </c:pt>
                <c:pt idx="388">
                  <c:v>-1.7807043511826506E-2</c:v>
                </c:pt>
                <c:pt idx="389">
                  <c:v>-7.8240576385079745E-3</c:v>
                </c:pt>
                <c:pt idx="390">
                  <c:v>-1.2480814076745214E-2</c:v>
                </c:pt>
                <c:pt idx="391">
                  <c:v>4.1412360088364207E-3</c:v>
                </c:pt>
                <c:pt idx="392">
                  <c:v>-1.1242945732850734E-2</c:v>
                </c:pt>
                <c:pt idx="393">
                  <c:v>-3.1479573400989301E-2</c:v>
                </c:pt>
                <c:pt idx="394">
                  <c:v>-1.7817582994796043E-2</c:v>
                </c:pt>
                <c:pt idx="395">
                  <c:v>-4.656844792800769E-2</c:v>
                </c:pt>
                <c:pt idx="396">
                  <c:v>-3.0660791848122256E-2</c:v>
                </c:pt>
                <c:pt idx="397">
                  <c:v>-3.4439954826652901E-2</c:v>
                </c:pt>
                <c:pt idx="398">
                  <c:v>-1.7352083451843171E-2</c:v>
                </c:pt>
                <c:pt idx="399">
                  <c:v>-1.7690047168434312E-2</c:v>
                </c:pt>
                <c:pt idx="400">
                  <c:v>-4.274349216339398E-3</c:v>
                </c:pt>
                <c:pt idx="401">
                  <c:v>-1.5289266857597815E-2</c:v>
                </c:pt>
                <c:pt idx="402">
                  <c:v>1.2600534131067898E-2</c:v>
                </c:pt>
                <c:pt idx="403">
                  <c:v>2.9683027631517537E-2</c:v>
                </c:pt>
                <c:pt idx="404">
                  <c:v>4.5053913259182836E-2</c:v>
                </c:pt>
                <c:pt idx="405">
                  <c:v>5.1638687208435508E-2</c:v>
                </c:pt>
                <c:pt idx="406">
                  <c:v>4.7429364130647279E-2</c:v>
                </c:pt>
                <c:pt idx="407">
                  <c:v>5.2976248021453516E-2</c:v>
                </c:pt>
                <c:pt idx="408">
                  <c:v>7.4821022236521748E-2</c:v>
                </c:pt>
                <c:pt idx="409">
                  <c:v>8.7010509172906245E-2</c:v>
                </c:pt>
                <c:pt idx="410">
                  <c:v>6.5138296748449898E-2</c:v>
                </c:pt>
                <c:pt idx="411">
                  <c:v>8.3842544694019597E-2</c:v>
                </c:pt>
                <c:pt idx="412">
                  <c:v>9.8863435998536711E-2</c:v>
                </c:pt>
                <c:pt idx="413">
                  <c:v>0.10457278474680233</c:v>
                </c:pt>
                <c:pt idx="414">
                  <c:v>0.11249019525507838</c:v>
                </c:pt>
                <c:pt idx="415">
                  <c:v>9.2090181670901064E-2</c:v>
                </c:pt>
                <c:pt idx="416">
                  <c:v>9.3765895549682482E-2</c:v>
                </c:pt>
                <c:pt idx="417">
                  <c:v>7.6768519714362979E-2</c:v>
                </c:pt>
                <c:pt idx="418">
                  <c:v>8.0067358610531311E-2</c:v>
                </c:pt>
                <c:pt idx="419">
                  <c:v>0.10398935787030414</c:v>
                </c:pt>
                <c:pt idx="420">
                  <c:v>6.6767040855331583E-2</c:v>
                </c:pt>
                <c:pt idx="421">
                  <c:v>6.2354547721814174E-2</c:v>
                </c:pt>
                <c:pt idx="422">
                  <c:v>5.5219376824228117E-2</c:v>
                </c:pt>
                <c:pt idx="423">
                  <c:v>6.461311680725855E-2</c:v>
                </c:pt>
                <c:pt idx="424">
                  <c:v>7.0579842885747895E-2</c:v>
                </c:pt>
                <c:pt idx="425">
                  <c:v>7.1912556472220293E-2</c:v>
                </c:pt>
                <c:pt idx="426">
                  <c:v>7.7629330973343805E-2</c:v>
                </c:pt>
                <c:pt idx="427">
                  <c:v>9.9162222631170929E-2</c:v>
                </c:pt>
                <c:pt idx="428">
                  <c:v>0.11178828245517136</c:v>
                </c:pt>
                <c:pt idx="429">
                  <c:v>0.11573030176285759</c:v>
                </c:pt>
                <c:pt idx="430">
                  <c:v>0.11130429255652026</c:v>
                </c:pt>
                <c:pt idx="431">
                  <c:v>0.14871552184822759</c:v>
                </c:pt>
                <c:pt idx="432">
                  <c:v>0.1877993660368194</c:v>
                </c:pt>
                <c:pt idx="433">
                  <c:v>0.1818899046901295</c:v>
                </c:pt>
                <c:pt idx="434">
                  <c:v>0.18472466893421324</c:v>
                </c:pt>
                <c:pt idx="435">
                  <c:v>0.15803305544987734</c:v>
                </c:pt>
                <c:pt idx="436">
                  <c:v>0.16453750233172057</c:v>
                </c:pt>
                <c:pt idx="437">
                  <c:v>0.14594994236287975</c:v>
                </c:pt>
                <c:pt idx="438">
                  <c:v>0.16032408946371746</c:v>
                </c:pt>
                <c:pt idx="439">
                  <c:v>0.13818140618786787</c:v>
                </c:pt>
                <c:pt idx="440">
                  <c:v>0.16951095762956028</c:v>
                </c:pt>
                <c:pt idx="441">
                  <c:v>0.17545308938862886</c:v>
                </c:pt>
                <c:pt idx="442">
                  <c:v>0.17186717694148321</c:v>
                </c:pt>
                <c:pt idx="443">
                  <c:v>0.12948761225216704</c:v>
                </c:pt>
                <c:pt idx="444">
                  <c:v>0.15729704021994192</c:v>
                </c:pt>
                <c:pt idx="445">
                  <c:v>0.13973835196265752</c:v>
                </c:pt>
                <c:pt idx="446">
                  <c:v>0.1512390750451659</c:v>
                </c:pt>
                <c:pt idx="447">
                  <c:v>0.13411597666607777</c:v>
                </c:pt>
                <c:pt idx="448">
                  <c:v>0.10319479940142987</c:v>
                </c:pt>
                <c:pt idx="449">
                  <c:v>0.12310692960940296</c:v>
                </c:pt>
                <c:pt idx="450">
                  <c:v>0.11235770248141654</c:v>
                </c:pt>
                <c:pt idx="451">
                  <c:v>0.10845296256250933</c:v>
                </c:pt>
                <c:pt idx="452">
                  <c:v>0.10173155200525388</c:v>
                </c:pt>
                <c:pt idx="453">
                  <c:v>0.10619118983371688</c:v>
                </c:pt>
                <c:pt idx="454">
                  <c:v>8.4906213204846218E-2</c:v>
                </c:pt>
                <c:pt idx="455">
                  <c:v>7.6752407327682681E-2</c:v>
                </c:pt>
                <c:pt idx="456">
                  <c:v>9.5387972461005985E-2</c:v>
                </c:pt>
                <c:pt idx="457">
                  <c:v>8.6269323974260001E-2</c:v>
                </c:pt>
                <c:pt idx="458">
                  <c:v>8.9346580932438607E-2</c:v>
                </c:pt>
                <c:pt idx="459">
                  <c:v>8.9626746965437556E-2</c:v>
                </c:pt>
                <c:pt idx="460">
                  <c:v>3.5014250078461234E-2</c:v>
                </c:pt>
                <c:pt idx="461">
                  <c:v>4.6602440995734414E-2</c:v>
                </c:pt>
                <c:pt idx="462">
                  <c:v>4.7080325279457921E-2</c:v>
                </c:pt>
                <c:pt idx="463">
                  <c:v>4.2638652020819824E-2</c:v>
                </c:pt>
                <c:pt idx="464">
                  <c:v>4.0557284415461199E-2</c:v>
                </c:pt>
                <c:pt idx="465">
                  <c:v>4.4497479198344111E-2</c:v>
                </c:pt>
                <c:pt idx="466">
                  <c:v>1.0204844194988068E-2</c:v>
                </c:pt>
                <c:pt idx="467">
                  <c:v>-5.0474473219192543E-3</c:v>
                </c:pt>
                <c:pt idx="468">
                  <c:v>1.1923717459390837E-3</c:v>
                </c:pt>
                <c:pt idx="469">
                  <c:v>-7.3475256154843351E-3</c:v>
                </c:pt>
                <c:pt idx="470">
                  <c:v>-1.608019636466685E-2</c:v>
                </c:pt>
                <c:pt idx="471">
                  <c:v>-5.6536621323374676E-2</c:v>
                </c:pt>
                <c:pt idx="472">
                  <c:v>-4.7951509069691964E-2</c:v>
                </c:pt>
                <c:pt idx="473">
                  <c:v>-2.2981855618534473E-2</c:v>
                </c:pt>
                <c:pt idx="474">
                  <c:v>-1.5440890823235435E-2</c:v>
                </c:pt>
                <c:pt idx="475">
                  <c:v>-2.3136643016503134E-2</c:v>
                </c:pt>
                <c:pt idx="476">
                  <c:v>-2.9113189200700079E-2</c:v>
                </c:pt>
                <c:pt idx="477">
                  <c:v>-3.7172590269823808E-2</c:v>
                </c:pt>
                <c:pt idx="478">
                  <c:v>-5.3359896098081276E-2</c:v>
                </c:pt>
                <c:pt idx="479">
                  <c:v>-5.9233535354295493E-2</c:v>
                </c:pt>
                <c:pt idx="480">
                  <c:v>-6.8293064282444707E-2</c:v>
                </c:pt>
                <c:pt idx="481">
                  <c:v>-6.9901359316334094E-2</c:v>
                </c:pt>
                <c:pt idx="482">
                  <c:v>-3.3007916186336014E-2</c:v>
                </c:pt>
                <c:pt idx="483">
                  <c:v>-7.6721905280748612E-2</c:v>
                </c:pt>
                <c:pt idx="484">
                  <c:v>-3.9860019847989862E-2</c:v>
                </c:pt>
                <c:pt idx="485">
                  <c:v>-5.9165218485090265E-2</c:v>
                </c:pt>
                <c:pt idx="486">
                  <c:v>-5.9148489844461812E-2</c:v>
                </c:pt>
                <c:pt idx="487">
                  <c:v>-3.6518545482596997E-2</c:v>
                </c:pt>
                <c:pt idx="488">
                  <c:v>-6.0520110488451913E-2</c:v>
                </c:pt>
                <c:pt idx="489">
                  <c:v>-6.9135086127703832E-2</c:v>
                </c:pt>
                <c:pt idx="490">
                  <c:v>-8.1244263936332523E-2</c:v>
                </c:pt>
                <c:pt idx="491">
                  <c:v>-7.7519294680393577E-2</c:v>
                </c:pt>
                <c:pt idx="492">
                  <c:v>-7.4810424100098818E-2</c:v>
                </c:pt>
                <c:pt idx="493">
                  <c:v>-6.1620834420173021E-2</c:v>
                </c:pt>
                <c:pt idx="494">
                  <c:v>-7.2724381986451522E-2</c:v>
                </c:pt>
                <c:pt idx="495">
                  <c:v>-6.6430195421233088E-2</c:v>
                </c:pt>
                <c:pt idx="496">
                  <c:v>-6.4069371947869977E-2</c:v>
                </c:pt>
                <c:pt idx="497">
                  <c:v>-7.6238223235983088E-2</c:v>
                </c:pt>
                <c:pt idx="498">
                  <c:v>-8.1310017090085437E-2</c:v>
                </c:pt>
                <c:pt idx="499">
                  <c:v>-3.1372435599299503E-2</c:v>
                </c:pt>
                <c:pt idx="500">
                  <c:v>-7.3262334792455891E-2</c:v>
                </c:pt>
                <c:pt idx="501">
                  <c:v>-6.7675488723351607E-2</c:v>
                </c:pt>
                <c:pt idx="502">
                  <c:v>-7.5279804461930527E-2</c:v>
                </c:pt>
                <c:pt idx="503">
                  <c:v>-9.5508546390299889E-2</c:v>
                </c:pt>
                <c:pt idx="504">
                  <c:v>-8.2039539115164803E-2</c:v>
                </c:pt>
                <c:pt idx="505">
                  <c:v>-6.0486384667551851E-2</c:v>
                </c:pt>
                <c:pt idx="506">
                  <c:v>-7.2194322509088638E-2</c:v>
                </c:pt>
                <c:pt idx="507">
                  <c:v>-8.5658739026570438E-2</c:v>
                </c:pt>
                <c:pt idx="508">
                  <c:v>-7.5660169216355391E-2</c:v>
                </c:pt>
                <c:pt idx="509">
                  <c:v>-6.5667310310920046E-2</c:v>
                </c:pt>
                <c:pt idx="510">
                  <c:v>-6.2718733518550257E-2</c:v>
                </c:pt>
                <c:pt idx="511">
                  <c:v>-6.6924776921088627E-2</c:v>
                </c:pt>
                <c:pt idx="512">
                  <c:v>-7.0378238435007998E-2</c:v>
                </c:pt>
                <c:pt idx="513">
                  <c:v>-6.8898218640810499E-2</c:v>
                </c:pt>
                <c:pt idx="514">
                  <c:v>-7.1548121723755784E-2</c:v>
                </c:pt>
                <c:pt idx="515">
                  <c:v>-7.2387932188452617E-2</c:v>
                </c:pt>
                <c:pt idx="516">
                  <c:v>-7.4249554764922024E-2</c:v>
                </c:pt>
                <c:pt idx="517">
                  <c:v>-5.2306687221072984E-2</c:v>
                </c:pt>
                <c:pt idx="518">
                  <c:v>-5.0049327974716326E-2</c:v>
                </c:pt>
                <c:pt idx="519">
                  <c:v>-4.3263624992471265E-2</c:v>
                </c:pt>
                <c:pt idx="520">
                  <c:v>-3.7603631350903347E-2</c:v>
                </c:pt>
                <c:pt idx="521">
                  <c:v>-5.016159436073224E-2</c:v>
                </c:pt>
                <c:pt idx="522">
                  <c:v>-2.0406081515730368E-2</c:v>
                </c:pt>
                <c:pt idx="523">
                  <c:v>-3.6900185559639878E-2</c:v>
                </c:pt>
                <c:pt idx="524">
                  <c:v>-3.5258802045321093E-2</c:v>
                </c:pt>
                <c:pt idx="525">
                  <c:v>-3.748901582940968E-2</c:v>
                </c:pt>
                <c:pt idx="526">
                  <c:v>-3.238188903608813E-2</c:v>
                </c:pt>
                <c:pt idx="527">
                  <c:v>-2.3361341247201298E-2</c:v>
                </c:pt>
                <c:pt idx="528">
                  <c:v>-2.4745282616977282E-2</c:v>
                </c:pt>
                <c:pt idx="529">
                  <c:v>-1.4813551498190001E-2</c:v>
                </c:pt>
                <c:pt idx="530">
                  <c:v>-3.132317761671357E-2</c:v>
                </c:pt>
                <c:pt idx="531">
                  <c:v>-5.5023429166035878E-2</c:v>
                </c:pt>
                <c:pt idx="532">
                  <c:v>-4.7482079161416862E-2</c:v>
                </c:pt>
                <c:pt idx="533">
                  <c:v>-4.0987147691188379E-2</c:v>
                </c:pt>
                <c:pt idx="534">
                  <c:v>-6.4229257813302632E-2</c:v>
                </c:pt>
                <c:pt idx="535">
                  <c:v>-5.937670042226758E-2</c:v>
                </c:pt>
                <c:pt idx="536">
                  <c:v>-5.2638522496382373E-2</c:v>
                </c:pt>
                <c:pt idx="537">
                  <c:v>-2.2654248459434305E-2</c:v>
                </c:pt>
                <c:pt idx="538">
                  <c:v>-2.7759968928106012E-2</c:v>
                </c:pt>
                <c:pt idx="539">
                  <c:v>1.3978816966329828E-2</c:v>
                </c:pt>
                <c:pt idx="540">
                  <c:v>-7.8906405327724555E-3</c:v>
                </c:pt>
                <c:pt idx="541">
                  <c:v>-7.7359734262638213E-3</c:v>
                </c:pt>
                <c:pt idx="542">
                  <c:v>1.3709251149722091E-2</c:v>
                </c:pt>
                <c:pt idx="543">
                  <c:v>-8.8556734605349154E-3</c:v>
                </c:pt>
                <c:pt idx="544">
                  <c:v>-2.2705628322793887E-2</c:v>
                </c:pt>
                <c:pt idx="545">
                  <c:v>-3.3683069777344594E-2</c:v>
                </c:pt>
                <c:pt idx="546">
                  <c:v>-3.0680480484474179E-2</c:v>
                </c:pt>
                <c:pt idx="547">
                  <c:v>-3.4426146276718021E-2</c:v>
                </c:pt>
                <c:pt idx="548">
                  <c:v>-4.7944655755983029E-2</c:v>
                </c:pt>
                <c:pt idx="549">
                  <c:v>-5.4992131737595602E-2</c:v>
                </c:pt>
                <c:pt idx="550">
                  <c:v>-3.1820440094208369E-2</c:v>
                </c:pt>
                <c:pt idx="551">
                  <c:v>-3.9485187273829186E-2</c:v>
                </c:pt>
                <c:pt idx="552">
                  <c:v>-1.8700318145524628E-2</c:v>
                </c:pt>
                <c:pt idx="553">
                  <c:v>9.3478290300851603E-3</c:v>
                </c:pt>
                <c:pt idx="554">
                  <c:v>4.5350846124941864E-3</c:v>
                </c:pt>
                <c:pt idx="555">
                  <c:v>7.5656546947428351E-4</c:v>
                </c:pt>
                <c:pt idx="556">
                  <c:v>-1.3016232691198714E-2</c:v>
                </c:pt>
                <c:pt idx="557">
                  <c:v>-1.1649244211289298E-2</c:v>
                </c:pt>
                <c:pt idx="558">
                  <c:v>-2.1597037247946701E-2</c:v>
                </c:pt>
                <c:pt idx="559">
                  <c:v>-3.5856656595409063E-2</c:v>
                </c:pt>
                <c:pt idx="560">
                  <c:v>-2.1518517373904356E-2</c:v>
                </c:pt>
                <c:pt idx="561">
                  <c:v>-3.1430169597180618E-2</c:v>
                </c:pt>
                <c:pt idx="562">
                  <c:v>-1.7984262861699157E-2</c:v>
                </c:pt>
                <c:pt idx="563">
                  <c:v>-4.5780762495035883E-3</c:v>
                </c:pt>
                <c:pt idx="564">
                  <c:v>4.784135138656255E-3</c:v>
                </c:pt>
                <c:pt idx="565">
                  <c:v>7.6562820565227365E-3</c:v>
                </c:pt>
                <c:pt idx="566">
                  <c:v>5.028453487859217E-3</c:v>
                </c:pt>
                <c:pt idx="567">
                  <c:v>1.2787072649325328E-2</c:v>
                </c:pt>
                <c:pt idx="568">
                  <c:v>1.4191742726052082E-2</c:v>
                </c:pt>
                <c:pt idx="569">
                  <c:v>1.7510196881163703E-2</c:v>
                </c:pt>
                <c:pt idx="570">
                  <c:v>4.5320260190272729E-2</c:v>
                </c:pt>
                <c:pt idx="571">
                  <c:v>4.5269907969198518E-2</c:v>
                </c:pt>
                <c:pt idx="572">
                  <c:v>3.5445340983896852E-2</c:v>
                </c:pt>
                <c:pt idx="573">
                  <c:v>6.2929269467852225E-2</c:v>
                </c:pt>
                <c:pt idx="574">
                  <c:v>5.176692617078104E-2</c:v>
                </c:pt>
                <c:pt idx="575">
                  <c:v>2.7704531896383888E-2</c:v>
                </c:pt>
                <c:pt idx="576">
                  <c:v>6.262601667889027E-2</c:v>
                </c:pt>
                <c:pt idx="577">
                  <c:v>8.5489111140654078E-2</c:v>
                </c:pt>
                <c:pt idx="578">
                  <c:v>5.8492093158964122E-2</c:v>
                </c:pt>
                <c:pt idx="579">
                  <c:v>5.7598285005615174E-2</c:v>
                </c:pt>
                <c:pt idx="580">
                  <c:v>6.5675882738627844E-2</c:v>
                </c:pt>
                <c:pt idx="581">
                  <c:v>7.4110183012596378E-2</c:v>
                </c:pt>
                <c:pt idx="582">
                  <c:v>9.6172414511905682E-2</c:v>
                </c:pt>
                <c:pt idx="583">
                  <c:v>0.14444636485102944</c:v>
                </c:pt>
                <c:pt idx="584">
                  <c:v>0.19177334203566163</c:v>
                </c:pt>
                <c:pt idx="585">
                  <c:v>0.18456417433286781</c:v>
                </c:pt>
                <c:pt idx="586">
                  <c:v>0.18141001944723825</c:v>
                </c:pt>
                <c:pt idx="587">
                  <c:v>0.18729676638721077</c:v>
                </c:pt>
                <c:pt idx="588">
                  <c:v>0.18494739536467703</c:v>
                </c:pt>
                <c:pt idx="589">
                  <c:v>0.13938817861174349</c:v>
                </c:pt>
                <c:pt idx="590">
                  <c:v>0.14427031628966502</c:v>
                </c:pt>
                <c:pt idx="591">
                  <c:v>0.14420814424210962</c:v>
                </c:pt>
                <c:pt idx="592">
                  <c:v>0.10585490356642523</c:v>
                </c:pt>
                <c:pt idx="593">
                  <c:v>0.1222761493095621</c:v>
                </c:pt>
                <c:pt idx="594">
                  <c:v>0.1444700394522348</c:v>
                </c:pt>
                <c:pt idx="595">
                  <c:v>0.13458570548860788</c:v>
                </c:pt>
                <c:pt idx="596">
                  <c:v>0.11756257296647706</c:v>
                </c:pt>
                <c:pt idx="597">
                  <c:v>0.10735275016966633</c:v>
                </c:pt>
                <c:pt idx="598">
                  <c:v>0.13662667653916735</c:v>
                </c:pt>
                <c:pt idx="599">
                  <c:v>8.1089587509953154E-2</c:v>
                </c:pt>
                <c:pt idx="600">
                  <c:v>0.11375633782347463</c:v>
                </c:pt>
                <c:pt idx="601">
                  <c:v>9.2205091044075885E-2</c:v>
                </c:pt>
                <c:pt idx="602">
                  <c:v>0.10204196285475026</c:v>
                </c:pt>
                <c:pt idx="603">
                  <c:v>0.11633138190461483</c:v>
                </c:pt>
                <c:pt idx="604">
                  <c:v>0.10623790990359881</c:v>
                </c:pt>
                <c:pt idx="605">
                  <c:v>8.600265479475748E-2</c:v>
                </c:pt>
                <c:pt idx="606">
                  <c:v>7.0546268192350103E-2</c:v>
                </c:pt>
                <c:pt idx="607">
                  <c:v>8.1906034085913682E-2</c:v>
                </c:pt>
                <c:pt idx="608">
                  <c:v>0.11512681798008161</c:v>
                </c:pt>
                <c:pt idx="609">
                  <c:v>0.10542705417728782</c:v>
                </c:pt>
                <c:pt idx="610">
                  <c:v>8.9502655949126902E-2</c:v>
                </c:pt>
                <c:pt idx="611">
                  <c:v>0.1192650286016665</c:v>
                </c:pt>
                <c:pt idx="612">
                  <c:v>0.11210018683734746</c:v>
                </c:pt>
                <c:pt idx="613">
                  <c:v>0.11899173920765969</c:v>
                </c:pt>
                <c:pt idx="614">
                  <c:v>0.11076709012094342</c:v>
                </c:pt>
                <c:pt idx="615">
                  <c:v>7.1225202118053249E-2</c:v>
                </c:pt>
                <c:pt idx="616">
                  <c:v>3.5292553075760069E-2</c:v>
                </c:pt>
                <c:pt idx="617">
                  <c:v>4.3326902630885157E-2</c:v>
                </c:pt>
                <c:pt idx="618">
                  <c:v>4.3536547649350908E-2</c:v>
                </c:pt>
                <c:pt idx="619">
                  <c:v>3.9009384277753127E-2</c:v>
                </c:pt>
                <c:pt idx="620">
                  <c:v>2.6745349499974449E-2</c:v>
                </c:pt>
                <c:pt idx="621">
                  <c:v>1.4966646539516452E-2</c:v>
                </c:pt>
                <c:pt idx="622">
                  <c:v>1.5964828490681112E-3</c:v>
                </c:pt>
                <c:pt idx="623">
                  <c:v>-1.5324277902757433E-3</c:v>
                </c:pt>
                <c:pt idx="624">
                  <c:v>-5.5887291722798854E-3</c:v>
                </c:pt>
                <c:pt idx="625">
                  <c:v>-1.6448254550263798E-3</c:v>
                </c:pt>
                <c:pt idx="626">
                  <c:v>2.88577037026509E-3</c:v>
                </c:pt>
                <c:pt idx="627">
                  <c:v>1.0870702056089008E-2</c:v>
                </c:pt>
                <c:pt idx="628">
                  <c:v>5.8109138808079497E-2</c:v>
                </c:pt>
                <c:pt idx="629">
                  <c:v>3.8010340660104142E-2</c:v>
                </c:pt>
                <c:pt idx="630">
                  <c:v>2.388400734003459E-2</c:v>
                </c:pt>
                <c:pt idx="631">
                  <c:v>4.9097476753630423E-2</c:v>
                </c:pt>
                <c:pt idx="632">
                  <c:v>2.6285531404528165E-2</c:v>
                </c:pt>
                <c:pt idx="633">
                  <c:v>1.4985955822315987E-2</c:v>
                </c:pt>
                <c:pt idx="634">
                  <c:v>2.6125043625273747E-2</c:v>
                </c:pt>
                <c:pt idx="635">
                  <c:v>6.0732219637173679E-2</c:v>
                </c:pt>
                <c:pt idx="636">
                  <c:v>7.2425318228219418E-2</c:v>
                </c:pt>
              </c:numCache>
            </c:numRef>
          </c:val>
          <c:smooth val="0"/>
          <c:extLst>
            <c:ext xmlns:c16="http://schemas.microsoft.com/office/drawing/2014/chart" uri="{C3380CC4-5D6E-409C-BE32-E72D297353CC}">
              <c16:uniqueId val="{00000005-CD26-284F-829B-33862339E36C}"/>
            </c:ext>
          </c:extLst>
        </c:ser>
        <c:ser>
          <c:idx val="6"/>
          <c:order val="6"/>
          <c:tx>
            <c:strRef>
              <c:f>Sheet2!$AD$3</c:f>
              <c:strCache>
                <c:ptCount val="1"/>
                <c:pt idx="0">
                  <c:v>60d Ret</c:v>
                </c:pt>
              </c:strCache>
            </c:strRef>
          </c:tx>
          <c:spPr>
            <a:ln w="6350" cap="rnd">
              <a:solidFill>
                <a:schemeClr val="bg1">
                  <a:lumMod val="50%"/>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Sheet2!$AD$4:$AD$640</c:f>
              <c:numCache>
                <c:formatCode>0.00</c:formatCode>
                <c:ptCount val="637"/>
                <c:pt idx="59">
                  <c:v>-0.25988388916809929</c:v>
                </c:pt>
                <c:pt idx="60">
                  <c:v>-0.24087884695768477</c:v>
                </c:pt>
                <c:pt idx="61">
                  <c:v>-0.20097060164439465</c:v>
                </c:pt>
                <c:pt idx="62">
                  <c:v>-0.21944782505302288</c:v>
                </c:pt>
                <c:pt idx="63">
                  <c:v>-0.19239234339443748</c:v>
                </c:pt>
                <c:pt idx="64">
                  <c:v>-0.21257796413124483</c:v>
                </c:pt>
                <c:pt idx="65">
                  <c:v>-0.24113934386621069</c:v>
                </c:pt>
                <c:pt idx="66">
                  <c:v>-0.2042800661636068</c:v>
                </c:pt>
                <c:pt idx="67">
                  <c:v>-0.2123709080856328</c:v>
                </c:pt>
                <c:pt idx="68">
                  <c:v>-0.20294030353383735</c:v>
                </c:pt>
                <c:pt idx="69">
                  <c:v>-0.16775774742504351</c:v>
                </c:pt>
                <c:pt idx="70">
                  <c:v>-0.14009117004058771</c:v>
                </c:pt>
                <c:pt idx="71">
                  <c:v>-0.14891627622629633</c:v>
                </c:pt>
                <c:pt idx="72">
                  <c:v>-0.12729669959300746</c:v>
                </c:pt>
                <c:pt idx="73">
                  <c:v>-7.2946512195542185E-2</c:v>
                </c:pt>
                <c:pt idx="74">
                  <c:v>-3.4792721320239257E-2</c:v>
                </c:pt>
                <c:pt idx="75">
                  <c:v>-1.833718224943379E-2</c:v>
                </c:pt>
                <c:pt idx="76">
                  <c:v>-1.8359893019799199E-2</c:v>
                </c:pt>
                <c:pt idx="77">
                  <c:v>-2.9375067412229531E-3</c:v>
                </c:pt>
                <c:pt idx="78">
                  <c:v>-5.3585878825058476E-3</c:v>
                </c:pt>
                <c:pt idx="79">
                  <c:v>-4.9948385190159007E-4</c:v>
                </c:pt>
                <c:pt idx="80">
                  <c:v>-5.3460967016946366E-2</c:v>
                </c:pt>
                <c:pt idx="81">
                  <c:v>-2.151109828600738E-2</c:v>
                </c:pt>
                <c:pt idx="82">
                  <c:v>-2.983496601714801E-2</c:v>
                </c:pt>
                <c:pt idx="83">
                  <c:v>-4.5984240420383238E-2</c:v>
                </c:pt>
                <c:pt idx="84">
                  <c:v>-7.9372294709863719E-2</c:v>
                </c:pt>
                <c:pt idx="85">
                  <c:v>-3.1819924285664811E-2</c:v>
                </c:pt>
                <c:pt idx="86">
                  <c:v>3.1610884389565844E-2</c:v>
                </c:pt>
                <c:pt idx="87">
                  <c:v>3.6091057231340401E-2</c:v>
                </c:pt>
                <c:pt idx="88">
                  <c:v>5.7564409404609246E-2</c:v>
                </c:pt>
                <c:pt idx="89">
                  <c:v>6.1531271286163085E-2</c:v>
                </c:pt>
                <c:pt idx="90">
                  <c:v>6.2530275486085599E-2</c:v>
                </c:pt>
                <c:pt idx="91">
                  <c:v>5.0224999280287556E-2</c:v>
                </c:pt>
                <c:pt idx="92">
                  <c:v>7.1417546726917483E-2</c:v>
                </c:pt>
                <c:pt idx="93">
                  <c:v>9.6721170637816434E-2</c:v>
                </c:pt>
                <c:pt idx="94">
                  <c:v>0.10452460577760311</c:v>
                </c:pt>
                <c:pt idx="95">
                  <c:v>0.13392223137414513</c:v>
                </c:pt>
                <c:pt idx="96">
                  <c:v>0.11252686150274868</c:v>
                </c:pt>
                <c:pt idx="97">
                  <c:v>0.15937972859715596</c:v>
                </c:pt>
                <c:pt idx="98">
                  <c:v>0.21067562905876891</c:v>
                </c:pt>
                <c:pt idx="99">
                  <c:v>0.21264647779082946</c:v>
                </c:pt>
                <c:pt idx="100">
                  <c:v>0.20319467960397206</c:v>
                </c:pt>
                <c:pt idx="101">
                  <c:v>0.20564503407325799</c:v>
                </c:pt>
                <c:pt idx="102">
                  <c:v>0.17767416211507403</c:v>
                </c:pt>
                <c:pt idx="103">
                  <c:v>0.20549696893847896</c:v>
                </c:pt>
                <c:pt idx="104">
                  <c:v>0.20987076965018445</c:v>
                </c:pt>
                <c:pt idx="105">
                  <c:v>0.21083940421842851</c:v>
                </c:pt>
                <c:pt idx="106">
                  <c:v>0.2169646277955716</c:v>
                </c:pt>
                <c:pt idx="107">
                  <c:v>0.23545627499520225</c:v>
                </c:pt>
                <c:pt idx="108">
                  <c:v>0.17905944220796427</c:v>
                </c:pt>
                <c:pt idx="109">
                  <c:v>0.20289855683759919</c:v>
                </c:pt>
                <c:pt idx="110">
                  <c:v>0.22097354729012125</c:v>
                </c:pt>
                <c:pt idx="111">
                  <c:v>0.19194017596199411</c:v>
                </c:pt>
                <c:pt idx="112">
                  <c:v>0.18978127918308579</c:v>
                </c:pt>
                <c:pt idx="113">
                  <c:v>0.18173332026552794</c:v>
                </c:pt>
                <c:pt idx="114">
                  <c:v>0.19978380552212921</c:v>
                </c:pt>
                <c:pt idx="115">
                  <c:v>0.21599134389564498</c:v>
                </c:pt>
                <c:pt idx="116">
                  <c:v>0.20358083106829333</c:v>
                </c:pt>
                <c:pt idx="117">
                  <c:v>0.24020607078942263</c:v>
                </c:pt>
                <c:pt idx="118">
                  <c:v>0.24433045580762425</c:v>
                </c:pt>
                <c:pt idx="119">
                  <c:v>0.23416123070932549</c:v>
                </c:pt>
                <c:pt idx="120">
                  <c:v>0.2110876166563051</c:v>
                </c:pt>
                <c:pt idx="121">
                  <c:v>0.23368721011334864</c:v>
                </c:pt>
                <c:pt idx="122">
                  <c:v>0.20919487447657198</c:v>
                </c:pt>
                <c:pt idx="123">
                  <c:v>0.21439141029991879</c:v>
                </c:pt>
                <c:pt idx="124">
                  <c:v>0.260894926343122</c:v>
                </c:pt>
                <c:pt idx="125">
                  <c:v>0.21626923182941973</c:v>
                </c:pt>
                <c:pt idx="126">
                  <c:v>0.21997165693330198</c:v>
                </c:pt>
                <c:pt idx="127">
                  <c:v>0.22142192403662772</c:v>
                </c:pt>
                <c:pt idx="128">
                  <c:v>0.19365807886903946</c:v>
                </c:pt>
                <c:pt idx="129">
                  <c:v>0.17818779571038212</c:v>
                </c:pt>
                <c:pt idx="130">
                  <c:v>0.18566903951047353</c:v>
                </c:pt>
                <c:pt idx="131">
                  <c:v>0.1897521759023513</c:v>
                </c:pt>
                <c:pt idx="132">
                  <c:v>0.16596838543672904</c:v>
                </c:pt>
                <c:pt idx="133">
                  <c:v>0.14791127651109037</c:v>
                </c:pt>
                <c:pt idx="134">
                  <c:v>0.13638052215523691</c:v>
                </c:pt>
                <c:pt idx="135">
                  <c:v>0.13012697167555107</c:v>
                </c:pt>
                <c:pt idx="136">
                  <c:v>0.11340183927315908</c:v>
                </c:pt>
                <c:pt idx="137">
                  <c:v>0.10460017037232103</c:v>
                </c:pt>
                <c:pt idx="138">
                  <c:v>9.1855177864401921E-2</c:v>
                </c:pt>
                <c:pt idx="139">
                  <c:v>0.18372918264545676</c:v>
                </c:pt>
                <c:pt idx="140">
                  <c:v>0.15270496570817194</c:v>
                </c:pt>
                <c:pt idx="141">
                  <c:v>0.18681078067135923</c:v>
                </c:pt>
                <c:pt idx="142">
                  <c:v>0.22401778469480826</c:v>
                </c:pt>
                <c:pt idx="143">
                  <c:v>0.20369981542994792</c:v>
                </c:pt>
                <c:pt idx="144">
                  <c:v>0.15115228341045828</c:v>
                </c:pt>
                <c:pt idx="145">
                  <c:v>0.11331367309899983</c:v>
                </c:pt>
                <c:pt idx="146">
                  <c:v>0.11595400076235664</c:v>
                </c:pt>
                <c:pt idx="147">
                  <c:v>0.11776545050315076</c:v>
                </c:pt>
                <c:pt idx="148">
                  <c:v>0.13541832714879126</c:v>
                </c:pt>
                <c:pt idx="149">
                  <c:v>0.1155404912065808</c:v>
                </c:pt>
                <c:pt idx="150">
                  <c:v>0.13540687546775571</c:v>
                </c:pt>
                <c:pt idx="151">
                  <c:v>0.11834386296492551</c:v>
                </c:pt>
                <c:pt idx="152">
                  <c:v>0.10596500729791516</c:v>
                </c:pt>
                <c:pt idx="153">
                  <c:v>0.11702730674797965</c:v>
                </c:pt>
                <c:pt idx="154">
                  <c:v>0.11039364173404974</c:v>
                </c:pt>
                <c:pt idx="155">
                  <c:v>0.11922239342229979</c:v>
                </c:pt>
                <c:pt idx="156">
                  <c:v>0.10943381743808005</c:v>
                </c:pt>
                <c:pt idx="157">
                  <c:v>4.3804314175242845E-2</c:v>
                </c:pt>
                <c:pt idx="158">
                  <c:v>2.2621318366690502E-2</c:v>
                </c:pt>
                <c:pt idx="159">
                  <c:v>1.2092621582200881E-2</c:v>
                </c:pt>
                <c:pt idx="160">
                  <c:v>4.5737619857557097E-3</c:v>
                </c:pt>
                <c:pt idx="161">
                  <c:v>1.5061448580717535E-2</c:v>
                </c:pt>
                <c:pt idx="162">
                  <c:v>1.8755209691680705E-3</c:v>
                </c:pt>
                <c:pt idx="163">
                  <c:v>2.1963322279267828E-2</c:v>
                </c:pt>
                <c:pt idx="164">
                  <c:v>3.8520445286422816E-2</c:v>
                </c:pt>
                <c:pt idx="165">
                  <c:v>4.9522613798509703E-2</c:v>
                </c:pt>
                <c:pt idx="166">
                  <c:v>2.6871850696968277E-2</c:v>
                </c:pt>
                <c:pt idx="167">
                  <c:v>4.3094668561392761E-2</c:v>
                </c:pt>
                <c:pt idx="168">
                  <c:v>5.7442871635385917E-2</c:v>
                </c:pt>
                <c:pt idx="169">
                  <c:v>1.9754006734491708E-2</c:v>
                </c:pt>
                <c:pt idx="170">
                  <c:v>3.9535114745978213E-2</c:v>
                </c:pt>
                <c:pt idx="171">
                  <c:v>3.6315220505573093E-2</c:v>
                </c:pt>
                <c:pt idx="172">
                  <c:v>2.5882776152945507E-2</c:v>
                </c:pt>
                <c:pt idx="173">
                  <c:v>-3.5019170372351267E-3</c:v>
                </c:pt>
                <c:pt idx="174">
                  <c:v>8.1963289043769161E-4</c:v>
                </c:pt>
                <c:pt idx="175">
                  <c:v>1.4997268671598113E-2</c:v>
                </c:pt>
                <c:pt idx="176">
                  <c:v>1.1687811696947383E-3</c:v>
                </c:pt>
                <c:pt idx="177">
                  <c:v>8.6698692990392918E-3</c:v>
                </c:pt>
                <c:pt idx="178">
                  <c:v>-4.9974560166939647E-3</c:v>
                </c:pt>
                <c:pt idx="179">
                  <c:v>8.0636001630710417E-3</c:v>
                </c:pt>
                <c:pt idx="180">
                  <c:v>1.5936516081022898E-2</c:v>
                </c:pt>
                <c:pt idx="181">
                  <c:v>2.0660963610469228E-2</c:v>
                </c:pt>
                <c:pt idx="182">
                  <c:v>2.540189236406588E-2</c:v>
                </c:pt>
                <c:pt idx="183">
                  <c:v>2.4437579942728192E-2</c:v>
                </c:pt>
                <c:pt idx="184">
                  <c:v>3.5210640775790947E-2</c:v>
                </c:pt>
                <c:pt idx="185">
                  <c:v>6.4076805627285224E-2</c:v>
                </c:pt>
                <c:pt idx="186">
                  <c:v>5.9303623535181142E-2</c:v>
                </c:pt>
                <c:pt idx="187">
                  <c:v>7.3317795449921813E-2</c:v>
                </c:pt>
                <c:pt idx="188">
                  <c:v>5.5457862621976224E-2</c:v>
                </c:pt>
                <c:pt idx="189">
                  <c:v>5.8711829780415496E-2</c:v>
                </c:pt>
                <c:pt idx="190">
                  <c:v>4.8804206261512821E-2</c:v>
                </c:pt>
                <c:pt idx="191">
                  <c:v>3.0703821900217018E-2</c:v>
                </c:pt>
                <c:pt idx="192">
                  <c:v>1.9743760826426107E-2</c:v>
                </c:pt>
                <c:pt idx="193">
                  <c:v>3.3222598952711201E-2</c:v>
                </c:pt>
                <c:pt idx="194">
                  <c:v>1.6511973566925492E-2</c:v>
                </c:pt>
                <c:pt idx="195">
                  <c:v>2.3092699805533842E-2</c:v>
                </c:pt>
                <c:pt idx="196">
                  <c:v>1.1629681471475613E-2</c:v>
                </c:pt>
                <c:pt idx="197">
                  <c:v>1.7903381117553401E-2</c:v>
                </c:pt>
                <c:pt idx="198">
                  <c:v>-2.0076299507584518E-2</c:v>
                </c:pt>
                <c:pt idx="199">
                  <c:v>-2.3136166212416449E-2</c:v>
                </c:pt>
                <c:pt idx="200">
                  <c:v>-2.1392932085561266E-2</c:v>
                </c:pt>
                <c:pt idx="201">
                  <c:v>-1.8333786372773751E-2</c:v>
                </c:pt>
                <c:pt idx="202">
                  <c:v>2.1831429230526691E-2</c:v>
                </c:pt>
                <c:pt idx="203">
                  <c:v>3.1523801309768604E-2</c:v>
                </c:pt>
                <c:pt idx="204">
                  <c:v>2.0347632717098971E-2</c:v>
                </c:pt>
                <c:pt idx="205">
                  <c:v>-1.0588010994323783E-2</c:v>
                </c:pt>
                <c:pt idx="206">
                  <c:v>-1.0797505460967584E-2</c:v>
                </c:pt>
                <c:pt idx="207">
                  <c:v>-2.4986560596377126E-2</c:v>
                </c:pt>
                <c:pt idx="208">
                  <c:v>-3.1536521065823778E-3</c:v>
                </c:pt>
                <c:pt idx="209">
                  <c:v>-1.0927448924785369E-3</c:v>
                </c:pt>
                <c:pt idx="210">
                  <c:v>-2.4680381017477514E-3</c:v>
                </c:pt>
                <c:pt idx="211">
                  <c:v>-1.2125490286980449E-2</c:v>
                </c:pt>
                <c:pt idx="212">
                  <c:v>6.3575492538087532E-3</c:v>
                </c:pt>
                <c:pt idx="213">
                  <c:v>1.2215035659348337E-2</c:v>
                </c:pt>
                <c:pt idx="214">
                  <c:v>2.4193030499323129E-2</c:v>
                </c:pt>
                <c:pt idx="215">
                  <c:v>7.5056353405727923E-3</c:v>
                </c:pt>
                <c:pt idx="216">
                  <c:v>6.5757893483343183E-3</c:v>
                </c:pt>
                <c:pt idx="217">
                  <c:v>-1.6075765491117208E-3</c:v>
                </c:pt>
                <c:pt idx="218">
                  <c:v>1.3459339533181346E-3</c:v>
                </c:pt>
                <c:pt idx="219">
                  <c:v>8.3220073407924439E-3</c:v>
                </c:pt>
                <c:pt idx="220">
                  <c:v>2.2131900519861719E-2</c:v>
                </c:pt>
                <c:pt idx="221">
                  <c:v>1.4130002649090473E-2</c:v>
                </c:pt>
                <c:pt idx="222">
                  <c:v>8.2380699908451722E-3</c:v>
                </c:pt>
                <c:pt idx="223">
                  <c:v>6.2746588080192971E-3</c:v>
                </c:pt>
                <c:pt idx="224">
                  <c:v>3.3550587247725236E-2</c:v>
                </c:pt>
                <c:pt idx="225">
                  <c:v>5.5592191338832017E-2</c:v>
                </c:pt>
                <c:pt idx="226">
                  <c:v>7.5347719140222452E-2</c:v>
                </c:pt>
                <c:pt idx="227">
                  <c:v>8.3594409997140781E-2</c:v>
                </c:pt>
                <c:pt idx="228">
                  <c:v>9.5152919653283055E-2</c:v>
                </c:pt>
                <c:pt idx="229">
                  <c:v>8.8885059323807816E-2</c:v>
                </c:pt>
                <c:pt idx="230">
                  <c:v>0.11205156225864646</c:v>
                </c:pt>
                <c:pt idx="231">
                  <c:v>0.1294538636176607</c:v>
                </c:pt>
                <c:pt idx="232">
                  <c:v>0.16052576938162771</c:v>
                </c:pt>
                <c:pt idx="233">
                  <c:v>0.13159137677073876</c:v>
                </c:pt>
                <c:pt idx="234">
                  <c:v>0.12311177501443833</c:v>
                </c:pt>
                <c:pt idx="235">
                  <c:v>0.11776121908968798</c:v>
                </c:pt>
                <c:pt idx="236">
                  <c:v>0.11634963841411607</c:v>
                </c:pt>
                <c:pt idx="237">
                  <c:v>8.5292990589548659E-2</c:v>
                </c:pt>
                <c:pt idx="238">
                  <c:v>8.2341923570174086E-2</c:v>
                </c:pt>
                <c:pt idx="239">
                  <c:v>8.1824468550029561E-2</c:v>
                </c:pt>
                <c:pt idx="240">
                  <c:v>7.4228666591539594E-2</c:v>
                </c:pt>
                <c:pt idx="241">
                  <c:v>8.8582037668083494E-2</c:v>
                </c:pt>
                <c:pt idx="242">
                  <c:v>7.3430304249591252E-2</c:v>
                </c:pt>
                <c:pt idx="243">
                  <c:v>7.343810553751999E-2</c:v>
                </c:pt>
                <c:pt idx="244">
                  <c:v>5.7090021780105811E-2</c:v>
                </c:pt>
                <c:pt idx="245">
                  <c:v>5.1029885910558494E-2</c:v>
                </c:pt>
                <c:pt idx="246">
                  <c:v>3.9764312909227502E-2</c:v>
                </c:pt>
                <c:pt idx="247">
                  <c:v>4.5608687168892388E-2</c:v>
                </c:pt>
                <c:pt idx="248">
                  <c:v>2.4365510154500693E-2</c:v>
                </c:pt>
                <c:pt idx="249">
                  <c:v>3.4844441125661325E-2</c:v>
                </c:pt>
                <c:pt idx="250">
                  <c:v>4.0389105438313012E-2</c:v>
                </c:pt>
                <c:pt idx="251">
                  <c:v>4.7438114908492125E-2</c:v>
                </c:pt>
                <c:pt idx="252">
                  <c:v>5.7306991529707328E-2</c:v>
                </c:pt>
                <c:pt idx="253">
                  <c:v>7.1501247579344146E-2</c:v>
                </c:pt>
                <c:pt idx="254">
                  <c:v>6.7220555276048755E-2</c:v>
                </c:pt>
                <c:pt idx="255">
                  <c:v>0.10406325714206369</c:v>
                </c:pt>
                <c:pt idx="256">
                  <c:v>0.12017596595549024</c:v>
                </c:pt>
                <c:pt idx="257">
                  <c:v>0.12022162970659389</c:v>
                </c:pt>
                <c:pt idx="258">
                  <c:v>0.14547839486953845</c:v>
                </c:pt>
                <c:pt idx="259">
                  <c:v>0.14176216137271361</c:v>
                </c:pt>
                <c:pt idx="260">
                  <c:v>0.14628673395643887</c:v>
                </c:pt>
                <c:pt idx="261">
                  <c:v>0.14390280061029653</c:v>
                </c:pt>
                <c:pt idx="262">
                  <c:v>0.13160042094500526</c:v>
                </c:pt>
                <c:pt idx="263">
                  <c:v>0.14335160197418068</c:v>
                </c:pt>
                <c:pt idx="264">
                  <c:v>0.16905601168041309</c:v>
                </c:pt>
                <c:pt idx="265">
                  <c:v>0.17000079708493035</c:v>
                </c:pt>
                <c:pt idx="266">
                  <c:v>0.17385915621263995</c:v>
                </c:pt>
                <c:pt idx="267">
                  <c:v>0.17173725408365079</c:v>
                </c:pt>
                <c:pt idx="268">
                  <c:v>0.1581393008765114</c:v>
                </c:pt>
                <c:pt idx="269">
                  <c:v>0.16224718338595079</c:v>
                </c:pt>
                <c:pt idx="270">
                  <c:v>0.17001946618022637</c:v>
                </c:pt>
                <c:pt idx="271">
                  <c:v>0.16352725267618548</c:v>
                </c:pt>
                <c:pt idx="272">
                  <c:v>0.13121419172236662</c:v>
                </c:pt>
                <c:pt idx="273">
                  <c:v>0.14287998831146223</c:v>
                </c:pt>
                <c:pt idx="274">
                  <c:v>0.14974265146270255</c:v>
                </c:pt>
                <c:pt idx="275">
                  <c:v>0.1433671439934773</c:v>
                </c:pt>
                <c:pt idx="276">
                  <c:v>0.13417139570788308</c:v>
                </c:pt>
                <c:pt idx="277">
                  <c:v>0.13556190934394075</c:v>
                </c:pt>
                <c:pt idx="278">
                  <c:v>0.11848028559488943</c:v>
                </c:pt>
                <c:pt idx="279">
                  <c:v>0.12155687436202248</c:v>
                </c:pt>
                <c:pt idx="280">
                  <c:v>0.12208400829576416</c:v>
                </c:pt>
                <c:pt idx="281">
                  <c:v>0.12764555923386117</c:v>
                </c:pt>
                <c:pt idx="282">
                  <c:v>0.12508582900036239</c:v>
                </c:pt>
                <c:pt idx="283">
                  <c:v>9.9962863646975431E-2</c:v>
                </c:pt>
                <c:pt idx="284">
                  <c:v>0.11654284299998521</c:v>
                </c:pt>
                <c:pt idx="285">
                  <c:v>0.10888211081654248</c:v>
                </c:pt>
                <c:pt idx="286">
                  <c:v>9.1748463680307188E-2</c:v>
                </c:pt>
                <c:pt idx="287">
                  <c:v>8.299986390261202E-2</c:v>
                </c:pt>
                <c:pt idx="288">
                  <c:v>7.9897715939762484E-2</c:v>
                </c:pt>
                <c:pt idx="289">
                  <c:v>7.4435032174501162E-2</c:v>
                </c:pt>
                <c:pt idx="290">
                  <c:v>6.7926567301816121E-2</c:v>
                </c:pt>
                <c:pt idx="291">
                  <c:v>2.6899587918568592E-2</c:v>
                </c:pt>
                <c:pt idx="292">
                  <c:v>6.4071896237258258E-2</c:v>
                </c:pt>
                <c:pt idx="293">
                  <c:v>6.8952766407102892E-2</c:v>
                </c:pt>
                <c:pt idx="294">
                  <c:v>6.3527534810829206E-2</c:v>
                </c:pt>
                <c:pt idx="295">
                  <c:v>4.9693623481351111E-2</c:v>
                </c:pt>
                <c:pt idx="296">
                  <c:v>7.3807170786820989E-2</c:v>
                </c:pt>
                <c:pt idx="297">
                  <c:v>7.3362797761448537E-2</c:v>
                </c:pt>
                <c:pt idx="298">
                  <c:v>7.1579685938804843E-2</c:v>
                </c:pt>
                <c:pt idx="299">
                  <c:v>7.9318057589664218E-2</c:v>
                </c:pt>
                <c:pt idx="300">
                  <c:v>6.978833073326475E-2</c:v>
                </c:pt>
                <c:pt idx="301">
                  <c:v>7.3728179273106306E-2</c:v>
                </c:pt>
                <c:pt idx="302">
                  <c:v>8.228386682451326E-2</c:v>
                </c:pt>
                <c:pt idx="303">
                  <c:v>7.1332898031444561E-2</c:v>
                </c:pt>
                <c:pt idx="304">
                  <c:v>8.3143637155793065E-2</c:v>
                </c:pt>
                <c:pt idx="305">
                  <c:v>7.0520096098555918E-2</c:v>
                </c:pt>
                <c:pt idx="306">
                  <c:v>5.9988171237296245E-2</c:v>
                </c:pt>
                <c:pt idx="307">
                  <c:v>9.2591798436405207E-2</c:v>
                </c:pt>
                <c:pt idx="308">
                  <c:v>0.10020818716560508</c:v>
                </c:pt>
                <c:pt idx="309">
                  <c:v>9.729872254565379E-2</c:v>
                </c:pt>
                <c:pt idx="310">
                  <c:v>0.10859480630413045</c:v>
                </c:pt>
                <c:pt idx="311">
                  <c:v>0.1034363295009085</c:v>
                </c:pt>
                <c:pt idx="312">
                  <c:v>0.10787340770458388</c:v>
                </c:pt>
                <c:pt idx="313">
                  <c:v>0.13047750880918488</c:v>
                </c:pt>
                <c:pt idx="314">
                  <c:v>0.117949319894948</c:v>
                </c:pt>
                <c:pt idx="315">
                  <c:v>0.10252876337524132</c:v>
                </c:pt>
                <c:pt idx="316">
                  <c:v>0.1212904418810956</c:v>
                </c:pt>
                <c:pt idx="317">
                  <c:v>8.9777615193830582E-2</c:v>
                </c:pt>
                <c:pt idx="318">
                  <c:v>7.8153112428459098E-2</c:v>
                </c:pt>
                <c:pt idx="319">
                  <c:v>6.5181579251537183E-2</c:v>
                </c:pt>
                <c:pt idx="320">
                  <c:v>5.0073674637659639E-2</c:v>
                </c:pt>
                <c:pt idx="321">
                  <c:v>6.6886799220888443E-2</c:v>
                </c:pt>
                <c:pt idx="322">
                  <c:v>5.8218946398468759E-2</c:v>
                </c:pt>
                <c:pt idx="323">
                  <c:v>5.0430376005071401E-2</c:v>
                </c:pt>
                <c:pt idx="324">
                  <c:v>6.4356978438811899E-2</c:v>
                </c:pt>
                <c:pt idx="325">
                  <c:v>8.0293053620995619E-2</c:v>
                </c:pt>
                <c:pt idx="326">
                  <c:v>8.06710672234634E-2</c:v>
                </c:pt>
                <c:pt idx="327">
                  <c:v>5.7754296547195577E-2</c:v>
                </c:pt>
                <c:pt idx="328">
                  <c:v>6.0134196176061819E-2</c:v>
                </c:pt>
                <c:pt idx="329">
                  <c:v>6.0481468743986223E-2</c:v>
                </c:pt>
                <c:pt idx="330">
                  <c:v>5.7980468892118719E-2</c:v>
                </c:pt>
                <c:pt idx="331">
                  <c:v>5.0908459521307667E-2</c:v>
                </c:pt>
                <c:pt idx="332">
                  <c:v>4.2202793717938683E-2</c:v>
                </c:pt>
                <c:pt idx="333">
                  <c:v>4.5923252576978005E-2</c:v>
                </c:pt>
                <c:pt idx="334">
                  <c:v>4.9458517829797773E-2</c:v>
                </c:pt>
                <c:pt idx="335">
                  <c:v>5.7905768489760492E-2</c:v>
                </c:pt>
                <c:pt idx="336">
                  <c:v>5.7213582399909695E-2</c:v>
                </c:pt>
                <c:pt idx="337">
                  <c:v>6.9309834276975735E-2</c:v>
                </c:pt>
                <c:pt idx="338">
                  <c:v>7.5650441163186422E-2</c:v>
                </c:pt>
                <c:pt idx="339">
                  <c:v>4.9740235287958276E-2</c:v>
                </c:pt>
                <c:pt idx="340">
                  <c:v>3.7716338145552544E-2</c:v>
                </c:pt>
                <c:pt idx="341">
                  <c:v>2.6595219620333885E-2</c:v>
                </c:pt>
                <c:pt idx="342">
                  <c:v>2.6885761009936827E-2</c:v>
                </c:pt>
                <c:pt idx="343">
                  <c:v>-3.0724191697242228E-3</c:v>
                </c:pt>
                <c:pt idx="344">
                  <c:v>1.3859038670638585E-2</c:v>
                </c:pt>
                <c:pt idx="345">
                  <c:v>5.2683702146470515E-3</c:v>
                </c:pt>
                <c:pt idx="346">
                  <c:v>2.546447263345095E-2</c:v>
                </c:pt>
                <c:pt idx="347">
                  <c:v>2.1640025694321507E-2</c:v>
                </c:pt>
                <c:pt idx="348">
                  <c:v>2.4410597129752919E-2</c:v>
                </c:pt>
                <c:pt idx="349">
                  <c:v>1.2935518840431471E-2</c:v>
                </c:pt>
                <c:pt idx="350">
                  <c:v>1.7532002900219522E-2</c:v>
                </c:pt>
                <c:pt idx="351">
                  <c:v>9.3570767156567203E-3</c:v>
                </c:pt>
                <c:pt idx="352">
                  <c:v>-4.7836260783814906E-3</c:v>
                </c:pt>
                <c:pt idx="353">
                  <c:v>-1.8941083468228308E-2</c:v>
                </c:pt>
                <c:pt idx="354">
                  <c:v>7.8543643715811504E-3</c:v>
                </c:pt>
                <c:pt idx="355">
                  <c:v>8.2355198946768779E-3</c:v>
                </c:pt>
                <c:pt idx="356">
                  <c:v>1.856416669153628E-2</c:v>
                </c:pt>
                <c:pt idx="357">
                  <c:v>1.5123862489640096E-2</c:v>
                </c:pt>
                <c:pt idx="358">
                  <c:v>1.8354804124065968E-2</c:v>
                </c:pt>
                <c:pt idx="359">
                  <c:v>2.6607714093013688E-2</c:v>
                </c:pt>
                <c:pt idx="360">
                  <c:v>1.8916121808102565E-2</c:v>
                </c:pt>
                <c:pt idx="361">
                  <c:v>1.9412521139287073E-2</c:v>
                </c:pt>
                <c:pt idx="362">
                  <c:v>2.0477332360818938E-2</c:v>
                </c:pt>
                <c:pt idx="363">
                  <c:v>-5.095322225426171E-3</c:v>
                </c:pt>
                <c:pt idx="364">
                  <c:v>-8.2006811118190658E-3</c:v>
                </c:pt>
                <c:pt idx="365">
                  <c:v>-5.4172476791932832E-3</c:v>
                </c:pt>
                <c:pt idx="366">
                  <c:v>-3.1956325102520909E-2</c:v>
                </c:pt>
                <c:pt idx="367">
                  <c:v>-4.063059060559527E-2</c:v>
                </c:pt>
                <c:pt idx="368">
                  <c:v>-2.9679069522867765E-2</c:v>
                </c:pt>
                <c:pt idx="369">
                  <c:v>-4.8616043798817801E-2</c:v>
                </c:pt>
                <c:pt idx="370">
                  <c:v>-5.5372420427504634E-2</c:v>
                </c:pt>
                <c:pt idx="371">
                  <c:v>-5.4684336771747229E-2</c:v>
                </c:pt>
                <c:pt idx="372">
                  <c:v>-6.9724125255828606E-2</c:v>
                </c:pt>
                <c:pt idx="373">
                  <c:v>-8.5931289297532298E-2</c:v>
                </c:pt>
                <c:pt idx="374">
                  <c:v>-8.6538276727918528E-2</c:v>
                </c:pt>
                <c:pt idx="375">
                  <c:v>-9.3173996174077428E-2</c:v>
                </c:pt>
                <c:pt idx="376">
                  <c:v>-6.6485286761072487E-2</c:v>
                </c:pt>
                <c:pt idx="377">
                  <c:v>-4.6849118699614521E-2</c:v>
                </c:pt>
                <c:pt idx="378">
                  <c:v>-4.1742301399093441E-2</c:v>
                </c:pt>
                <c:pt idx="379">
                  <c:v>-3.5332987450569085E-2</c:v>
                </c:pt>
                <c:pt idx="380">
                  <c:v>-4.3919957526686003E-2</c:v>
                </c:pt>
                <c:pt idx="381">
                  <c:v>-2.6095916877096934E-2</c:v>
                </c:pt>
                <c:pt idx="382">
                  <c:v>-2.2686247688652118E-2</c:v>
                </c:pt>
                <c:pt idx="383">
                  <c:v>-4.14085968752805E-2</c:v>
                </c:pt>
                <c:pt idx="384">
                  <c:v>-5.1199567649916587E-2</c:v>
                </c:pt>
                <c:pt idx="385">
                  <c:v>-5.3161952953832893E-2</c:v>
                </c:pt>
                <c:pt idx="386">
                  <c:v>-2.8628776055269759E-2</c:v>
                </c:pt>
                <c:pt idx="387">
                  <c:v>-4.5364014808057421E-2</c:v>
                </c:pt>
                <c:pt idx="388">
                  <c:v>-4.7424817386831339E-2</c:v>
                </c:pt>
                <c:pt idx="389">
                  <c:v>-4.3514990586361761E-2</c:v>
                </c:pt>
                <c:pt idx="390">
                  <c:v>-1.8340729918472246E-2</c:v>
                </c:pt>
                <c:pt idx="391">
                  <c:v>-1.0783788778738755E-2</c:v>
                </c:pt>
                <c:pt idx="392">
                  <c:v>-5.3060413151477193E-2</c:v>
                </c:pt>
                <c:pt idx="393">
                  <c:v>-5.6696512480269912E-2</c:v>
                </c:pt>
                <c:pt idx="394">
                  <c:v>-5.4809126022384039E-2</c:v>
                </c:pt>
                <c:pt idx="395">
                  <c:v>-6.8581025739097939E-2</c:v>
                </c:pt>
                <c:pt idx="396">
                  <c:v>-5.7976260686985671E-2</c:v>
                </c:pt>
                <c:pt idx="397">
                  <c:v>-7.2476252092616489E-2</c:v>
                </c:pt>
                <c:pt idx="398">
                  <c:v>-2.8989494998706549E-2</c:v>
                </c:pt>
                <c:pt idx="399">
                  <c:v>-4.0542979687022265E-2</c:v>
                </c:pt>
                <c:pt idx="400">
                  <c:v>-1.6692895580766014E-2</c:v>
                </c:pt>
                <c:pt idx="401">
                  <c:v>-3.5761507268029277E-2</c:v>
                </c:pt>
                <c:pt idx="402">
                  <c:v>-1.8370674991333658E-2</c:v>
                </c:pt>
                <c:pt idx="403">
                  <c:v>-2.4298390993740499E-2</c:v>
                </c:pt>
                <c:pt idx="404">
                  <c:v>-6.8894380656402306E-3</c:v>
                </c:pt>
                <c:pt idx="405">
                  <c:v>-2.2226675522936046E-2</c:v>
                </c:pt>
                <c:pt idx="406">
                  <c:v>-2.1064900656886664E-2</c:v>
                </c:pt>
                <c:pt idx="407">
                  <c:v>-1.0074686926166834E-2</c:v>
                </c:pt>
                <c:pt idx="408">
                  <c:v>1.3141147032903434E-2</c:v>
                </c:pt>
                <c:pt idx="409">
                  <c:v>2.7497564366507157E-2</c:v>
                </c:pt>
                <c:pt idx="410">
                  <c:v>1.0224161979527852E-2</c:v>
                </c:pt>
                <c:pt idx="411">
                  <c:v>3.3831168887133771E-2</c:v>
                </c:pt>
                <c:pt idx="412">
                  <c:v>6.1412849147270562E-2</c:v>
                </c:pt>
                <c:pt idx="413">
                  <c:v>5.0015830638224575E-2</c:v>
                </c:pt>
                <c:pt idx="414">
                  <c:v>6.8008910639321518E-2</c:v>
                </c:pt>
                <c:pt idx="415">
                  <c:v>6.0094785335382407E-2</c:v>
                </c:pt>
                <c:pt idx="416">
                  <c:v>7.3580229670172595E-2</c:v>
                </c:pt>
                <c:pt idx="417">
                  <c:v>5.8969799064341376E-2</c:v>
                </c:pt>
                <c:pt idx="418">
                  <c:v>4.8871550875957584E-2</c:v>
                </c:pt>
                <c:pt idx="419">
                  <c:v>8.0699489355940596E-2</c:v>
                </c:pt>
                <c:pt idx="420">
                  <c:v>5.5386216666746979E-2</c:v>
                </c:pt>
                <c:pt idx="421">
                  <c:v>6.2637218558927121E-2</c:v>
                </c:pt>
                <c:pt idx="422">
                  <c:v>7.6276576211572258E-2</c:v>
                </c:pt>
                <c:pt idx="423">
                  <c:v>9.4317214173597355E-2</c:v>
                </c:pt>
                <c:pt idx="424">
                  <c:v>0.11158494573600798</c:v>
                </c:pt>
                <c:pt idx="425">
                  <c:v>0.1249844389766824</c:v>
                </c:pt>
                <c:pt idx="426">
                  <c:v>0.12438101160617145</c:v>
                </c:pt>
                <c:pt idx="427">
                  <c:v>0.13304265328718937</c:v>
                </c:pt>
                <c:pt idx="428">
                  <c:v>0.16055835119544823</c:v>
                </c:pt>
                <c:pt idx="429">
                  <c:v>0.17018455987470152</c:v>
                </c:pt>
                <c:pt idx="430">
                  <c:v>0.16534030906996333</c:v>
                </c:pt>
                <c:pt idx="431">
                  <c:v>0.17058232755199138</c:v>
                </c:pt>
                <c:pt idx="432">
                  <c:v>0.20859980722730265</c:v>
                </c:pt>
                <c:pt idx="433">
                  <c:v>0.20345584566514147</c:v>
                </c:pt>
                <c:pt idx="434">
                  <c:v>0.19389597996154728</c:v>
                </c:pt>
                <c:pt idx="435">
                  <c:v>0.15840338164205425</c:v>
                </c:pt>
                <c:pt idx="436">
                  <c:v>0.15035417011705476</c:v>
                </c:pt>
                <c:pt idx="437">
                  <c:v>0.15828546329358339</c:v>
                </c:pt>
                <c:pt idx="438">
                  <c:v>0.16412983548910159</c:v>
                </c:pt>
                <c:pt idx="439">
                  <c:v>0.16570671530994391</c:v>
                </c:pt>
                <c:pt idx="440">
                  <c:v>0.15719224542584595</c:v>
                </c:pt>
                <c:pt idx="441">
                  <c:v>0.16467736312317616</c:v>
                </c:pt>
                <c:pt idx="442">
                  <c:v>0.17069569675186991</c:v>
                </c:pt>
                <c:pt idx="443">
                  <c:v>0.13855904443645234</c:v>
                </c:pt>
                <c:pt idx="444">
                  <c:v>0.15651476339451734</c:v>
                </c:pt>
                <c:pt idx="445">
                  <c:v>0.1334677176197209</c:v>
                </c:pt>
                <c:pt idx="446">
                  <c:v>0.16426448733825191</c:v>
                </c:pt>
                <c:pt idx="447">
                  <c:v>0.16506416721080766</c:v>
                </c:pt>
                <c:pt idx="448">
                  <c:v>0.13851642140644482</c:v>
                </c:pt>
                <c:pt idx="449">
                  <c:v>0.14581190566567614</c:v>
                </c:pt>
                <c:pt idx="450">
                  <c:v>0.14204763535971388</c:v>
                </c:pt>
                <c:pt idx="451">
                  <c:v>0.18110875744263052</c:v>
                </c:pt>
                <c:pt idx="452">
                  <c:v>0.18322695604446784</c:v>
                </c:pt>
                <c:pt idx="453">
                  <c:v>0.19201768346783427</c:v>
                </c:pt>
                <c:pt idx="454">
                  <c:v>0.19156944646823654</c:v>
                </c:pt>
                <c:pt idx="455">
                  <c:v>0.18099342884597752</c:v>
                </c:pt>
                <c:pt idx="456">
                  <c:v>0.18879772635200018</c:v>
                </c:pt>
                <c:pt idx="457">
                  <c:v>0.15249295830206061</c:v>
                </c:pt>
                <c:pt idx="458">
                  <c:v>0.18773611745681354</c:v>
                </c:pt>
                <c:pt idx="459">
                  <c:v>0.14928731284852398</c:v>
                </c:pt>
                <c:pt idx="460">
                  <c:v>0.11294073549498607</c:v>
                </c:pt>
                <c:pt idx="461">
                  <c:v>0.11027848307623879</c:v>
                </c:pt>
                <c:pt idx="462">
                  <c:v>0.11171451182153801</c:v>
                </c:pt>
                <c:pt idx="463">
                  <c:v>0.10916968449764504</c:v>
                </c:pt>
                <c:pt idx="464">
                  <c:v>0.11390303618370806</c:v>
                </c:pt>
                <c:pt idx="465">
                  <c:v>0.1214491266738684</c:v>
                </c:pt>
                <c:pt idx="466">
                  <c:v>9.0271249460723943E-2</c:v>
                </c:pt>
                <c:pt idx="467">
                  <c:v>8.0689881637007368E-2</c:v>
                </c:pt>
                <c:pt idx="468">
                  <c:v>8.4366422447734304E-2</c:v>
                </c:pt>
                <c:pt idx="469">
                  <c:v>9.2854486706029055E-2</c:v>
                </c:pt>
                <c:pt idx="470">
                  <c:v>7.0659586493304907E-2</c:v>
                </c:pt>
                <c:pt idx="471">
                  <c:v>5.3199749905391412E-2</c:v>
                </c:pt>
                <c:pt idx="472">
                  <c:v>5.0931551848647012E-2</c:v>
                </c:pt>
                <c:pt idx="473">
                  <c:v>5.8423929087934645E-2</c:v>
                </c:pt>
                <c:pt idx="474">
                  <c:v>5.0872309147917745E-2</c:v>
                </c:pt>
                <c:pt idx="475">
                  <c:v>3.3451631550869096E-2</c:v>
                </c:pt>
                <c:pt idx="476">
                  <c:v>5.2403754378520268E-2</c:v>
                </c:pt>
                <c:pt idx="477">
                  <c:v>4.6889886608746566E-2</c:v>
                </c:pt>
                <c:pt idx="478">
                  <c:v>8.3574613415584604E-3</c:v>
                </c:pt>
                <c:pt idx="479">
                  <c:v>3.1191669216218861E-2</c:v>
                </c:pt>
                <c:pt idx="480">
                  <c:v>3.4029751118917234E-2</c:v>
                </c:pt>
                <c:pt idx="481">
                  <c:v>4.5574960611307731E-2</c:v>
                </c:pt>
                <c:pt idx="482">
                  <c:v>4.0938011442857608E-2</c:v>
                </c:pt>
                <c:pt idx="483">
                  <c:v>9.2130152280209803E-3</c:v>
                </c:pt>
                <c:pt idx="484">
                  <c:v>2.1695141299510733E-2</c:v>
                </c:pt>
                <c:pt idx="485">
                  <c:v>2.7469937879818031E-2</c:v>
                </c:pt>
                <c:pt idx="486">
                  <c:v>6.7534547351751446E-3</c:v>
                </c:pt>
                <c:pt idx="487">
                  <c:v>-9.7904065313236862E-3</c:v>
                </c:pt>
                <c:pt idx="488">
                  <c:v>-3.043850658563331E-2</c:v>
                </c:pt>
                <c:pt idx="489">
                  <c:v>-3.8391743324510279E-2</c:v>
                </c:pt>
                <c:pt idx="490">
                  <c:v>-4.8851028341929476E-2</c:v>
                </c:pt>
                <c:pt idx="491">
                  <c:v>-8.2091704672745194E-2</c:v>
                </c:pt>
                <c:pt idx="492">
                  <c:v>-6.4682645322394067E-2</c:v>
                </c:pt>
                <c:pt idx="493">
                  <c:v>-5.4776056886149824E-2</c:v>
                </c:pt>
                <c:pt idx="494">
                  <c:v>-4.9764008590351357E-2</c:v>
                </c:pt>
                <c:pt idx="495">
                  <c:v>-4.21699714009535E-2</c:v>
                </c:pt>
                <c:pt idx="496">
                  <c:v>-5.7526356008689147E-2</c:v>
                </c:pt>
                <c:pt idx="497">
                  <c:v>-4.8826195242886984E-2</c:v>
                </c:pt>
                <c:pt idx="498">
                  <c:v>-7.0204110429429464E-2</c:v>
                </c:pt>
                <c:pt idx="499">
                  <c:v>-8.7942657733873678E-2</c:v>
                </c:pt>
                <c:pt idx="500">
                  <c:v>-0.13843694110484611</c:v>
                </c:pt>
                <c:pt idx="501">
                  <c:v>-0.12782815384329679</c:v>
                </c:pt>
                <c:pt idx="502">
                  <c:v>-9.5597732216452486E-2</c:v>
                </c:pt>
                <c:pt idx="503">
                  <c:v>-0.13890255042653363</c:v>
                </c:pt>
                <c:pt idx="504">
                  <c:v>-0.10032876440395391</c:v>
                </c:pt>
                <c:pt idx="505">
                  <c:v>-0.12145421025199382</c:v>
                </c:pt>
                <c:pt idx="506">
                  <c:v>-0.125620417538159</c:v>
                </c:pt>
                <c:pt idx="507">
                  <c:v>-0.10448711598026596</c:v>
                </c:pt>
                <c:pt idx="508">
                  <c:v>-0.10591261211972916</c:v>
                </c:pt>
                <c:pt idx="509">
                  <c:v>-0.10736542629903176</c:v>
                </c:pt>
                <c:pt idx="510">
                  <c:v>-0.11797194617566832</c:v>
                </c:pt>
                <c:pt idx="511">
                  <c:v>-0.11772477707769548</c:v>
                </c:pt>
                <c:pt idx="512">
                  <c:v>-0.11814549918079036</c:v>
                </c:pt>
                <c:pt idx="513">
                  <c:v>-0.10293212269773903</c:v>
                </c:pt>
                <c:pt idx="514">
                  <c:v>-0.11484889750056948</c:v>
                </c:pt>
                <c:pt idx="515">
                  <c:v>-0.11537215027093815</c:v>
                </c:pt>
                <c:pt idx="516">
                  <c:v>-0.11362899213043533</c:v>
                </c:pt>
                <c:pt idx="517">
                  <c:v>-0.13329580681195313</c:v>
                </c:pt>
                <c:pt idx="518">
                  <c:v>-0.10848440572393488</c:v>
                </c:pt>
                <c:pt idx="519">
                  <c:v>-4.4248123952015384E-2</c:v>
                </c:pt>
                <c:pt idx="520">
                  <c:v>-3.8631111735329952E-2</c:v>
                </c:pt>
                <c:pt idx="521">
                  <c:v>-5.6303908197332546E-2</c:v>
                </c:pt>
                <c:pt idx="522">
                  <c:v>-5.3831718308529328E-2</c:v>
                </c:pt>
                <c:pt idx="523">
                  <c:v>-5.5762328675590334E-2</c:v>
                </c:pt>
                <c:pt idx="524">
                  <c:v>-5.2286343363847229E-2</c:v>
                </c:pt>
                <c:pt idx="525">
                  <c:v>-4.0940405289222777E-2</c:v>
                </c:pt>
                <c:pt idx="526">
                  <c:v>-3.7124848245492545E-2</c:v>
                </c:pt>
                <c:pt idx="527">
                  <c:v>-5.4992219578773573E-2</c:v>
                </c:pt>
                <c:pt idx="528">
                  <c:v>-5.5789500326003237E-2</c:v>
                </c:pt>
                <c:pt idx="529">
                  <c:v>-4.7584383475452637E-2</c:v>
                </c:pt>
                <c:pt idx="530">
                  <c:v>-5.6878260966084102E-2</c:v>
                </c:pt>
                <c:pt idx="531">
                  <c:v>-7.1754565418737828E-2</c:v>
                </c:pt>
                <c:pt idx="532">
                  <c:v>-7.9276280429032286E-2</c:v>
                </c:pt>
                <c:pt idx="533">
                  <c:v>-7.5310265458304312E-2</c:v>
                </c:pt>
                <c:pt idx="534">
                  <c:v>-8.3262586197752883E-2</c:v>
                </c:pt>
                <c:pt idx="535">
                  <c:v>-8.7789867230256571E-2</c:v>
                </c:pt>
                <c:pt idx="536">
                  <c:v>-6.4292127469445626E-2</c:v>
                </c:pt>
                <c:pt idx="537">
                  <c:v>-3.9498462790782431E-2</c:v>
                </c:pt>
                <c:pt idx="538">
                  <c:v>-5.6469091307684197E-2</c:v>
                </c:pt>
                <c:pt idx="539">
                  <c:v>-5.6165059856071495E-2</c:v>
                </c:pt>
                <c:pt idx="540">
                  <c:v>-6.5817435059735141E-2</c:v>
                </c:pt>
                <c:pt idx="541">
                  <c:v>-7.0325789456380253E-2</c:v>
                </c:pt>
                <c:pt idx="542">
                  <c:v>-4.8471393996063046E-2</c:v>
                </c:pt>
                <c:pt idx="543">
                  <c:v>-6.9324418016498995E-2</c:v>
                </c:pt>
                <c:pt idx="544">
                  <c:v>-8.499462008969752E-2</c:v>
                </c:pt>
                <c:pt idx="545">
                  <c:v>-0.10015499747104198</c:v>
                </c:pt>
                <c:pt idx="546">
                  <c:v>-9.8649050982143091E-2</c:v>
                </c:pt>
                <c:pt idx="547">
                  <c:v>-7.9818647907995269E-2</c:v>
                </c:pt>
                <c:pt idx="548">
                  <c:v>-8.6174995927310996E-2</c:v>
                </c:pt>
                <c:pt idx="549">
                  <c:v>-9.1719813976931436E-2</c:v>
                </c:pt>
                <c:pt idx="550">
                  <c:v>-7.2025922491510214E-2</c:v>
                </c:pt>
                <c:pt idx="551">
                  <c:v>-8.2820262354520668E-2</c:v>
                </c:pt>
                <c:pt idx="552">
                  <c:v>-6.001160642309071E-2</c:v>
                </c:pt>
                <c:pt idx="553">
                  <c:v>-3.2776686484032654E-2</c:v>
                </c:pt>
                <c:pt idx="554">
                  <c:v>-4.4406870237210856E-2</c:v>
                </c:pt>
                <c:pt idx="555">
                  <c:v>-4.8803054713090946E-2</c:v>
                </c:pt>
                <c:pt idx="556">
                  <c:v>-7.0073816267168729E-2</c:v>
                </c:pt>
                <c:pt idx="557">
                  <c:v>-3.8823632845138678E-2</c:v>
                </c:pt>
                <c:pt idx="558">
                  <c:v>-3.4472725600662585E-2</c:v>
                </c:pt>
                <c:pt idx="559">
                  <c:v>-1.2254335382831151E-3</c:v>
                </c:pt>
                <c:pt idx="560">
                  <c:v>-1.0146936847885262E-2</c:v>
                </c:pt>
                <c:pt idx="561">
                  <c:v>-9.9820834437794066E-3</c:v>
                </c:pt>
                <c:pt idx="562">
                  <c:v>2.1761954853010256E-2</c:v>
                </c:pt>
                <c:pt idx="563">
                  <c:v>2.5175119501813944E-2</c:v>
                </c:pt>
                <c:pt idx="564">
                  <c:v>2.4330114516985489E-2</c:v>
                </c:pt>
                <c:pt idx="565">
                  <c:v>4.2725756320118914E-2</c:v>
                </c:pt>
                <c:pt idx="566">
                  <c:v>3.5694972935656079E-2</c:v>
                </c:pt>
                <c:pt idx="567">
                  <c:v>3.265774153967739E-2</c:v>
                </c:pt>
                <c:pt idx="568">
                  <c:v>3.2274669561519496E-2</c:v>
                </c:pt>
                <c:pt idx="569">
                  <c:v>2.335066943362988E-2</c:v>
                </c:pt>
                <c:pt idx="570">
                  <c:v>4.0490471692623549E-2</c:v>
                </c:pt>
                <c:pt idx="571">
                  <c:v>3.6371865975174132E-2</c:v>
                </c:pt>
                <c:pt idx="572">
                  <c:v>2.9033294166403066E-2</c:v>
                </c:pt>
                <c:pt idx="573">
                  <c:v>5.1214804993855202E-2</c:v>
                </c:pt>
                <c:pt idx="574">
                  <c:v>3.6364991128976926E-2</c:v>
                </c:pt>
                <c:pt idx="575">
                  <c:v>3.7661959191860342E-2</c:v>
                </c:pt>
                <c:pt idx="576">
                  <c:v>7.5434241109180719E-2</c:v>
                </c:pt>
                <c:pt idx="577">
                  <c:v>7.9069347807686124E-2</c:v>
                </c:pt>
                <c:pt idx="578">
                  <c:v>4.5590658295363955E-2</c:v>
                </c:pt>
                <c:pt idx="579">
                  <c:v>2.9384481296783251E-2</c:v>
                </c:pt>
                <c:pt idx="580">
                  <c:v>4.5511687642979817E-2</c:v>
                </c:pt>
                <c:pt idx="581">
                  <c:v>4.60448705322637E-2</c:v>
                </c:pt>
                <c:pt idx="582">
                  <c:v>6.3748182055046412E-2</c:v>
                </c:pt>
                <c:pt idx="583">
                  <c:v>9.4710546806652918E-2</c:v>
                </c:pt>
                <c:pt idx="584">
                  <c:v>0.1291073603940292</c:v>
                </c:pt>
                <c:pt idx="585">
                  <c:v>0.1182970123868128</c:v>
                </c:pt>
                <c:pt idx="586">
                  <c:v>0.12495271278644432</c:v>
                </c:pt>
                <c:pt idx="587">
                  <c:v>0.12586705307687704</c:v>
                </c:pt>
                <c:pt idx="588">
                  <c:v>0.10804113288593564</c:v>
                </c:pt>
                <c:pt idx="589">
                  <c:v>9.8685433736946868E-2</c:v>
                </c:pt>
                <c:pt idx="590">
                  <c:v>0.11647348310118028</c:v>
                </c:pt>
                <c:pt idx="591">
                  <c:v>0.13167861698043581</c:v>
                </c:pt>
                <c:pt idx="592">
                  <c:v>0.11406536477358088</c:v>
                </c:pt>
                <c:pt idx="593">
                  <c:v>0.1420985368856538</c:v>
                </c:pt>
                <c:pt idx="594">
                  <c:v>0.15504368516141145</c:v>
                </c:pt>
                <c:pt idx="595">
                  <c:v>0.11715041171782148</c:v>
                </c:pt>
                <c:pt idx="596">
                  <c:v>0.10139318858077266</c:v>
                </c:pt>
                <c:pt idx="597">
                  <c:v>0.10063999349710988</c:v>
                </c:pt>
                <c:pt idx="598">
                  <c:v>0.12142242603455433</c:v>
                </c:pt>
                <c:pt idx="599">
                  <c:v>7.8833291194840283E-2</c:v>
                </c:pt>
                <c:pt idx="600">
                  <c:v>0.11151022780595907</c:v>
                </c:pt>
                <c:pt idx="601">
                  <c:v>0.10025779474736421</c:v>
                </c:pt>
                <c:pt idx="602">
                  <c:v>0.13607275581709916</c:v>
                </c:pt>
                <c:pt idx="603">
                  <c:v>0.16336712474439399</c:v>
                </c:pt>
                <c:pt idx="604">
                  <c:v>0.18264673600106238</c:v>
                </c:pt>
                <c:pt idx="605">
                  <c:v>0.1523781082148879</c:v>
                </c:pt>
                <c:pt idx="606">
                  <c:v>0.13763015600874554</c:v>
                </c:pt>
                <c:pt idx="607">
                  <c:v>0.16212535940341616</c:v>
                </c:pt>
                <c:pt idx="608">
                  <c:v>0.19346961915130709</c:v>
                </c:pt>
                <c:pt idx="609">
                  <c:v>0.17773796596411964</c:v>
                </c:pt>
                <c:pt idx="610">
                  <c:v>0.16535970919813026</c:v>
                </c:pt>
                <c:pt idx="611">
                  <c:v>0.16699864091359409</c:v>
                </c:pt>
                <c:pt idx="612">
                  <c:v>0.15396716280111733</c:v>
                </c:pt>
                <c:pt idx="613">
                  <c:v>0.15082164572414253</c:v>
                </c:pt>
                <c:pt idx="614">
                  <c:v>0.14767248384332948</c:v>
                </c:pt>
                <c:pt idx="615">
                  <c:v>0.15967567591843285</c:v>
                </c:pt>
                <c:pt idx="616">
                  <c:v>0.12601114509473538</c:v>
                </c:pt>
                <c:pt idx="617">
                  <c:v>0.11051459817419587</c:v>
                </c:pt>
                <c:pt idx="618">
                  <c:v>0.10877768554154341</c:v>
                </c:pt>
                <c:pt idx="619">
                  <c:v>0.10603958929463736</c:v>
                </c:pt>
                <c:pt idx="620">
                  <c:v>0.10422038962941856</c:v>
                </c:pt>
                <c:pt idx="621">
                  <c:v>9.6699091456262071E-2</c:v>
                </c:pt>
                <c:pt idx="622">
                  <c:v>0.10088510590522455</c:v>
                </c:pt>
                <c:pt idx="623">
                  <c:v>0.12279079746509713</c:v>
                </c:pt>
                <c:pt idx="624">
                  <c:v>0.10505200115801021</c:v>
                </c:pt>
                <c:pt idx="625">
                  <c:v>0.11827943384355868</c:v>
                </c:pt>
                <c:pt idx="626">
                  <c:v>0.11596575079781678</c:v>
                </c:pt>
                <c:pt idx="627">
                  <c:v>0.10472009221597249</c:v>
                </c:pt>
                <c:pt idx="628">
                  <c:v>0.1392843756638624</c:v>
                </c:pt>
                <c:pt idx="629">
                  <c:v>0.10916356357101173</c:v>
                </c:pt>
                <c:pt idx="630">
                  <c:v>0.11029271635127183</c:v>
                </c:pt>
                <c:pt idx="631">
                  <c:v>0.12771750054331449</c:v>
                </c:pt>
                <c:pt idx="632">
                  <c:v>0.10545479882232969</c:v>
                </c:pt>
                <c:pt idx="633">
                  <c:v>0.1182627148129463</c:v>
                </c:pt>
                <c:pt idx="634">
                  <c:v>0.11557092344671134</c:v>
                </c:pt>
                <c:pt idx="635">
                  <c:v>9.9499391539056098E-2</c:v>
                </c:pt>
                <c:pt idx="636">
                  <c:v>8.757620058467519E-2</c:v>
                </c:pt>
              </c:numCache>
            </c:numRef>
          </c:val>
          <c:smooth val="0"/>
          <c:extLst>
            <c:ext xmlns:c16="http://schemas.microsoft.com/office/drawing/2014/chart" uri="{C3380CC4-5D6E-409C-BE32-E72D297353CC}">
              <c16:uniqueId val="{00000006-CD26-284F-829B-33862339E36C}"/>
            </c:ext>
          </c:extLst>
        </c:ser>
        <c:dLbls>
          <c:showLegendKey val="0"/>
          <c:showVal val="0"/>
          <c:showCatName val="0"/>
          <c:showSerName val="0"/>
          <c:showPercent val="0"/>
          <c:showBubbleSize val="0"/>
        </c:dLbls>
        <c:marker val="1"/>
        <c:smooth val="0"/>
        <c:axId val="1995090799"/>
        <c:axId val="1952664815"/>
      </c:lineChart>
      <c:dateAx>
        <c:axId val="25596320"/>
        <c:scaling>
          <c:orientation val="minMax"/>
        </c:scaling>
        <c:delete val="0"/>
        <c:axPos val="b"/>
        <c:numFmt formatCode="m/d/yy"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256800"/>
        <c:crosses val="autoZero"/>
        <c:auto val="1"/>
        <c:lblOffset val="100"/>
        <c:baseTimeUnit val="days"/>
      </c:dateAx>
      <c:valAx>
        <c:axId val="25256800"/>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596320"/>
        <c:crosses val="autoZero"/>
        <c:crossBetween val="between"/>
      </c:valAx>
      <c:valAx>
        <c:axId val="19526648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95090799"/>
        <c:crosses val="max"/>
        <c:crossBetween val="between"/>
      </c:valAx>
      <c:dateAx>
        <c:axId val="1995090799"/>
        <c:scaling>
          <c:orientation val="minMax"/>
        </c:scaling>
        <c:delete val="1"/>
        <c:axPos val="b"/>
        <c:numFmt formatCode="m/d/yy" sourceLinked="1"/>
        <c:majorTickMark val="out"/>
        <c:minorTickMark val="none"/>
        <c:tickLblPos val="nextTo"/>
        <c:crossAx val="1952664815"/>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Less negative correlation than previous</a:t>
            </a:r>
            <a:r>
              <a:rPr lang="en-US" baseline="0%"/>
              <a:t> example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lineChart>
        <c:grouping val="standard"/>
        <c:varyColors val="0"/>
        <c:ser>
          <c:idx val="0"/>
          <c:order val="0"/>
          <c:tx>
            <c:strRef>
              <c:f>Sheet2!$X$3</c:f>
              <c:strCache>
                <c:ptCount val="1"/>
                <c:pt idx="0">
                  <c:v>Close XLY</c:v>
                </c:pt>
              </c:strCache>
            </c:strRef>
          </c:tx>
          <c:spPr>
            <a:ln w="6350" cap="rnd">
              <a:solidFill>
                <a:srgbClr val="FF0000"/>
              </a:solidFill>
              <a:round/>
            </a:ln>
            <a:effectLst/>
          </c:spPr>
          <c:marker>
            <c:symbol val="none"/>
          </c:marker>
          <c:cat>
            <c:numRef>
              <c:f>Sheet2!$W$4:$W$640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Sheet2!$X$4:$X$640</c:f>
              <c:numCache>
                <c:formatCode>General</c:formatCode>
                <c:ptCount val="637"/>
                <c:pt idx="0">
                  <c:v>38.900002000000001</c:v>
                </c:pt>
                <c:pt idx="1">
                  <c:v>39.57</c:v>
                </c:pt>
                <c:pt idx="2">
                  <c:v>39.43</c:v>
                </c:pt>
                <c:pt idx="3">
                  <c:v>39.5</c:v>
                </c:pt>
                <c:pt idx="4">
                  <c:v>39.299999</c:v>
                </c:pt>
                <c:pt idx="5">
                  <c:v>39.720001000000003</c:v>
                </c:pt>
                <c:pt idx="6">
                  <c:v>39.669998</c:v>
                </c:pt>
                <c:pt idx="7">
                  <c:v>40.330002</c:v>
                </c:pt>
                <c:pt idx="8">
                  <c:v>39.419998</c:v>
                </c:pt>
                <c:pt idx="9">
                  <c:v>39.830002</c:v>
                </c:pt>
                <c:pt idx="10">
                  <c:v>39.389999000000003</c:v>
                </c:pt>
                <c:pt idx="11">
                  <c:v>39.330002</c:v>
                </c:pt>
                <c:pt idx="12">
                  <c:v>40.169998</c:v>
                </c:pt>
                <c:pt idx="13">
                  <c:v>40.049999</c:v>
                </c:pt>
                <c:pt idx="14">
                  <c:v>39.459999000000003</c:v>
                </c:pt>
                <c:pt idx="15">
                  <c:v>37.040000999999997</c:v>
                </c:pt>
                <c:pt idx="16">
                  <c:v>36.369999</c:v>
                </c:pt>
                <c:pt idx="17">
                  <c:v>36.360000999999997</c:v>
                </c:pt>
                <c:pt idx="18">
                  <c:v>35.549999</c:v>
                </c:pt>
                <c:pt idx="19">
                  <c:v>37.049999</c:v>
                </c:pt>
                <c:pt idx="20">
                  <c:v>37.229999999999997</c:v>
                </c:pt>
                <c:pt idx="21">
                  <c:v>35.900002000000001</c:v>
                </c:pt>
                <c:pt idx="22">
                  <c:v>36.869999</c:v>
                </c:pt>
                <c:pt idx="23">
                  <c:v>37.099997999999999</c:v>
                </c:pt>
                <c:pt idx="24">
                  <c:v>36.830002</c:v>
                </c:pt>
                <c:pt idx="25">
                  <c:v>38.150002000000001</c:v>
                </c:pt>
                <c:pt idx="26">
                  <c:v>37.82</c:v>
                </c:pt>
                <c:pt idx="27">
                  <c:v>35.979999999999997</c:v>
                </c:pt>
                <c:pt idx="28">
                  <c:v>36.549999</c:v>
                </c:pt>
                <c:pt idx="29">
                  <c:v>35.700001</c:v>
                </c:pt>
                <c:pt idx="30">
                  <c:v>33.909999999999997</c:v>
                </c:pt>
                <c:pt idx="31">
                  <c:v>34.009998000000003</c:v>
                </c:pt>
                <c:pt idx="32">
                  <c:v>33.549999</c:v>
                </c:pt>
                <c:pt idx="33">
                  <c:v>34.650002000000001</c:v>
                </c:pt>
                <c:pt idx="34">
                  <c:v>34.900002000000001</c:v>
                </c:pt>
                <c:pt idx="35">
                  <c:v>33.25</c:v>
                </c:pt>
                <c:pt idx="36">
                  <c:v>32.939999</c:v>
                </c:pt>
                <c:pt idx="37">
                  <c:v>32.82</c:v>
                </c:pt>
                <c:pt idx="38">
                  <c:v>30.84</c:v>
                </c:pt>
                <c:pt idx="39">
                  <c:v>30.26</c:v>
                </c:pt>
                <c:pt idx="40">
                  <c:v>29.52</c:v>
                </c:pt>
                <c:pt idx="41">
                  <c:v>30.860001</c:v>
                </c:pt>
                <c:pt idx="42">
                  <c:v>32.869999</c:v>
                </c:pt>
                <c:pt idx="43">
                  <c:v>31.57</c:v>
                </c:pt>
                <c:pt idx="44">
                  <c:v>32.229999999999997</c:v>
                </c:pt>
                <c:pt idx="45">
                  <c:v>32.220001000000003</c:v>
                </c:pt>
                <c:pt idx="46">
                  <c:v>31.32</c:v>
                </c:pt>
                <c:pt idx="47">
                  <c:v>30.16</c:v>
                </c:pt>
                <c:pt idx="48">
                  <c:v>30.040001</c:v>
                </c:pt>
                <c:pt idx="49">
                  <c:v>31.25</c:v>
                </c:pt>
                <c:pt idx="50">
                  <c:v>30.530000999999999</c:v>
                </c:pt>
                <c:pt idx="51">
                  <c:v>32.049999</c:v>
                </c:pt>
                <c:pt idx="52">
                  <c:v>30.91</c:v>
                </c:pt>
                <c:pt idx="53">
                  <c:v>32.07</c:v>
                </c:pt>
                <c:pt idx="54">
                  <c:v>32.360000999999997</c:v>
                </c:pt>
                <c:pt idx="55">
                  <c:v>33.189999</c:v>
                </c:pt>
                <c:pt idx="56">
                  <c:v>32.200001</c:v>
                </c:pt>
                <c:pt idx="57">
                  <c:v>33.439999</c:v>
                </c:pt>
                <c:pt idx="58">
                  <c:v>31.700001</c:v>
                </c:pt>
                <c:pt idx="59">
                  <c:v>32.310001</c:v>
                </c:pt>
                <c:pt idx="60">
                  <c:v>31.26</c:v>
                </c:pt>
                <c:pt idx="61">
                  <c:v>31.719999000000001</c:v>
                </c:pt>
                <c:pt idx="62">
                  <c:v>29.98</c:v>
                </c:pt>
                <c:pt idx="63">
                  <c:v>28.610001</c:v>
                </c:pt>
                <c:pt idx="64">
                  <c:v>28.049999</c:v>
                </c:pt>
                <c:pt idx="65">
                  <c:v>26.790001</c:v>
                </c:pt>
                <c:pt idx="66">
                  <c:v>28.709999</c:v>
                </c:pt>
                <c:pt idx="67">
                  <c:v>28.43</c:v>
                </c:pt>
                <c:pt idx="68">
                  <c:v>28.25</c:v>
                </c:pt>
                <c:pt idx="69">
                  <c:v>30.379999000000002</c:v>
                </c:pt>
                <c:pt idx="70">
                  <c:v>31.219999000000001</c:v>
                </c:pt>
                <c:pt idx="71">
                  <c:v>30.690000999999999</c:v>
                </c:pt>
                <c:pt idx="72">
                  <c:v>30.5</c:v>
                </c:pt>
                <c:pt idx="73">
                  <c:v>30.280000999999999</c:v>
                </c:pt>
                <c:pt idx="74">
                  <c:v>31.200001</c:v>
                </c:pt>
                <c:pt idx="75">
                  <c:v>30.200001</c:v>
                </c:pt>
                <c:pt idx="76">
                  <c:v>29.25</c:v>
                </c:pt>
                <c:pt idx="77">
                  <c:v>25.950001</c:v>
                </c:pt>
                <c:pt idx="78">
                  <c:v>22.129999000000002</c:v>
                </c:pt>
                <c:pt idx="79">
                  <c:v>22.24</c:v>
                </c:pt>
                <c:pt idx="80">
                  <c:v>19.420000000000002</c:v>
                </c:pt>
                <c:pt idx="81">
                  <c:v>22.98</c:v>
                </c:pt>
                <c:pt idx="82">
                  <c:v>21.120000999999998</c:v>
                </c:pt>
                <c:pt idx="83">
                  <c:v>19.18</c:v>
                </c:pt>
                <c:pt idx="84">
                  <c:v>17.450001</c:v>
                </c:pt>
                <c:pt idx="85">
                  <c:v>20.49</c:v>
                </c:pt>
                <c:pt idx="86">
                  <c:v>21.09</c:v>
                </c:pt>
                <c:pt idx="87">
                  <c:v>20.940000999999999</c:v>
                </c:pt>
                <c:pt idx="88">
                  <c:v>21.23</c:v>
                </c:pt>
                <c:pt idx="89">
                  <c:v>20.82</c:v>
                </c:pt>
                <c:pt idx="90">
                  <c:v>22.65</c:v>
                </c:pt>
                <c:pt idx="91">
                  <c:v>21.469999000000001</c:v>
                </c:pt>
                <c:pt idx="92">
                  <c:v>20.610001</c:v>
                </c:pt>
                <c:pt idx="93">
                  <c:v>19.68</c:v>
                </c:pt>
                <c:pt idx="94">
                  <c:v>19.280000999999999</c:v>
                </c:pt>
                <c:pt idx="95">
                  <c:v>20.129999000000002</c:v>
                </c:pt>
                <c:pt idx="96">
                  <c:v>18.989999999999998</c:v>
                </c:pt>
                <c:pt idx="97">
                  <c:v>17.84</c:v>
                </c:pt>
                <c:pt idx="98">
                  <c:v>17.530000999999999</c:v>
                </c:pt>
                <c:pt idx="99">
                  <c:v>16.32</c:v>
                </c:pt>
                <c:pt idx="100">
                  <c:v>18.219999000000001</c:v>
                </c:pt>
                <c:pt idx="101">
                  <c:v>18.549999</c:v>
                </c:pt>
                <c:pt idx="102">
                  <c:v>20.100000000000001</c:v>
                </c:pt>
                <c:pt idx="103">
                  <c:v>21.389999</c:v>
                </c:pt>
                <c:pt idx="104">
                  <c:v>21.91</c:v>
                </c:pt>
                <c:pt idx="105">
                  <c:v>22.52</c:v>
                </c:pt>
                <c:pt idx="106">
                  <c:v>22.790001</c:v>
                </c:pt>
                <c:pt idx="107">
                  <c:v>23.18</c:v>
                </c:pt>
                <c:pt idx="108">
                  <c:v>23.99</c:v>
                </c:pt>
                <c:pt idx="109">
                  <c:v>22.129999000000002</c:v>
                </c:pt>
                <c:pt idx="110">
                  <c:v>22.58</c:v>
                </c:pt>
                <c:pt idx="111">
                  <c:v>23.120000999999998</c:v>
                </c:pt>
                <c:pt idx="112">
                  <c:v>24.01</c:v>
                </c:pt>
                <c:pt idx="113">
                  <c:v>23.860001</c:v>
                </c:pt>
                <c:pt idx="114">
                  <c:v>23.129999000000002</c:v>
                </c:pt>
                <c:pt idx="115">
                  <c:v>22.959999</c:v>
                </c:pt>
                <c:pt idx="116">
                  <c:v>22.290001</c:v>
                </c:pt>
                <c:pt idx="117">
                  <c:v>22.1</c:v>
                </c:pt>
                <c:pt idx="118">
                  <c:v>23.77</c:v>
                </c:pt>
                <c:pt idx="119">
                  <c:v>24.99</c:v>
                </c:pt>
                <c:pt idx="120">
                  <c:v>25.27</c:v>
                </c:pt>
                <c:pt idx="121">
                  <c:v>26.5</c:v>
                </c:pt>
                <c:pt idx="122">
                  <c:v>25.879999000000002</c:v>
                </c:pt>
                <c:pt idx="123">
                  <c:v>26.32</c:v>
                </c:pt>
                <c:pt idx="124">
                  <c:v>26.610001</c:v>
                </c:pt>
                <c:pt idx="125">
                  <c:v>26.299999</c:v>
                </c:pt>
                <c:pt idx="126">
                  <c:v>27.08</c:v>
                </c:pt>
                <c:pt idx="127">
                  <c:v>27.799999</c:v>
                </c:pt>
                <c:pt idx="128">
                  <c:v>26.98</c:v>
                </c:pt>
                <c:pt idx="129">
                  <c:v>26.530000999999999</c:v>
                </c:pt>
                <c:pt idx="130">
                  <c:v>27.799999</c:v>
                </c:pt>
                <c:pt idx="131">
                  <c:v>28.33</c:v>
                </c:pt>
                <c:pt idx="132">
                  <c:v>28.25</c:v>
                </c:pt>
                <c:pt idx="133">
                  <c:v>26.82</c:v>
                </c:pt>
                <c:pt idx="134">
                  <c:v>28.1</c:v>
                </c:pt>
                <c:pt idx="135">
                  <c:v>29.02</c:v>
                </c:pt>
                <c:pt idx="136">
                  <c:v>28.690000999999999</c:v>
                </c:pt>
                <c:pt idx="137">
                  <c:v>28.620000999999998</c:v>
                </c:pt>
                <c:pt idx="138">
                  <c:v>29.15</c:v>
                </c:pt>
                <c:pt idx="139">
                  <c:v>29.76</c:v>
                </c:pt>
                <c:pt idx="140">
                  <c:v>29.610001</c:v>
                </c:pt>
                <c:pt idx="141">
                  <c:v>30.18</c:v>
                </c:pt>
                <c:pt idx="142">
                  <c:v>29.77</c:v>
                </c:pt>
                <c:pt idx="143">
                  <c:v>30.389999</c:v>
                </c:pt>
                <c:pt idx="144">
                  <c:v>29.98</c:v>
                </c:pt>
                <c:pt idx="145">
                  <c:v>29.02</c:v>
                </c:pt>
                <c:pt idx="146">
                  <c:v>28.91</c:v>
                </c:pt>
                <c:pt idx="147">
                  <c:v>28.77</c:v>
                </c:pt>
                <c:pt idx="148">
                  <c:v>29.25</c:v>
                </c:pt>
                <c:pt idx="149">
                  <c:v>30.219999000000001</c:v>
                </c:pt>
                <c:pt idx="150">
                  <c:v>30.52</c:v>
                </c:pt>
                <c:pt idx="151">
                  <c:v>31.790001</c:v>
                </c:pt>
                <c:pt idx="152">
                  <c:v>32.209999000000003</c:v>
                </c:pt>
                <c:pt idx="153">
                  <c:v>32.400002000000001</c:v>
                </c:pt>
                <c:pt idx="154">
                  <c:v>33.060001</c:v>
                </c:pt>
                <c:pt idx="155">
                  <c:v>33.07</c:v>
                </c:pt>
                <c:pt idx="156">
                  <c:v>33.970001000000003</c:v>
                </c:pt>
                <c:pt idx="157">
                  <c:v>34.369999</c:v>
                </c:pt>
                <c:pt idx="158">
                  <c:v>35.669998</c:v>
                </c:pt>
                <c:pt idx="159">
                  <c:v>34.82</c:v>
                </c:pt>
                <c:pt idx="160">
                  <c:v>32.18</c:v>
                </c:pt>
                <c:pt idx="161">
                  <c:v>33.009998000000003</c:v>
                </c:pt>
                <c:pt idx="162">
                  <c:v>31.73</c:v>
                </c:pt>
                <c:pt idx="163">
                  <c:v>32.369999</c:v>
                </c:pt>
                <c:pt idx="164">
                  <c:v>31.52</c:v>
                </c:pt>
                <c:pt idx="165">
                  <c:v>32.25</c:v>
                </c:pt>
                <c:pt idx="166">
                  <c:v>32.470001000000003</c:v>
                </c:pt>
                <c:pt idx="167">
                  <c:v>30.809999000000001</c:v>
                </c:pt>
                <c:pt idx="168">
                  <c:v>29.040001</c:v>
                </c:pt>
                <c:pt idx="169">
                  <c:v>30.41</c:v>
                </c:pt>
                <c:pt idx="170">
                  <c:v>30.02</c:v>
                </c:pt>
                <c:pt idx="171">
                  <c:v>31.549999</c:v>
                </c:pt>
                <c:pt idx="172">
                  <c:v>31.440000999999999</c:v>
                </c:pt>
                <c:pt idx="173">
                  <c:v>32.029998999999997</c:v>
                </c:pt>
                <c:pt idx="174">
                  <c:v>30.75</c:v>
                </c:pt>
                <c:pt idx="175">
                  <c:v>30.9</c:v>
                </c:pt>
                <c:pt idx="176">
                  <c:v>30.690000999999999</c:v>
                </c:pt>
                <c:pt idx="177">
                  <c:v>32.279998999999997</c:v>
                </c:pt>
                <c:pt idx="178">
                  <c:v>32.290000999999997</c:v>
                </c:pt>
                <c:pt idx="179">
                  <c:v>32.75</c:v>
                </c:pt>
                <c:pt idx="180">
                  <c:v>33.700001</c:v>
                </c:pt>
                <c:pt idx="181">
                  <c:v>33.450001</c:v>
                </c:pt>
                <c:pt idx="182">
                  <c:v>34.360000999999997</c:v>
                </c:pt>
                <c:pt idx="183">
                  <c:v>34.709999000000003</c:v>
                </c:pt>
                <c:pt idx="184">
                  <c:v>34.959999000000003</c:v>
                </c:pt>
                <c:pt idx="185">
                  <c:v>35.259998000000003</c:v>
                </c:pt>
                <c:pt idx="186">
                  <c:v>36.509998000000003</c:v>
                </c:pt>
                <c:pt idx="187">
                  <c:v>36.009998000000003</c:v>
                </c:pt>
                <c:pt idx="188">
                  <c:v>36.240001999999997</c:v>
                </c:pt>
                <c:pt idx="189">
                  <c:v>36.310001</c:v>
                </c:pt>
                <c:pt idx="190">
                  <c:v>37.419998</c:v>
                </c:pt>
                <c:pt idx="191">
                  <c:v>37.560001</c:v>
                </c:pt>
                <c:pt idx="192">
                  <c:v>37.360000999999997</c:v>
                </c:pt>
                <c:pt idx="193">
                  <c:v>37.630001</c:v>
                </c:pt>
                <c:pt idx="194">
                  <c:v>37.409999999999997</c:v>
                </c:pt>
                <c:pt idx="195">
                  <c:v>37.700001</c:v>
                </c:pt>
                <c:pt idx="196">
                  <c:v>37.919998</c:v>
                </c:pt>
                <c:pt idx="197">
                  <c:v>37.82</c:v>
                </c:pt>
                <c:pt idx="198">
                  <c:v>37.099997999999999</c:v>
                </c:pt>
                <c:pt idx="199">
                  <c:v>38.209999000000003</c:v>
                </c:pt>
                <c:pt idx="200">
                  <c:v>39.580002</c:v>
                </c:pt>
                <c:pt idx="201">
                  <c:v>40.009998000000003</c:v>
                </c:pt>
                <c:pt idx="202">
                  <c:v>39.110000999999997</c:v>
                </c:pt>
                <c:pt idx="203">
                  <c:v>39.209999000000003</c:v>
                </c:pt>
                <c:pt idx="204">
                  <c:v>39.009998000000003</c:v>
                </c:pt>
                <c:pt idx="205">
                  <c:v>37.580002</c:v>
                </c:pt>
                <c:pt idx="206">
                  <c:v>38.82</c:v>
                </c:pt>
                <c:pt idx="207">
                  <c:v>39.299999</c:v>
                </c:pt>
                <c:pt idx="208">
                  <c:v>39.060001</c:v>
                </c:pt>
                <c:pt idx="209">
                  <c:v>39.25</c:v>
                </c:pt>
                <c:pt idx="210">
                  <c:v>39.909999999999997</c:v>
                </c:pt>
                <c:pt idx="211">
                  <c:v>40.549999</c:v>
                </c:pt>
                <c:pt idx="212">
                  <c:v>40.290000999999997</c:v>
                </c:pt>
                <c:pt idx="213">
                  <c:v>40.560001</c:v>
                </c:pt>
                <c:pt idx="214">
                  <c:v>40.270000000000003</c:v>
                </c:pt>
                <c:pt idx="215">
                  <c:v>40.159999999999997</c:v>
                </c:pt>
                <c:pt idx="216">
                  <c:v>38.919998</c:v>
                </c:pt>
                <c:pt idx="217">
                  <c:v>37.860000999999997</c:v>
                </c:pt>
                <c:pt idx="218">
                  <c:v>37.950001</c:v>
                </c:pt>
                <c:pt idx="219">
                  <c:v>38.5</c:v>
                </c:pt>
                <c:pt idx="220">
                  <c:v>41.02</c:v>
                </c:pt>
                <c:pt idx="221">
                  <c:v>41.369999</c:v>
                </c:pt>
                <c:pt idx="222">
                  <c:v>40.290000999999997</c:v>
                </c:pt>
                <c:pt idx="223">
                  <c:v>41.09</c:v>
                </c:pt>
                <c:pt idx="224">
                  <c:v>39.650002000000001</c:v>
                </c:pt>
                <c:pt idx="225">
                  <c:v>36.340000000000003</c:v>
                </c:pt>
                <c:pt idx="226">
                  <c:v>36.07</c:v>
                </c:pt>
                <c:pt idx="227">
                  <c:v>34.049999</c:v>
                </c:pt>
                <c:pt idx="228">
                  <c:v>36.119999</c:v>
                </c:pt>
                <c:pt idx="229">
                  <c:v>36.060001</c:v>
                </c:pt>
                <c:pt idx="230">
                  <c:v>35.419998</c:v>
                </c:pt>
                <c:pt idx="231">
                  <c:v>37.770000000000003</c:v>
                </c:pt>
                <c:pt idx="232">
                  <c:v>35.729999999999997</c:v>
                </c:pt>
                <c:pt idx="233">
                  <c:v>34.860000999999997</c:v>
                </c:pt>
                <c:pt idx="234">
                  <c:v>36.349997999999999</c:v>
                </c:pt>
                <c:pt idx="235">
                  <c:v>38.669998</c:v>
                </c:pt>
                <c:pt idx="236">
                  <c:v>39.32</c:v>
                </c:pt>
                <c:pt idx="237">
                  <c:v>39.630001</c:v>
                </c:pt>
                <c:pt idx="238">
                  <c:v>38.919998</c:v>
                </c:pt>
                <c:pt idx="239">
                  <c:v>39.470001000000003</c:v>
                </c:pt>
                <c:pt idx="240">
                  <c:v>37.880001</c:v>
                </c:pt>
                <c:pt idx="241">
                  <c:v>36.330002</c:v>
                </c:pt>
                <c:pt idx="242">
                  <c:v>39.07</c:v>
                </c:pt>
                <c:pt idx="243">
                  <c:v>39.349997999999999</c:v>
                </c:pt>
                <c:pt idx="244">
                  <c:v>37.900002000000001</c:v>
                </c:pt>
                <c:pt idx="245">
                  <c:v>39.18</c:v>
                </c:pt>
                <c:pt idx="246">
                  <c:v>39.020000000000003</c:v>
                </c:pt>
                <c:pt idx="247">
                  <c:v>40.049999</c:v>
                </c:pt>
                <c:pt idx="248">
                  <c:v>40.380001</c:v>
                </c:pt>
                <c:pt idx="249">
                  <c:v>41.16</c:v>
                </c:pt>
                <c:pt idx="250">
                  <c:v>41.450001</c:v>
                </c:pt>
                <c:pt idx="251">
                  <c:v>42.259998000000003</c:v>
                </c:pt>
                <c:pt idx="252">
                  <c:v>42.310001</c:v>
                </c:pt>
                <c:pt idx="253">
                  <c:v>42.959999000000003</c:v>
                </c:pt>
                <c:pt idx="254">
                  <c:v>42.860000999999997</c:v>
                </c:pt>
                <c:pt idx="255">
                  <c:v>43.52</c:v>
                </c:pt>
                <c:pt idx="256">
                  <c:v>43.98</c:v>
                </c:pt>
                <c:pt idx="257">
                  <c:v>44.349997999999999</c:v>
                </c:pt>
                <c:pt idx="258">
                  <c:v>44.650002000000001</c:v>
                </c:pt>
                <c:pt idx="259">
                  <c:v>45.09</c:v>
                </c:pt>
                <c:pt idx="260">
                  <c:v>45.009998000000003</c:v>
                </c:pt>
                <c:pt idx="261">
                  <c:v>44.549999</c:v>
                </c:pt>
                <c:pt idx="262">
                  <c:v>44.639999000000003</c:v>
                </c:pt>
                <c:pt idx="263">
                  <c:v>45.869999</c:v>
                </c:pt>
                <c:pt idx="264">
                  <c:v>44.91</c:v>
                </c:pt>
                <c:pt idx="265">
                  <c:v>44.240001999999997</c:v>
                </c:pt>
                <c:pt idx="266">
                  <c:v>42.009998000000003</c:v>
                </c:pt>
                <c:pt idx="267">
                  <c:v>43.279998999999997</c:v>
                </c:pt>
                <c:pt idx="268">
                  <c:v>41.740001999999997</c:v>
                </c:pt>
                <c:pt idx="269">
                  <c:v>43.41</c:v>
                </c:pt>
                <c:pt idx="270">
                  <c:v>43.419998</c:v>
                </c:pt>
                <c:pt idx="271">
                  <c:v>43.310001</c:v>
                </c:pt>
                <c:pt idx="272">
                  <c:v>43.779998999999997</c:v>
                </c:pt>
                <c:pt idx="273">
                  <c:v>43.77</c:v>
                </c:pt>
                <c:pt idx="274">
                  <c:v>43.619999</c:v>
                </c:pt>
                <c:pt idx="275">
                  <c:v>43.75</c:v>
                </c:pt>
                <c:pt idx="276">
                  <c:v>44.279998999999997</c:v>
                </c:pt>
                <c:pt idx="277">
                  <c:v>44.330002</c:v>
                </c:pt>
                <c:pt idx="278">
                  <c:v>44.619999</c:v>
                </c:pt>
                <c:pt idx="279">
                  <c:v>45.43</c:v>
                </c:pt>
                <c:pt idx="280">
                  <c:v>45.369999</c:v>
                </c:pt>
                <c:pt idx="281">
                  <c:v>45.549999</c:v>
                </c:pt>
                <c:pt idx="282">
                  <c:v>46.779998999999997</c:v>
                </c:pt>
                <c:pt idx="283">
                  <c:v>47.709999000000003</c:v>
                </c:pt>
                <c:pt idx="284">
                  <c:v>47.529998999999997</c:v>
                </c:pt>
                <c:pt idx="285">
                  <c:v>46.790000999999997</c:v>
                </c:pt>
                <c:pt idx="286">
                  <c:v>47.610000999999997</c:v>
                </c:pt>
                <c:pt idx="287">
                  <c:v>46.25</c:v>
                </c:pt>
                <c:pt idx="288">
                  <c:v>46.580002</c:v>
                </c:pt>
                <c:pt idx="289">
                  <c:v>45.919998</c:v>
                </c:pt>
                <c:pt idx="290">
                  <c:v>46.57</c:v>
                </c:pt>
                <c:pt idx="291">
                  <c:v>45.419998</c:v>
                </c:pt>
                <c:pt idx="292">
                  <c:v>45.18</c:v>
                </c:pt>
                <c:pt idx="293">
                  <c:v>47.16</c:v>
                </c:pt>
                <c:pt idx="294">
                  <c:v>47.529998999999997</c:v>
                </c:pt>
                <c:pt idx="295">
                  <c:v>47.419998</c:v>
                </c:pt>
                <c:pt idx="296">
                  <c:v>46.849997999999999</c:v>
                </c:pt>
                <c:pt idx="297">
                  <c:v>47.279998999999997</c:v>
                </c:pt>
                <c:pt idx="298">
                  <c:v>46.509998000000003</c:v>
                </c:pt>
                <c:pt idx="299">
                  <c:v>48.73</c:v>
                </c:pt>
                <c:pt idx="300">
                  <c:v>48.869999</c:v>
                </c:pt>
                <c:pt idx="301">
                  <c:v>49.82</c:v>
                </c:pt>
                <c:pt idx="302">
                  <c:v>50.900002000000001</c:v>
                </c:pt>
                <c:pt idx="303">
                  <c:v>50.419998</c:v>
                </c:pt>
                <c:pt idx="304">
                  <c:v>50.720001000000003</c:v>
                </c:pt>
                <c:pt idx="305">
                  <c:v>50.939999</c:v>
                </c:pt>
                <c:pt idx="306">
                  <c:v>50.209999000000003</c:v>
                </c:pt>
                <c:pt idx="307">
                  <c:v>51.049999</c:v>
                </c:pt>
                <c:pt idx="308">
                  <c:v>52.619999</c:v>
                </c:pt>
                <c:pt idx="309">
                  <c:v>52.59</c:v>
                </c:pt>
                <c:pt idx="310">
                  <c:v>52.619999</c:v>
                </c:pt>
                <c:pt idx="311">
                  <c:v>53</c:v>
                </c:pt>
                <c:pt idx="312">
                  <c:v>52.59</c:v>
                </c:pt>
                <c:pt idx="313">
                  <c:v>54.41</c:v>
                </c:pt>
                <c:pt idx="314">
                  <c:v>53.240001999999997</c:v>
                </c:pt>
                <c:pt idx="315">
                  <c:v>54.27</c:v>
                </c:pt>
                <c:pt idx="316">
                  <c:v>55.540000999999997</c:v>
                </c:pt>
                <c:pt idx="317">
                  <c:v>56.77</c:v>
                </c:pt>
                <c:pt idx="318">
                  <c:v>57.549999</c:v>
                </c:pt>
                <c:pt idx="319">
                  <c:v>56.799999</c:v>
                </c:pt>
                <c:pt idx="320">
                  <c:v>56.119999</c:v>
                </c:pt>
                <c:pt idx="321">
                  <c:v>56.84</c:v>
                </c:pt>
                <c:pt idx="322">
                  <c:v>56.349997999999999</c:v>
                </c:pt>
                <c:pt idx="323">
                  <c:v>55.040000999999997</c:v>
                </c:pt>
                <c:pt idx="324">
                  <c:v>56.400002000000001</c:v>
                </c:pt>
                <c:pt idx="325">
                  <c:v>57.77</c:v>
                </c:pt>
                <c:pt idx="326">
                  <c:v>59.720001000000003</c:v>
                </c:pt>
                <c:pt idx="327">
                  <c:v>59.57</c:v>
                </c:pt>
                <c:pt idx="328">
                  <c:v>59.52</c:v>
                </c:pt>
                <c:pt idx="329">
                  <c:v>60.720001000000003</c:v>
                </c:pt>
                <c:pt idx="330">
                  <c:v>60.080002</c:v>
                </c:pt>
                <c:pt idx="331">
                  <c:v>58.09</c:v>
                </c:pt>
                <c:pt idx="332">
                  <c:v>58.52</c:v>
                </c:pt>
                <c:pt idx="333">
                  <c:v>57.68</c:v>
                </c:pt>
                <c:pt idx="334">
                  <c:v>58.650002000000001</c:v>
                </c:pt>
                <c:pt idx="335">
                  <c:v>60.209999000000003</c:v>
                </c:pt>
                <c:pt idx="336">
                  <c:v>60.959999000000003</c:v>
                </c:pt>
                <c:pt idx="337">
                  <c:v>60.860000999999997</c:v>
                </c:pt>
                <c:pt idx="338">
                  <c:v>60.98</c:v>
                </c:pt>
                <c:pt idx="339">
                  <c:v>60.790000999999997</c:v>
                </c:pt>
                <c:pt idx="340">
                  <c:v>62.040000999999997</c:v>
                </c:pt>
                <c:pt idx="341">
                  <c:v>63.310001</c:v>
                </c:pt>
                <c:pt idx="342">
                  <c:v>63.560001</c:v>
                </c:pt>
                <c:pt idx="343">
                  <c:v>63.290000999999997</c:v>
                </c:pt>
                <c:pt idx="344">
                  <c:v>64.949996999999996</c:v>
                </c:pt>
                <c:pt idx="345">
                  <c:v>64.849997999999999</c:v>
                </c:pt>
                <c:pt idx="346">
                  <c:v>65.599997999999999</c:v>
                </c:pt>
                <c:pt idx="347">
                  <c:v>65.129997000000003</c:v>
                </c:pt>
                <c:pt idx="348">
                  <c:v>64.480002999999996</c:v>
                </c:pt>
                <c:pt idx="349">
                  <c:v>65.660004000000001</c:v>
                </c:pt>
                <c:pt idx="350">
                  <c:v>66.269997000000004</c:v>
                </c:pt>
                <c:pt idx="351">
                  <c:v>66.339995999999999</c:v>
                </c:pt>
                <c:pt idx="352">
                  <c:v>66.339995999999999</c:v>
                </c:pt>
                <c:pt idx="353">
                  <c:v>65.089995999999999</c:v>
                </c:pt>
                <c:pt idx="354">
                  <c:v>63.5</c:v>
                </c:pt>
                <c:pt idx="355">
                  <c:v>62.82</c:v>
                </c:pt>
                <c:pt idx="356">
                  <c:v>64.089995999999999</c:v>
                </c:pt>
                <c:pt idx="357">
                  <c:v>65.169998000000007</c:v>
                </c:pt>
                <c:pt idx="358">
                  <c:v>65.199996999999996</c:v>
                </c:pt>
                <c:pt idx="359">
                  <c:v>66.839995999999999</c:v>
                </c:pt>
                <c:pt idx="360">
                  <c:v>67.389999000000003</c:v>
                </c:pt>
                <c:pt idx="361">
                  <c:v>65.849997999999999</c:v>
                </c:pt>
                <c:pt idx="362">
                  <c:v>65.680000000000007</c:v>
                </c:pt>
                <c:pt idx="363">
                  <c:v>64.279999000000004</c:v>
                </c:pt>
                <c:pt idx="364">
                  <c:v>64.650002000000001</c:v>
                </c:pt>
                <c:pt idx="365">
                  <c:v>62.240001999999997</c:v>
                </c:pt>
                <c:pt idx="366">
                  <c:v>63.77</c:v>
                </c:pt>
                <c:pt idx="367">
                  <c:v>63.439999</c:v>
                </c:pt>
                <c:pt idx="368">
                  <c:v>64.25</c:v>
                </c:pt>
                <c:pt idx="369">
                  <c:v>63.84</c:v>
                </c:pt>
                <c:pt idx="370">
                  <c:v>63.75</c:v>
                </c:pt>
                <c:pt idx="371">
                  <c:v>65.080001999999993</c:v>
                </c:pt>
                <c:pt idx="372">
                  <c:v>65.680000000000007</c:v>
                </c:pt>
                <c:pt idx="373">
                  <c:v>66.919998000000007</c:v>
                </c:pt>
                <c:pt idx="374">
                  <c:v>65.790001000000004</c:v>
                </c:pt>
                <c:pt idx="375">
                  <c:v>66.080001999999993</c:v>
                </c:pt>
                <c:pt idx="376">
                  <c:v>66.769997000000004</c:v>
                </c:pt>
                <c:pt idx="377">
                  <c:v>68.069999999999993</c:v>
                </c:pt>
                <c:pt idx="378">
                  <c:v>67.389999000000003</c:v>
                </c:pt>
                <c:pt idx="379">
                  <c:v>67.5</c:v>
                </c:pt>
                <c:pt idx="380">
                  <c:v>66.819999999999993</c:v>
                </c:pt>
                <c:pt idx="381">
                  <c:v>65.650002000000001</c:v>
                </c:pt>
                <c:pt idx="382">
                  <c:v>66.360000999999997</c:v>
                </c:pt>
                <c:pt idx="383">
                  <c:v>67.120002999999997</c:v>
                </c:pt>
                <c:pt idx="384">
                  <c:v>68.639999000000003</c:v>
                </c:pt>
                <c:pt idx="385">
                  <c:v>68.819999999999993</c:v>
                </c:pt>
                <c:pt idx="386">
                  <c:v>69.260002</c:v>
                </c:pt>
                <c:pt idx="387">
                  <c:v>68.349997999999999</c:v>
                </c:pt>
                <c:pt idx="388">
                  <c:v>68.489998</c:v>
                </c:pt>
                <c:pt idx="389">
                  <c:v>67.410004000000001</c:v>
                </c:pt>
                <c:pt idx="390">
                  <c:v>66.949996999999996</c:v>
                </c:pt>
                <c:pt idx="391">
                  <c:v>64.550003000000004</c:v>
                </c:pt>
                <c:pt idx="392">
                  <c:v>63.939999</c:v>
                </c:pt>
                <c:pt idx="393">
                  <c:v>66.349997999999999</c:v>
                </c:pt>
                <c:pt idx="394">
                  <c:v>68.099997999999999</c:v>
                </c:pt>
                <c:pt idx="395">
                  <c:v>68.010002</c:v>
                </c:pt>
                <c:pt idx="396">
                  <c:v>69.279999000000004</c:v>
                </c:pt>
                <c:pt idx="397">
                  <c:v>70.089995999999999</c:v>
                </c:pt>
                <c:pt idx="398">
                  <c:v>71.809997999999993</c:v>
                </c:pt>
                <c:pt idx="399">
                  <c:v>71.529999000000004</c:v>
                </c:pt>
                <c:pt idx="400">
                  <c:v>70</c:v>
                </c:pt>
                <c:pt idx="401">
                  <c:v>70.870002999999997</c:v>
                </c:pt>
                <c:pt idx="402">
                  <c:v>72.230002999999996</c:v>
                </c:pt>
                <c:pt idx="403">
                  <c:v>71.629997000000003</c:v>
                </c:pt>
                <c:pt idx="404">
                  <c:v>70.889999000000003</c:v>
                </c:pt>
                <c:pt idx="405">
                  <c:v>69.669998000000007</c:v>
                </c:pt>
                <c:pt idx="406">
                  <c:v>70.930000000000007</c:v>
                </c:pt>
                <c:pt idx="407">
                  <c:v>69.989998</c:v>
                </c:pt>
                <c:pt idx="408">
                  <c:v>72.940002000000007</c:v>
                </c:pt>
                <c:pt idx="409">
                  <c:v>74.889999000000003</c:v>
                </c:pt>
                <c:pt idx="410">
                  <c:v>75.440002000000007</c:v>
                </c:pt>
                <c:pt idx="411">
                  <c:v>75.970000999999996</c:v>
                </c:pt>
                <c:pt idx="412">
                  <c:v>75.410004000000001</c:v>
                </c:pt>
                <c:pt idx="413">
                  <c:v>75.160004000000001</c:v>
                </c:pt>
                <c:pt idx="414">
                  <c:v>76.769997000000004</c:v>
                </c:pt>
                <c:pt idx="415">
                  <c:v>74.910004000000001</c:v>
                </c:pt>
                <c:pt idx="416">
                  <c:v>75.690002000000007</c:v>
                </c:pt>
                <c:pt idx="417">
                  <c:v>76.669998000000007</c:v>
                </c:pt>
                <c:pt idx="418">
                  <c:v>75.230002999999996</c:v>
                </c:pt>
                <c:pt idx="419">
                  <c:v>77.629997000000003</c:v>
                </c:pt>
                <c:pt idx="420">
                  <c:v>76.349997999999999</c:v>
                </c:pt>
                <c:pt idx="421">
                  <c:v>76.599997999999999</c:v>
                </c:pt>
                <c:pt idx="422">
                  <c:v>76.589995999999999</c:v>
                </c:pt>
                <c:pt idx="423">
                  <c:v>76.940002000000007</c:v>
                </c:pt>
                <c:pt idx="424">
                  <c:v>76.300003000000004</c:v>
                </c:pt>
                <c:pt idx="425">
                  <c:v>76.519997000000004</c:v>
                </c:pt>
                <c:pt idx="426">
                  <c:v>76.589995999999999</c:v>
                </c:pt>
                <c:pt idx="427">
                  <c:v>77.449996999999996</c:v>
                </c:pt>
                <c:pt idx="428">
                  <c:v>77.900002000000001</c:v>
                </c:pt>
                <c:pt idx="429">
                  <c:v>77.199996999999996</c:v>
                </c:pt>
                <c:pt idx="430">
                  <c:v>77.669998000000007</c:v>
                </c:pt>
                <c:pt idx="431">
                  <c:v>79.150002000000001</c:v>
                </c:pt>
                <c:pt idx="432">
                  <c:v>78.849997999999999</c:v>
                </c:pt>
                <c:pt idx="433">
                  <c:v>80.220000999999996</c:v>
                </c:pt>
                <c:pt idx="434">
                  <c:v>78.279999000000004</c:v>
                </c:pt>
                <c:pt idx="435">
                  <c:v>78.360000999999997</c:v>
                </c:pt>
                <c:pt idx="436">
                  <c:v>74.360000999999997</c:v>
                </c:pt>
                <c:pt idx="437">
                  <c:v>75.559997999999993</c:v>
                </c:pt>
                <c:pt idx="438">
                  <c:v>73.849997999999999</c:v>
                </c:pt>
                <c:pt idx="439">
                  <c:v>75.519997000000004</c:v>
                </c:pt>
                <c:pt idx="440">
                  <c:v>75.459998999999996</c:v>
                </c:pt>
                <c:pt idx="441">
                  <c:v>74.699996999999996</c:v>
                </c:pt>
                <c:pt idx="442">
                  <c:v>75.879997000000003</c:v>
                </c:pt>
                <c:pt idx="443">
                  <c:v>77.720000999999996</c:v>
                </c:pt>
                <c:pt idx="444">
                  <c:v>78.290001000000004</c:v>
                </c:pt>
                <c:pt idx="445">
                  <c:v>79.629997000000003</c:v>
                </c:pt>
                <c:pt idx="446">
                  <c:v>80.970000999999996</c:v>
                </c:pt>
                <c:pt idx="447">
                  <c:v>81.419998000000007</c:v>
                </c:pt>
                <c:pt idx="448">
                  <c:v>77.730002999999996</c:v>
                </c:pt>
                <c:pt idx="449">
                  <c:v>81.230002999999996</c:v>
                </c:pt>
                <c:pt idx="450">
                  <c:v>81.470000999999996</c:v>
                </c:pt>
                <c:pt idx="451">
                  <c:v>81.220000999999996</c:v>
                </c:pt>
                <c:pt idx="452">
                  <c:v>78.059997999999993</c:v>
                </c:pt>
                <c:pt idx="453">
                  <c:v>77.330001999999993</c:v>
                </c:pt>
                <c:pt idx="454">
                  <c:v>78.480002999999996</c:v>
                </c:pt>
                <c:pt idx="455">
                  <c:v>78.160004000000001</c:v>
                </c:pt>
                <c:pt idx="456">
                  <c:v>73.610000999999997</c:v>
                </c:pt>
                <c:pt idx="457">
                  <c:v>71.5</c:v>
                </c:pt>
                <c:pt idx="458">
                  <c:v>73.309997999999993</c:v>
                </c:pt>
                <c:pt idx="459">
                  <c:v>74.110000999999997</c:v>
                </c:pt>
                <c:pt idx="460">
                  <c:v>70.160004000000001</c:v>
                </c:pt>
                <c:pt idx="461">
                  <c:v>69.790001000000004</c:v>
                </c:pt>
                <c:pt idx="462">
                  <c:v>72.739998</c:v>
                </c:pt>
                <c:pt idx="463">
                  <c:v>74.830001999999993</c:v>
                </c:pt>
                <c:pt idx="464">
                  <c:v>76.720000999999996</c:v>
                </c:pt>
                <c:pt idx="465">
                  <c:v>77.300003000000004</c:v>
                </c:pt>
                <c:pt idx="466">
                  <c:v>78.089995999999999</c:v>
                </c:pt>
                <c:pt idx="467">
                  <c:v>77.550003000000004</c:v>
                </c:pt>
                <c:pt idx="468">
                  <c:v>79.430000000000007</c:v>
                </c:pt>
                <c:pt idx="469">
                  <c:v>77.870002999999997</c:v>
                </c:pt>
                <c:pt idx="470">
                  <c:v>79.489998</c:v>
                </c:pt>
                <c:pt idx="471">
                  <c:v>79.459998999999996</c:v>
                </c:pt>
                <c:pt idx="472">
                  <c:v>79.199996999999996</c:v>
                </c:pt>
                <c:pt idx="473">
                  <c:v>79.279999000000004</c:v>
                </c:pt>
                <c:pt idx="474">
                  <c:v>78.110000999999997</c:v>
                </c:pt>
                <c:pt idx="475">
                  <c:v>77.699996999999996</c:v>
                </c:pt>
                <c:pt idx="476">
                  <c:v>79.319999999999993</c:v>
                </c:pt>
                <c:pt idx="477">
                  <c:v>79.110000999999997</c:v>
                </c:pt>
                <c:pt idx="478">
                  <c:v>78.489998</c:v>
                </c:pt>
                <c:pt idx="479">
                  <c:v>77.930000000000007</c:v>
                </c:pt>
                <c:pt idx="480">
                  <c:v>76.169998000000007</c:v>
                </c:pt>
                <c:pt idx="481">
                  <c:v>78.870002999999997</c:v>
                </c:pt>
                <c:pt idx="482">
                  <c:v>80.620002999999997</c:v>
                </c:pt>
                <c:pt idx="483">
                  <c:v>80.980002999999996</c:v>
                </c:pt>
                <c:pt idx="484">
                  <c:v>81.599997999999999</c:v>
                </c:pt>
                <c:pt idx="485">
                  <c:v>81.620002999999997</c:v>
                </c:pt>
                <c:pt idx="486">
                  <c:v>81.569999999999993</c:v>
                </c:pt>
                <c:pt idx="487">
                  <c:v>82</c:v>
                </c:pt>
                <c:pt idx="488">
                  <c:v>81.5</c:v>
                </c:pt>
                <c:pt idx="489">
                  <c:v>80.940002000000007</c:v>
                </c:pt>
                <c:pt idx="490">
                  <c:v>80.879997000000003</c:v>
                </c:pt>
                <c:pt idx="491">
                  <c:v>78.430000000000007</c:v>
                </c:pt>
                <c:pt idx="492">
                  <c:v>78.510002</c:v>
                </c:pt>
                <c:pt idx="493">
                  <c:v>79.669998000000007</c:v>
                </c:pt>
                <c:pt idx="494">
                  <c:v>80.040001000000004</c:v>
                </c:pt>
                <c:pt idx="495">
                  <c:v>79.739998</c:v>
                </c:pt>
                <c:pt idx="496">
                  <c:v>78.889999000000003</c:v>
                </c:pt>
                <c:pt idx="497">
                  <c:v>79.589995999999999</c:v>
                </c:pt>
                <c:pt idx="498">
                  <c:v>78.040001000000004</c:v>
                </c:pt>
                <c:pt idx="499">
                  <c:v>76.730002999999996</c:v>
                </c:pt>
                <c:pt idx="500">
                  <c:v>79.720000999999996</c:v>
                </c:pt>
                <c:pt idx="501">
                  <c:v>81.199996999999996</c:v>
                </c:pt>
                <c:pt idx="502">
                  <c:v>82.980002999999996</c:v>
                </c:pt>
                <c:pt idx="503">
                  <c:v>81.440002000000007</c:v>
                </c:pt>
                <c:pt idx="504">
                  <c:v>84.309997999999993</c:v>
                </c:pt>
                <c:pt idx="505">
                  <c:v>82.690002000000007</c:v>
                </c:pt>
                <c:pt idx="506">
                  <c:v>82.449996999999996</c:v>
                </c:pt>
                <c:pt idx="507">
                  <c:v>81.400002000000001</c:v>
                </c:pt>
                <c:pt idx="508">
                  <c:v>83.32</c:v>
                </c:pt>
                <c:pt idx="509">
                  <c:v>83.959998999999996</c:v>
                </c:pt>
                <c:pt idx="510">
                  <c:v>83.93</c:v>
                </c:pt>
                <c:pt idx="511">
                  <c:v>85.059997999999993</c:v>
                </c:pt>
                <c:pt idx="512">
                  <c:v>84.489998</c:v>
                </c:pt>
                <c:pt idx="513">
                  <c:v>85.730002999999996</c:v>
                </c:pt>
                <c:pt idx="514">
                  <c:v>86.610000999999997</c:v>
                </c:pt>
                <c:pt idx="515">
                  <c:v>86.919998000000007</c:v>
                </c:pt>
                <c:pt idx="516">
                  <c:v>87</c:v>
                </c:pt>
                <c:pt idx="517">
                  <c:v>86.849997999999999</c:v>
                </c:pt>
                <c:pt idx="518">
                  <c:v>87.360000999999997</c:v>
                </c:pt>
                <c:pt idx="519">
                  <c:v>86.559997999999993</c:v>
                </c:pt>
                <c:pt idx="520">
                  <c:v>87.949996999999996</c:v>
                </c:pt>
                <c:pt idx="521">
                  <c:v>87.260002</c:v>
                </c:pt>
                <c:pt idx="522">
                  <c:v>86.550003000000004</c:v>
                </c:pt>
                <c:pt idx="523">
                  <c:v>88.25</c:v>
                </c:pt>
                <c:pt idx="524">
                  <c:v>90.059997999999993</c:v>
                </c:pt>
                <c:pt idx="525">
                  <c:v>90.169998000000007</c:v>
                </c:pt>
                <c:pt idx="526">
                  <c:v>89.879997000000003</c:v>
                </c:pt>
                <c:pt idx="527">
                  <c:v>89.25</c:v>
                </c:pt>
                <c:pt idx="528">
                  <c:v>90.739998</c:v>
                </c:pt>
                <c:pt idx="529">
                  <c:v>92.239998</c:v>
                </c:pt>
                <c:pt idx="530">
                  <c:v>90.370002999999997</c:v>
                </c:pt>
                <c:pt idx="531">
                  <c:v>90.150002000000001</c:v>
                </c:pt>
                <c:pt idx="532">
                  <c:v>89.519997000000004</c:v>
                </c:pt>
                <c:pt idx="533">
                  <c:v>89.629997000000003</c:v>
                </c:pt>
                <c:pt idx="534">
                  <c:v>89.199996999999996</c:v>
                </c:pt>
                <c:pt idx="535">
                  <c:v>90.190002000000007</c:v>
                </c:pt>
                <c:pt idx="536">
                  <c:v>91.129997000000003</c:v>
                </c:pt>
                <c:pt idx="537">
                  <c:v>91.389999000000003</c:v>
                </c:pt>
                <c:pt idx="538">
                  <c:v>91.029999000000004</c:v>
                </c:pt>
                <c:pt idx="539">
                  <c:v>89.860000999999997</c:v>
                </c:pt>
                <c:pt idx="540">
                  <c:v>88.25</c:v>
                </c:pt>
                <c:pt idx="541">
                  <c:v>88.629997000000003</c:v>
                </c:pt>
                <c:pt idx="542">
                  <c:v>90.07</c:v>
                </c:pt>
                <c:pt idx="543">
                  <c:v>89.169998000000007</c:v>
                </c:pt>
                <c:pt idx="544">
                  <c:v>89.629997000000003</c:v>
                </c:pt>
                <c:pt idx="545">
                  <c:v>89.540001000000004</c:v>
                </c:pt>
                <c:pt idx="546">
                  <c:v>90.080001999999993</c:v>
                </c:pt>
                <c:pt idx="547">
                  <c:v>91.720000999999996</c:v>
                </c:pt>
                <c:pt idx="548">
                  <c:v>91.220000999999996</c:v>
                </c:pt>
                <c:pt idx="549">
                  <c:v>91.360000999999997</c:v>
                </c:pt>
                <c:pt idx="550">
                  <c:v>92.400002000000001</c:v>
                </c:pt>
                <c:pt idx="551">
                  <c:v>91.699996999999996</c:v>
                </c:pt>
                <c:pt idx="552">
                  <c:v>92.370002999999997</c:v>
                </c:pt>
                <c:pt idx="553">
                  <c:v>93.540001000000004</c:v>
                </c:pt>
                <c:pt idx="554">
                  <c:v>94.629997000000003</c:v>
                </c:pt>
                <c:pt idx="555">
                  <c:v>96.610000999999997</c:v>
                </c:pt>
                <c:pt idx="556">
                  <c:v>97.25</c:v>
                </c:pt>
                <c:pt idx="557">
                  <c:v>97.970000999999996</c:v>
                </c:pt>
                <c:pt idx="558">
                  <c:v>98.980002999999996</c:v>
                </c:pt>
                <c:pt idx="559">
                  <c:v>98.690002000000007</c:v>
                </c:pt>
                <c:pt idx="560">
                  <c:v>101.779999</c:v>
                </c:pt>
                <c:pt idx="561">
                  <c:v>105.029999</c:v>
                </c:pt>
                <c:pt idx="562">
                  <c:v>105.599998</c:v>
                </c:pt>
                <c:pt idx="563">
                  <c:v>109</c:v>
                </c:pt>
                <c:pt idx="564">
                  <c:v>105.589996</c:v>
                </c:pt>
                <c:pt idx="565">
                  <c:v>100.83000199999999</c:v>
                </c:pt>
                <c:pt idx="566">
                  <c:v>104.790001</c:v>
                </c:pt>
                <c:pt idx="567">
                  <c:v>105.910004</c:v>
                </c:pt>
                <c:pt idx="568">
                  <c:v>103.050003</c:v>
                </c:pt>
                <c:pt idx="569">
                  <c:v>106.239998</c:v>
                </c:pt>
                <c:pt idx="570">
                  <c:v>105.18</c:v>
                </c:pt>
                <c:pt idx="571">
                  <c:v>100.18</c:v>
                </c:pt>
                <c:pt idx="572">
                  <c:v>101.290001</c:v>
                </c:pt>
                <c:pt idx="573">
                  <c:v>100.68</c:v>
                </c:pt>
                <c:pt idx="574">
                  <c:v>101.220001</c:v>
                </c:pt>
                <c:pt idx="575">
                  <c:v>102.980003</c:v>
                </c:pt>
                <c:pt idx="576">
                  <c:v>104.110001</c:v>
                </c:pt>
                <c:pt idx="577">
                  <c:v>104.019997</c:v>
                </c:pt>
                <c:pt idx="578">
                  <c:v>104.889999</c:v>
                </c:pt>
                <c:pt idx="579">
                  <c:v>104.870003</c:v>
                </c:pt>
                <c:pt idx="580">
                  <c:v>106.129997</c:v>
                </c:pt>
                <c:pt idx="581">
                  <c:v>106.540001</c:v>
                </c:pt>
                <c:pt idx="582">
                  <c:v>109.91999800000001</c:v>
                </c:pt>
                <c:pt idx="583">
                  <c:v>112.110001</c:v>
                </c:pt>
                <c:pt idx="584">
                  <c:v>111.32</c:v>
                </c:pt>
                <c:pt idx="585">
                  <c:v>109.300003</c:v>
                </c:pt>
                <c:pt idx="586">
                  <c:v>110.300003</c:v>
                </c:pt>
                <c:pt idx="587">
                  <c:v>112.589996</c:v>
                </c:pt>
                <c:pt idx="588">
                  <c:v>112.150002</c:v>
                </c:pt>
                <c:pt idx="589">
                  <c:v>111.639999</c:v>
                </c:pt>
                <c:pt idx="590">
                  <c:v>111.860001</c:v>
                </c:pt>
                <c:pt idx="591">
                  <c:v>112.720001</c:v>
                </c:pt>
                <c:pt idx="592">
                  <c:v>112.510002</c:v>
                </c:pt>
                <c:pt idx="593">
                  <c:v>114.889999</c:v>
                </c:pt>
                <c:pt idx="594">
                  <c:v>116.949997</c:v>
                </c:pt>
                <c:pt idx="595">
                  <c:v>115.58000199999999</c:v>
                </c:pt>
                <c:pt idx="596">
                  <c:v>116.91999800000001</c:v>
                </c:pt>
                <c:pt idx="597">
                  <c:v>116.91999800000001</c:v>
                </c:pt>
                <c:pt idx="598">
                  <c:v>117.220001</c:v>
                </c:pt>
                <c:pt idx="599">
                  <c:v>112.239998</c:v>
                </c:pt>
                <c:pt idx="600">
                  <c:v>108.480003</c:v>
                </c:pt>
                <c:pt idx="601">
                  <c:v>106.339996</c:v>
                </c:pt>
                <c:pt idx="602">
                  <c:v>103.410004</c:v>
                </c:pt>
                <c:pt idx="603">
                  <c:v>107.970001</c:v>
                </c:pt>
                <c:pt idx="604">
                  <c:v>110.019997</c:v>
                </c:pt>
                <c:pt idx="605">
                  <c:v>106.370003</c:v>
                </c:pt>
                <c:pt idx="606">
                  <c:v>102.019997</c:v>
                </c:pt>
                <c:pt idx="607">
                  <c:v>107.989998</c:v>
                </c:pt>
                <c:pt idx="608">
                  <c:v>103.370003</c:v>
                </c:pt>
                <c:pt idx="609">
                  <c:v>102.33000199999999</c:v>
                </c:pt>
                <c:pt idx="610">
                  <c:v>93.760002</c:v>
                </c:pt>
                <c:pt idx="611">
                  <c:v>97.959998999999996</c:v>
                </c:pt>
                <c:pt idx="612">
                  <c:v>100.83000199999999</c:v>
                </c:pt>
                <c:pt idx="613">
                  <c:v>104.58000199999999</c:v>
                </c:pt>
                <c:pt idx="614">
                  <c:v>106.80999799999999</c:v>
                </c:pt>
                <c:pt idx="615">
                  <c:v>107.029999</c:v>
                </c:pt>
                <c:pt idx="616">
                  <c:v>107.19000200000001</c:v>
                </c:pt>
                <c:pt idx="617">
                  <c:v>107.129997</c:v>
                </c:pt>
                <c:pt idx="618">
                  <c:v>110.05999799999999</c:v>
                </c:pt>
                <c:pt idx="619">
                  <c:v>111.110001</c:v>
                </c:pt>
                <c:pt idx="620">
                  <c:v>111.099998</c:v>
                </c:pt>
                <c:pt idx="621">
                  <c:v>108.410004</c:v>
                </c:pt>
                <c:pt idx="622">
                  <c:v>110.599998</c:v>
                </c:pt>
                <c:pt idx="623">
                  <c:v>111.66999800000001</c:v>
                </c:pt>
                <c:pt idx="624">
                  <c:v>113.849998</c:v>
                </c:pt>
                <c:pt idx="625">
                  <c:v>117.519997</c:v>
                </c:pt>
                <c:pt idx="626">
                  <c:v>118.32</c:v>
                </c:pt>
                <c:pt idx="627">
                  <c:v>119.269997</c:v>
                </c:pt>
                <c:pt idx="628">
                  <c:v>120.66999800000001</c:v>
                </c:pt>
                <c:pt idx="629">
                  <c:v>120.099998</c:v>
                </c:pt>
                <c:pt idx="630">
                  <c:v>117.290001</c:v>
                </c:pt>
                <c:pt idx="631">
                  <c:v>115.910004</c:v>
                </c:pt>
                <c:pt idx="632">
                  <c:v>113.43</c:v>
                </c:pt>
                <c:pt idx="633">
                  <c:v>110.94000200000001</c:v>
                </c:pt>
                <c:pt idx="634">
                  <c:v>115.779999</c:v>
                </c:pt>
                <c:pt idx="635">
                  <c:v>118.489998</c:v>
                </c:pt>
                <c:pt idx="636">
                  <c:v>118.489998</c:v>
                </c:pt>
              </c:numCache>
            </c:numRef>
          </c:val>
          <c:smooth val="0"/>
          <c:extLst>
            <c:ext xmlns:c16="http://schemas.microsoft.com/office/drawing/2014/chart" uri="{C3380CC4-5D6E-409C-BE32-E72D297353CC}">
              <c16:uniqueId val="{00000000-2751-C042-98C1-E3F6C14A6F5A}"/>
            </c:ext>
          </c:extLst>
        </c:ser>
        <c:ser>
          <c:idx val="1"/>
          <c:order val="1"/>
          <c:tx>
            <c:strRef>
              <c:f>Sheet2!$Y$3</c:f>
              <c:strCache>
                <c:ptCount val="1"/>
                <c:pt idx="0">
                  <c:v>Close XLI</c:v>
                </c:pt>
              </c:strCache>
            </c:strRef>
          </c:tx>
          <c:spPr>
            <a:ln w="6350" cap="rnd">
              <a:solidFill>
                <a:srgbClr val="00B050"/>
              </a:solidFill>
              <a:round/>
            </a:ln>
            <a:effectLst/>
          </c:spPr>
          <c:marker>
            <c:symbol val="none"/>
          </c:marker>
          <c:cat>
            <c:numRef>
              <c:f>Sheet2!$W$4:$W$640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Sheet2!$Y$4:$Y$640</c:f>
              <c:numCache>
                <c:formatCode>General</c:formatCode>
                <c:ptCount val="637"/>
                <c:pt idx="0">
                  <c:v>36.060001</c:v>
                </c:pt>
                <c:pt idx="1">
                  <c:v>36.82</c:v>
                </c:pt>
                <c:pt idx="2">
                  <c:v>37.639999000000003</c:v>
                </c:pt>
                <c:pt idx="3">
                  <c:v>37.979999999999997</c:v>
                </c:pt>
                <c:pt idx="4">
                  <c:v>38.189999</c:v>
                </c:pt>
                <c:pt idx="5">
                  <c:v>38.25</c:v>
                </c:pt>
                <c:pt idx="6">
                  <c:v>38.5</c:v>
                </c:pt>
                <c:pt idx="7">
                  <c:v>39.279998999999997</c:v>
                </c:pt>
                <c:pt idx="8">
                  <c:v>38.650002000000001</c:v>
                </c:pt>
                <c:pt idx="9">
                  <c:v>39.419998</c:v>
                </c:pt>
                <c:pt idx="10">
                  <c:v>39.150002000000001</c:v>
                </c:pt>
                <c:pt idx="11">
                  <c:v>39.040000999999997</c:v>
                </c:pt>
                <c:pt idx="12">
                  <c:v>39.799999</c:v>
                </c:pt>
                <c:pt idx="13">
                  <c:v>40.720001000000003</c:v>
                </c:pt>
                <c:pt idx="14">
                  <c:v>40.900002000000001</c:v>
                </c:pt>
                <c:pt idx="15">
                  <c:v>39.110000999999997</c:v>
                </c:pt>
                <c:pt idx="16">
                  <c:v>39.150002000000001</c:v>
                </c:pt>
                <c:pt idx="17">
                  <c:v>38.529998999999997</c:v>
                </c:pt>
                <c:pt idx="18">
                  <c:v>38</c:v>
                </c:pt>
                <c:pt idx="19">
                  <c:v>39.200001</c:v>
                </c:pt>
                <c:pt idx="20">
                  <c:v>39.419998</c:v>
                </c:pt>
                <c:pt idx="21">
                  <c:v>38.709999000000003</c:v>
                </c:pt>
                <c:pt idx="22">
                  <c:v>39.540000999999997</c:v>
                </c:pt>
                <c:pt idx="23">
                  <c:v>40.630001</c:v>
                </c:pt>
                <c:pt idx="24">
                  <c:v>41.080002</c:v>
                </c:pt>
                <c:pt idx="25">
                  <c:v>41.580002</c:v>
                </c:pt>
                <c:pt idx="26">
                  <c:v>41.32</c:v>
                </c:pt>
                <c:pt idx="27">
                  <c:v>39.900002000000001</c:v>
                </c:pt>
                <c:pt idx="28">
                  <c:v>40.299999</c:v>
                </c:pt>
                <c:pt idx="29">
                  <c:v>40.220001000000003</c:v>
                </c:pt>
                <c:pt idx="30">
                  <c:v>38.919998</c:v>
                </c:pt>
                <c:pt idx="31">
                  <c:v>38.810001</c:v>
                </c:pt>
                <c:pt idx="32">
                  <c:v>38.169998</c:v>
                </c:pt>
                <c:pt idx="33">
                  <c:v>39.400002000000001</c:v>
                </c:pt>
                <c:pt idx="34">
                  <c:v>40.299999</c:v>
                </c:pt>
                <c:pt idx="35">
                  <c:v>39.459999000000003</c:v>
                </c:pt>
                <c:pt idx="36">
                  <c:v>39.549999</c:v>
                </c:pt>
                <c:pt idx="37">
                  <c:v>39.340000000000003</c:v>
                </c:pt>
                <c:pt idx="38">
                  <c:v>37.75</c:v>
                </c:pt>
                <c:pt idx="39">
                  <c:v>36.439999</c:v>
                </c:pt>
                <c:pt idx="40">
                  <c:v>34.68</c:v>
                </c:pt>
                <c:pt idx="41">
                  <c:v>35.799999</c:v>
                </c:pt>
                <c:pt idx="42">
                  <c:v>37.849997999999999</c:v>
                </c:pt>
                <c:pt idx="43">
                  <c:v>36.169998</c:v>
                </c:pt>
                <c:pt idx="44">
                  <c:v>36.770000000000003</c:v>
                </c:pt>
                <c:pt idx="45">
                  <c:v>37.150002000000001</c:v>
                </c:pt>
                <c:pt idx="46">
                  <c:v>36.25</c:v>
                </c:pt>
                <c:pt idx="47">
                  <c:v>35.610000999999997</c:v>
                </c:pt>
                <c:pt idx="48">
                  <c:v>36.080002</c:v>
                </c:pt>
                <c:pt idx="49">
                  <c:v>36.630001</c:v>
                </c:pt>
                <c:pt idx="50">
                  <c:v>36.840000000000003</c:v>
                </c:pt>
                <c:pt idx="51">
                  <c:v>38.400002000000001</c:v>
                </c:pt>
                <c:pt idx="52">
                  <c:v>36.43</c:v>
                </c:pt>
                <c:pt idx="53">
                  <c:v>38.32</c:v>
                </c:pt>
                <c:pt idx="54">
                  <c:v>38.369999</c:v>
                </c:pt>
                <c:pt idx="55">
                  <c:v>38.900002000000001</c:v>
                </c:pt>
                <c:pt idx="56">
                  <c:v>38.240001999999997</c:v>
                </c:pt>
                <c:pt idx="57">
                  <c:v>39.279998999999997</c:v>
                </c:pt>
                <c:pt idx="58">
                  <c:v>37.790000999999997</c:v>
                </c:pt>
                <c:pt idx="59">
                  <c:v>38.840000000000003</c:v>
                </c:pt>
                <c:pt idx="60">
                  <c:v>37.009998000000003</c:v>
                </c:pt>
                <c:pt idx="61">
                  <c:v>37.020000000000003</c:v>
                </c:pt>
                <c:pt idx="62">
                  <c:v>35.900002000000001</c:v>
                </c:pt>
                <c:pt idx="63">
                  <c:v>33.700001</c:v>
                </c:pt>
                <c:pt idx="64">
                  <c:v>33.409999999999997</c:v>
                </c:pt>
                <c:pt idx="65">
                  <c:v>33.090000000000003</c:v>
                </c:pt>
                <c:pt idx="66">
                  <c:v>34.299999</c:v>
                </c:pt>
                <c:pt idx="67">
                  <c:v>34.470001000000003</c:v>
                </c:pt>
                <c:pt idx="68">
                  <c:v>34.25</c:v>
                </c:pt>
                <c:pt idx="69">
                  <c:v>35.709999000000003</c:v>
                </c:pt>
                <c:pt idx="70">
                  <c:v>35.650002000000001</c:v>
                </c:pt>
                <c:pt idx="71">
                  <c:v>35.290000999999997</c:v>
                </c:pt>
                <c:pt idx="72">
                  <c:v>35.220001000000003</c:v>
                </c:pt>
                <c:pt idx="73">
                  <c:v>33.759998000000003</c:v>
                </c:pt>
                <c:pt idx="74">
                  <c:v>34.110000999999997</c:v>
                </c:pt>
                <c:pt idx="75">
                  <c:v>33.110000999999997</c:v>
                </c:pt>
                <c:pt idx="76">
                  <c:v>31.57</c:v>
                </c:pt>
                <c:pt idx="77">
                  <c:v>27.82</c:v>
                </c:pt>
                <c:pt idx="78">
                  <c:v>23.540001</c:v>
                </c:pt>
                <c:pt idx="79">
                  <c:v>23.559999000000001</c:v>
                </c:pt>
                <c:pt idx="80">
                  <c:v>22.09</c:v>
                </c:pt>
                <c:pt idx="81">
                  <c:v>25.18</c:v>
                </c:pt>
                <c:pt idx="82">
                  <c:v>23.83</c:v>
                </c:pt>
                <c:pt idx="83">
                  <c:v>22.4</c:v>
                </c:pt>
                <c:pt idx="84">
                  <c:v>20.59</c:v>
                </c:pt>
                <c:pt idx="85">
                  <c:v>23.110001</c:v>
                </c:pt>
                <c:pt idx="86">
                  <c:v>22.66</c:v>
                </c:pt>
                <c:pt idx="87">
                  <c:v>22.27</c:v>
                </c:pt>
                <c:pt idx="88">
                  <c:v>22.58</c:v>
                </c:pt>
                <c:pt idx="89">
                  <c:v>22.469999000000001</c:v>
                </c:pt>
                <c:pt idx="90">
                  <c:v>24.280000999999999</c:v>
                </c:pt>
                <c:pt idx="91">
                  <c:v>23.23</c:v>
                </c:pt>
                <c:pt idx="92">
                  <c:v>21.82</c:v>
                </c:pt>
                <c:pt idx="93">
                  <c:v>20.629999000000002</c:v>
                </c:pt>
                <c:pt idx="94">
                  <c:v>20.610001</c:v>
                </c:pt>
                <c:pt idx="95">
                  <c:v>21.139999</c:v>
                </c:pt>
                <c:pt idx="96">
                  <c:v>20.34</c:v>
                </c:pt>
                <c:pt idx="97">
                  <c:v>18.620000999999998</c:v>
                </c:pt>
                <c:pt idx="98">
                  <c:v>17.100000000000001</c:v>
                </c:pt>
                <c:pt idx="99">
                  <c:v>15.5</c:v>
                </c:pt>
                <c:pt idx="100">
                  <c:v>17.25</c:v>
                </c:pt>
                <c:pt idx="101">
                  <c:v>17.389999</c:v>
                </c:pt>
                <c:pt idx="102">
                  <c:v>19.280000999999999</c:v>
                </c:pt>
                <c:pt idx="103">
                  <c:v>19.870000999999998</c:v>
                </c:pt>
                <c:pt idx="104">
                  <c:v>20.48</c:v>
                </c:pt>
                <c:pt idx="105">
                  <c:v>21.110001</c:v>
                </c:pt>
                <c:pt idx="106">
                  <c:v>21.66</c:v>
                </c:pt>
                <c:pt idx="107">
                  <c:v>22</c:v>
                </c:pt>
                <c:pt idx="108">
                  <c:v>23.51</c:v>
                </c:pt>
                <c:pt idx="109">
                  <c:v>21.799999</c:v>
                </c:pt>
                <c:pt idx="110">
                  <c:v>21.690000999999999</c:v>
                </c:pt>
                <c:pt idx="111">
                  <c:v>22.49</c:v>
                </c:pt>
                <c:pt idx="112">
                  <c:v>23.73</c:v>
                </c:pt>
                <c:pt idx="113">
                  <c:v>23.59</c:v>
                </c:pt>
                <c:pt idx="114">
                  <c:v>22.200001</c:v>
                </c:pt>
                <c:pt idx="115">
                  <c:v>21.969999000000001</c:v>
                </c:pt>
                <c:pt idx="116">
                  <c:v>21.360001</c:v>
                </c:pt>
                <c:pt idx="117">
                  <c:v>20.719999000000001</c:v>
                </c:pt>
                <c:pt idx="118">
                  <c:v>22.379999000000002</c:v>
                </c:pt>
                <c:pt idx="119">
                  <c:v>23.41</c:v>
                </c:pt>
                <c:pt idx="120">
                  <c:v>23.879999000000002</c:v>
                </c:pt>
                <c:pt idx="121">
                  <c:v>25.120000999999998</c:v>
                </c:pt>
                <c:pt idx="122">
                  <c:v>24.73</c:v>
                </c:pt>
                <c:pt idx="123">
                  <c:v>25.299999</c:v>
                </c:pt>
                <c:pt idx="124">
                  <c:v>25.32</c:v>
                </c:pt>
                <c:pt idx="125">
                  <c:v>25.309999000000001</c:v>
                </c:pt>
                <c:pt idx="126">
                  <c:v>26.35</c:v>
                </c:pt>
                <c:pt idx="127">
                  <c:v>27.01</c:v>
                </c:pt>
                <c:pt idx="128">
                  <c:v>26.129999000000002</c:v>
                </c:pt>
                <c:pt idx="129">
                  <c:v>25.35</c:v>
                </c:pt>
                <c:pt idx="130">
                  <c:v>26.549999</c:v>
                </c:pt>
                <c:pt idx="131">
                  <c:v>27.059999000000001</c:v>
                </c:pt>
                <c:pt idx="132">
                  <c:v>26.68</c:v>
                </c:pt>
                <c:pt idx="133">
                  <c:v>25.290001</c:v>
                </c:pt>
                <c:pt idx="134">
                  <c:v>26.879999000000002</c:v>
                </c:pt>
                <c:pt idx="135">
                  <c:v>27.5</c:v>
                </c:pt>
                <c:pt idx="136">
                  <c:v>27.459999</c:v>
                </c:pt>
                <c:pt idx="137">
                  <c:v>27.42</c:v>
                </c:pt>
                <c:pt idx="138">
                  <c:v>28.17</c:v>
                </c:pt>
                <c:pt idx="139">
                  <c:v>28.17</c:v>
                </c:pt>
                <c:pt idx="140">
                  <c:v>27.85</c:v>
                </c:pt>
                <c:pt idx="141">
                  <c:v>28.25</c:v>
                </c:pt>
                <c:pt idx="142">
                  <c:v>27.790001</c:v>
                </c:pt>
                <c:pt idx="143">
                  <c:v>29.25</c:v>
                </c:pt>
                <c:pt idx="144">
                  <c:v>29.07</c:v>
                </c:pt>
                <c:pt idx="145">
                  <c:v>27.84</c:v>
                </c:pt>
                <c:pt idx="146">
                  <c:v>27.379999000000002</c:v>
                </c:pt>
                <c:pt idx="147">
                  <c:v>27.200001</c:v>
                </c:pt>
                <c:pt idx="148">
                  <c:v>27.57</c:v>
                </c:pt>
                <c:pt idx="149">
                  <c:v>28.860001</c:v>
                </c:pt>
                <c:pt idx="150">
                  <c:v>28.84</c:v>
                </c:pt>
                <c:pt idx="151">
                  <c:v>29.9</c:v>
                </c:pt>
                <c:pt idx="152">
                  <c:v>30.370000999999998</c:v>
                </c:pt>
                <c:pt idx="153">
                  <c:v>30.809999000000001</c:v>
                </c:pt>
                <c:pt idx="154">
                  <c:v>31.09</c:v>
                </c:pt>
                <c:pt idx="155">
                  <c:v>31.440000999999999</c:v>
                </c:pt>
                <c:pt idx="156">
                  <c:v>31.780000999999999</c:v>
                </c:pt>
                <c:pt idx="157">
                  <c:v>32.090000000000003</c:v>
                </c:pt>
                <c:pt idx="158">
                  <c:v>33.119999</c:v>
                </c:pt>
                <c:pt idx="159">
                  <c:v>32.57</c:v>
                </c:pt>
                <c:pt idx="160">
                  <c:v>30.030000999999999</c:v>
                </c:pt>
                <c:pt idx="161">
                  <c:v>31.190000999999999</c:v>
                </c:pt>
                <c:pt idx="162">
                  <c:v>29.42</c:v>
                </c:pt>
                <c:pt idx="163">
                  <c:v>29.6</c:v>
                </c:pt>
                <c:pt idx="164">
                  <c:v>28.43</c:v>
                </c:pt>
                <c:pt idx="165">
                  <c:v>29.17</c:v>
                </c:pt>
                <c:pt idx="166">
                  <c:v>30</c:v>
                </c:pt>
                <c:pt idx="167">
                  <c:v>28.92</c:v>
                </c:pt>
                <c:pt idx="168">
                  <c:v>27.01</c:v>
                </c:pt>
                <c:pt idx="169">
                  <c:v>28.639999</c:v>
                </c:pt>
                <c:pt idx="170">
                  <c:v>28.07</c:v>
                </c:pt>
                <c:pt idx="171">
                  <c:v>30.07</c:v>
                </c:pt>
                <c:pt idx="172">
                  <c:v>30.290001</c:v>
                </c:pt>
                <c:pt idx="173">
                  <c:v>30.85</c:v>
                </c:pt>
                <c:pt idx="174">
                  <c:v>29.4</c:v>
                </c:pt>
                <c:pt idx="175">
                  <c:v>29.17</c:v>
                </c:pt>
                <c:pt idx="176">
                  <c:v>28.74</c:v>
                </c:pt>
                <c:pt idx="177">
                  <c:v>30.129999000000002</c:v>
                </c:pt>
                <c:pt idx="178">
                  <c:v>30.4</c:v>
                </c:pt>
                <c:pt idx="179">
                  <c:v>30.700001</c:v>
                </c:pt>
                <c:pt idx="180">
                  <c:v>31.440000999999999</c:v>
                </c:pt>
                <c:pt idx="181">
                  <c:v>31.309999000000001</c:v>
                </c:pt>
                <c:pt idx="182">
                  <c:v>32.200001</c:v>
                </c:pt>
                <c:pt idx="183">
                  <c:v>32.229999999999997</c:v>
                </c:pt>
                <c:pt idx="184">
                  <c:v>32.479999999999997</c:v>
                </c:pt>
                <c:pt idx="185">
                  <c:v>32.18</c:v>
                </c:pt>
                <c:pt idx="186">
                  <c:v>33.43</c:v>
                </c:pt>
                <c:pt idx="187">
                  <c:v>32.409999999999997</c:v>
                </c:pt>
                <c:pt idx="188">
                  <c:v>32.759998000000003</c:v>
                </c:pt>
                <c:pt idx="189">
                  <c:v>32.700001</c:v>
                </c:pt>
                <c:pt idx="190">
                  <c:v>34.040000999999997</c:v>
                </c:pt>
                <c:pt idx="191">
                  <c:v>34.400002000000001</c:v>
                </c:pt>
                <c:pt idx="192">
                  <c:v>34.540000999999997</c:v>
                </c:pt>
                <c:pt idx="193">
                  <c:v>34.82</c:v>
                </c:pt>
                <c:pt idx="194">
                  <c:v>34.869999</c:v>
                </c:pt>
                <c:pt idx="195">
                  <c:v>35.259998000000003</c:v>
                </c:pt>
                <c:pt idx="196">
                  <c:v>35.909999999999997</c:v>
                </c:pt>
                <c:pt idx="197">
                  <c:v>35.900002000000001</c:v>
                </c:pt>
                <c:pt idx="198">
                  <c:v>35.830002</c:v>
                </c:pt>
                <c:pt idx="199">
                  <c:v>36.779998999999997</c:v>
                </c:pt>
                <c:pt idx="200">
                  <c:v>37.849997999999999</c:v>
                </c:pt>
                <c:pt idx="201">
                  <c:v>38.040000999999997</c:v>
                </c:pt>
                <c:pt idx="202">
                  <c:v>36.830002</c:v>
                </c:pt>
                <c:pt idx="203">
                  <c:v>36.840000000000003</c:v>
                </c:pt>
                <c:pt idx="204">
                  <c:v>36.669998</c:v>
                </c:pt>
                <c:pt idx="205">
                  <c:v>35.970001000000003</c:v>
                </c:pt>
                <c:pt idx="206">
                  <c:v>37.099997999999999</c:v>
                </c:pt>
                <c:pt idx="207">
                  <c:v>37.979999999999997</c:v>
                </c:pt>
                <c:pt idx="208">
                  <c:v>37.419998</c:v>
                </c:pt>
                <c:pt idx="209">
                  <c:v>37.130001</c:v>
                </c:pt>
                <c:pt idx="210">
                  <c:v>37.630001</c:v>
                </c:pt>
                <c:pt idx="211">
                  <c:v>38.700001</c:v>
                </c:pt>
                <c:pt idx="212">
                  <c:v>38.07</c:v>
                </c:pt>
                <c:pt idx="213">
                  <c:v>37.68</c:v>
                </c:pt>
                <c:pt idx="214">
                  <c:v>37.369999</c:v>
                </c:pt>
                <c:pt idx="215">
                  <c:v>37.290000999999997</c:v>
                </c:pt>
                <c:pt idx="216">
                  <c:v>36.099997999999999</c:v>
                </c:pt>
                <c:pt idx="217">
                  <c:v>35.209999000000003</c:v>
                </c:pt>
                <c:pt idx="218">
                  <c:v>35.450001</c:v>
                </c:pt>
                <c:pt idx="219">
                  <c:v>35.630001</c:v>
                </c:pt>
                <c:pt idx="220">
                  <c:v>37.909999999999997</c:v>
                </c:pt>
                <c:pt idx="221">
                  <c:v>37.82</c:v>
                </c:pt>
                <c:pt idx="222">
                  <c:v>36.540000999999997</c:v>
                </c:pt>
                <c:pt idx="223">
                  <c:v>36.830002</c:v>
                </c:pt>
                <c:pt idx="224">
                  <c:v>34.68</c:v>
                </c:pt>
                <c:pt idx="225">
                  <c:v>31.76</c:v>
                </c:pt>
                <c:pt idx="226">
                  <c:v>31.4</c:v>
                </c:pt>
                <c:pt idx="227">
                  <c:v>29.129999000000002</c:v>
                </c:pt>
                <c:pt idx="228">
                  <c:v>30.93</c:v>
                </c:pt>
                <c:pt idx="229">
                  <c:v>30.85</c:v>
                </c:pt>
                <c:pt idx="230">
                  <c:v>30.18</c:v>
                </c:pt>
                <c:pt idx="231">
                  <c:v>31.969999000000001</c:v>
                </c:pt>
                <c:pt idx="232">
                  <c:v>29.309999000000001</c:v>
                </c:pt>
                <c:pt idx="233">
                  <c:v>29.219999000000001</c:v>
                </c:pt>
                <c:pt idx="234">
                  <c:v>30.34</c:v>
                </c:pt>
                <c:pt idx="235">
                  <c:v>32.189999</c:v>
                </c:pt>
                <c:pt idx="236">
                  <c:v>32.669998</c:v>
                </c:pt>
                <c:pt idx="237">
                  <c:v>34.259998000000003</c:v>
                </c:pt>
                <c:pt idx="238">
                  <c:v>33.599997999999999</c:v>
                </c:pt>
                <c:pt idx="239">
                  <c:v>33.93</c:v>
                </c:pt>
                <c:pt idx="240">
                  <c:v>32.919998</c:v>
                </c:pt>
                <c:pt idx="241">
                  <c:v>31.16</c:v>
                </c:pt>
                <c:pt idx="242">
                  <c:v>33.709999000000003</c:v>
                </c:pt>
                <c:pt idx="243">
                  <c:v>33.970001000000003</c:v>
                </c:pt>
                <c:pt idx="244">
                  <c:v>32.669998</c:v>
                </c:pt>
                <c:pt idx="245">
                  <c:v>34.090000000000003</c:v>
                </c:pt>
                <c:pt idx="246">
                  <c:v>33.75</c:v>
                </c:pt>
                <c:pt idx="247">
                  <c:v>34.590000000000003</c:v>
                </c:pt>
                <c:pt idx="248">
                  <c:v>35.490001999999997</c:v>
                </c:pt>
                <c:pt idx="249">
                  <c:v>36.159999999999997</c:v>
                </c:pt>
                <c:pt idx="250">
                  <c:v>36.459999000000003</c:v>
                </c:pt>
                <c:pt idx="251">
                  <c:v>37.259998000000003</c:v>
                </c:pt>
                <c:pt idx="252">
                  <c:v>36.970001000000003</c:v>
                </c:pt>
                <c:pt idx="253">
                  <c:v>37.279998999999997</c:v>
                </c:pt>
                <c:pt idx="254">
                  <c:v>37.479999999999997</c:v>
                </c:pt>
                <c:pt idx="255">
                  <c:v>37.139999000000003</c:v>
                </c:pt>
                <c:pt idx="256">
                  <c:v>37.020000000000003</c:v>
                </c:pt>
                <c:pt idx="257">
                  <c:v>37.979999999999997</c:v>
                </c:pt>
                <c:pt idx="258">
                  <c:v>37.159999999999997</c:v>
                </c:pt>
                <c:pt idx="259">
                  <c:v>37.419998</c:v>
                </c:pt>
                <c:pt idx="260">
                  <c:v>36.970001000000003</c:v>
                </c:pt>
                <c:pt idx="261">
                  <c:v>36.330002</c:v>
                </c:pt>
                <c:pt idx="262">
                  <c:v>36.770000000000003</c:v>
                </c:pt>
                <c:pt idx="263">
                  <c:v>37.360000999999997</c:v>
                </c:pt>
                <c:pt idx="264">
                  <c:v>36.299999</c:v>
                </c:pt>
                <c:pt idx="265">
                  <c:v>35.669998</c:v>
                </c:pt>
                <c:pt idx="266">
                  <c:v>34.119999</c:v>
                </c:pt>
                <c:pt idx="267">
                  <c:v>34.919998</c:v>
                </c:pt>
                <c:pt idx="268">
                  <c:v>33.709999000000003</c:v>
                </c:pt>
                <c:pt idx="269">
                  <c:v>34.799999</c:v>
                </c:pt>
                <c:pt idx="270">
                  <c:v>34.959999000000003</c:v>
                </c:pt>
                <c:pt idx="271">
                  <c:v>34.75</c:v>
                </c:pt>
                <c:pt idx="272">
                  <c:v>35.669998</c:v>
                </c:pt>
                <c:pt idx="273">
                  <c:v>35.209999000000003</c:v>
                </c:pt>
                <c:pt idx="274">
                  <c:v>34.869999</c:v>
                </c:pt>
                <c:pt idx="275">
                  <c:v>35.159999999999997</c:v>
                </c:pt>
                <c:pt idx="276">
                  <c:v>36.009998000000003</c:v>
                </c:pt>
                <c:pt idx="277">
                  <c:v>36.159999999999997</c:v>
                </c:pt>
                <c:pt idx="278">
                  <c:v>36.68</c:v>
                </c:pt>
                <c:pt idx="279">
                  <c:v>37.18</c:v>
                </c:pt>
                <c:pt idx="280">
                  <c:v>36.709999000000003</c:v>
                </c:pt>
                <c:pt idx="281">
                  <c:v>36.360000999999997</c:v>
                </c:pt>
                <c:pt idx="282">
                  <c:v>37</c:v>
                </c:pt>
                <c:pt idx="283">
                  <c:v>37.759998000000003</c:v>
                </c:pt>
                <c:pt idx="284">
                  <c:v>36.970001000000003</c:v>
                </c:pt>
                <c:pt idx="285">
                  <c:v>36.529998999999997</c:v>
                </c:pt>
                <c:pt idx="286">
                  <c:v>37.159999999999997</c:v>
                </c:pt>
                <c:pt idx="287">
                  <c:v>36.450001</c:v>
                </c:pt>
                <c:pt idx="288">
                  <c:v>36.790000999999997</c:v>
                </c:pt>
                <c:pt idx="289">
                  <c:v>36.32</c:v>
                </c:pt>
                <c:pt idx="290">
                  <c:v>36.830002</c:v>
                </c:pt>
                <c:pt idx="291">
                  <c:v>36.270000000000003</c:v>
                </c:pt>
                <c:pt idx="292">
                  <c:v>35.520000000000003</c:v>
                </c:pt>
                <c:pt idx="293">
                  <c:v>36.740001999999997</c:v>
                </c:pt>
                <c:pt idx="294">
                  <c:v>37.130001</c:v>
                </c:pt>
                <c:pt idx="295">
                  <c:v>37.490001999999997</c:v>
                </c:pt>
                <c:pt idx="296">
                  <c:v>37.619999</c:v>
                </c:pt>
                <c:pt idx="297">
                  <c:v>37.93</c:v>
                </c:pt>
                <c:pt idx="298">
                  <c:v>37.220001000000003</c:v>
                </c:pt>
                <c:pt idx="299">
                  <c:v>39.119999</c:v>
                </c:pt>
                <c:pt idx="300">
                  <c:v>39.090000000000003</c:v>
                </c:pt>
                <c:pt idx="301">
                  <c:v>39.93</c:v>
                </c:pt>
                <c:pt idx="302">
                  <c:v>40.470001000000003</c:v>
                </c:pt>
                <c:pt idx="303">
                  <c:v>40.470001000000003</c:v>
                </c:pt>
                <c:pt idx="304">
                  <c:v>40.610000999999997</c:v>
                </c:pt>
                <c:pt idx="305">
                  <c:v>41.060001</c:v>
                </c:pt>
                <c:pt idx="306">
                  <c:v>40.840000000000003</c:v>
                </c:pt>
                <c:pt idx="307">
                  <c:v>40.900002000000001</c:v>
                </c:pt>
                <c:pt idx="308">
                  <c:v>41.82</c:v>
                </c:pt>
                <c:pt idx="309">
                  <c:v>41.970001000000003</c:v>
                </c:pt>
                <c:pt idx="310">
                  <c:v>41.619999</c:v>
                </c:pt>
                <c:pt idx="311">
                  <c:v>41.759998000000003</c:v>
                </c:pt>
                <c:pt idx="312">
                  <c:v>40.970001000000003</c:v>
                </c:pt>
                <c:pt idx="313">
                  <c:v>41.759998000000003</c:v>
                </c:pt>
                <c:pt idx="314">
                  <c:v>40.380001</c:v>
                </c:pt>
                <c:pt idx="315">
                  <c:v>41.23</c:v>
                </c:pt>
                <c:pt idx="316">
                  <c:v>42.130001</c:v>
                </c:pt>
                <c:pt idx="317">
                  <c:v>43.189999</c:v>
                </c:pt>
                <c:pt idx="318">
                  <c:v>44.169998</c:v>
                </c:pt>
                <c:pt idx="319">
                  <c:v>43.709999000000003</c:v>
                </c:pt>
                <c:pt idx="320">
                  <c:v>43.529998999999997</c:v>
                </c:pt>
                <c:pt idx="321">
                  <c:v>43.790000999999997</c:v>
                </c:pt>
                <c:pt idx="322">
                  <c:v>43.299999</c:v>
                </c:pt>
                <c:pt idx="323">
                  <c:v>42.299999</c:v>
                </c:pt>
                <c:pt idx="324">
                  <c:v>42.639999000000003</c:v>
                </c:pt>
                <c:pt idx="325">
                  <c:v>43.299999</c:v>
                </c:pt>
                <c:pt idx="326">
                  <c:v>44.450001</c:v>
                </c:pt>
                <c:pt idx="327">
                  <c:v>45.41</c:v>
                </c:pt>
                <c:pt idx="328">
                  <c:v>44.93</c:v>
                </c:pt>
                <c:pt idx="329">
                  <c:v>46.02</c:v>
                </c:pt>
                <c:pt idx="330">
                  <c:v>45.490001999999997</c:v>
                </c:pt>
                <c:pt idx="331">
                  <c:v>44.98</c:v>
                </c:pt>
                <c:pt idx="332">
                  <c:v>45.130001</c:v>
                </c:pt>
                <c:pt idx="333">
                  <c:v>44.040000999999997</c:v>
                </c:pt>
                <c:pt idx="334">
                  <c:v>44.860000999999997</c:v>
                </c:pt>
                <c:pt idx="335">
                  <c:v>46.209999000000003</c:v>
                </c:pt>
                <c:pt idx="336">
                  <c:v>46.959999000000003</c:v>
                </c:pt>
                <c:pt idx="337">
                  <c:v>46.68</c:v>
                </c:pt>
                <c:pt idx="338">
                  <c:v>46.27</c:v>
                </c:pt>
                <c:pt idx="339">
                  <c:v>46.799999</c:v>
                </c:pt>
                <c:pt idx="340">
                  <c:v>47.689999</c:v>
                </c:pt>
                <c:pt idx="341">
                  <c:v>48.759998000000003</c:v>
                </c:pt>
                <c:pt idx="342">
                  <c:v>48.970001000000003</c:v>
                </c:pt>
                <c:pt idx="343">
                  <c:v>49.380001</c:v>
                </c:pt>
                <c:pt idx="344">
                  <c:v>50.009998000000003</c:v>
                </c:pt>
                <c:pt idx="345">
                  <c:v>50.349997999999999</c:v>
                </c:pt>
                <c:pt idx="346">
                  <c:v>50.400002000000001</c:v>
                </c:pt>
                <c:pt idx="347">
                  <c:v>50.34</c:v>
                </c:pt>
                <c:pt idx="348">
                  <c:v>49.77</c:v>
                </c:pt>
                <c:pt idx="349">
                  <c:v>51.259998000000003</c:v>
                </c:pt>
                <c:pt idx="350">
                  <c:v>52</c:v>
                </c:pt>
                <c:pt idx="351">
                  <c:v>51.669998</c:v>
                </c:pt>
                <c:pt idx="352">
                  <c:v>51.93</c:v>
                </c:pt>
                <c:pt idx="353">
                  <c:v>51.82</c:v>
                </c:pt>
                <c:pt idx="354">
                  <c:v>49.810001</c:v>
                </c:pt>
                <c:pt idx="355">
                  <c:v>50.029998999999997</c:v>
                </c:pt>
                <c:pt idx="356">
                  <c:v>50.470001000000003</c:v>
                </c:pt>
                <c:pt idx="357">
                  <c:v>51.369999</c:v>
                </c:pt>
                <c:pt idx="358">
                  <c:v>51.389999000000003</c:v>
                </c:pt>
                <c:pt idx="359">
                  <c:v>52.060001</c:v>
                </c:pt>
                <c:pt idx="360">
                  <c:v>53</c:v>
                </c:pt>
                <c:pt idx="361">
                  <c:v>51.349997999999999</c:v>
                </c:pt>
                <c:pt idx="362">
                  <c:v>51.650002000000001</c:v>
                </c:pt>
                <c:pt idx="363">
                  <c:v>51.73</c:v>
                </c:pt>
                <c:pt idx="364">
                  <c:v>52.540000999999997</c:v>
                </c:pt>
                <c:pt idx="365">
                  <c:v>50.900002000000001</c:v>
                </c:pt>
                <c:pt idx="366">
                  <c:v>52.75</c:v>
                </c:pt>
                <c:pt idx="367">
                  <c:v>52.509998000000003</c:v>
                </c:pt>
                <c:pt idx="368">
                  <c:v>52.82</c:v>
                </c:pt>
                <c:pt idx="369">
                  <c:v>53.009998000000003</c:v>
                </c:pt>
                <c:pt idx="370">
                  <c:v>53.09</c:v>
                </c:pt>
                <c:pt idx="371">
                  <c:v>53.549999</c:v>
                </c:pt>
                <c:pt idx="372">
                  <c:v>54.049999</c:v>
                </c:pt>
                <c:pt idx="373">
                  <c:v>55.310001</c:v>
                </c:pt>
                <c:pt idx="374">
                  <c:v>54.5</c:v>
                </c:pt>
                <c:pt idx="375">
                  <c:v>55.02</c:v>
                </c:pt>
                <c:pt idx="376">
                  <c:v>54.290000999999997</c:v>
                </c:pt>
                <c:pt idx="377">
                  <c:v>54.75</c:v>
                </c:pt>
                <c:pt idx="378">
                  <c:v>54.07</c:v>
                </c:pt>
                <c:pt idx="379">
                  <c:v>54.240001999999997</c:v>
                </c:pt>
                <c:pt idx="380">
                  <c:v>53.790000999999997</c:v>
                </c:pt>
                <c:pt idx="381">
                  <c:v>51.779998999999997</c:v>
                </c:pt>
                <c:pt idx="382">
                  <c:v>52.169998</c:v>
                </c:pt>
                <c:pt idx="383">
                  <c:v>52.889999000000003</c:v>
                </c:pt>
                <c:pt idx="384">
                  <c:v>54.150002000000001</c:v>
                </c:pt>
                <c:pt idx="385">
                  <c:v>54.02</c:v>
                </c:pt>
                <c:pt idx="386">
                  <c:v>54.330002</c:v>
                </c:pt>
                <c:pt idx="387">
                  <c:v>53.990001999999997</c:v>
                </c:pt>
                <c:pt idx="388">
                  <c:v>54.43</c:v>
                </c:pt>
                <c:pt idx="389">
                  <c:v>53.310001</c:v>
                </c:pt>
                <c:pt idx="390">
                  <c:v>52.799999</c:v>
                </c:pt>
                <c:pt idx="391">
                  <c:v>50.32</c:v>
                </c:pt>
                <c:pt idx="392">
                  <c:v>51.48</c:v>
                </c:pt>
                <c:pt idx="393">
                  <c:v>53.709999000000003</c:v>
                </c:pt>
                <c:pt idx="394">
                  <c:v>55.209999000000003</c:v>
                </c:pt>
                <c:pt idx="395">
                  <c:v>56.110000999999997</c:v>
                </c:pt>
                <c:pt idx="396">
                  <c:v>56.310001</c:v>
                </c:pt>
                <c:pt idx="397">
                  <c:v>57.18</c:v>
                </c:pt>
                <c:pt idx="398">
                  <c:v>56.91</c:v>
                </c:pt>
                <c:pt idx="399">
                  <c:v>57.259998000000003</c:v>
                </c:pt>
                <c:pt idx="400">
                  <c:v>54.82</c:v>
                </c:pt>
                <c:pt idx="401">
                  <c:v>56.59</c:v>
                </c:pt>
                <c:pt idx="402">
                  <c:v>57.400002000000001</c:v>
                </c:pt>
                <c:pt idx="403">
                  <c:v>56.509998000000003</c:v>
                </c:pt>
                <c:pt idx="404">
                  <c:v>55.419998</c:v>
                </c:pt>
                <c:pt idx="405">
                  <c:v>54.73</c:v>
                </c:pt>
                <c:pt idx="406">
                  <c:v>55.990001999999997</c:v>
                </c:pt>
                <c:pt idx="407">
                  <c:v>54.57</c:v>
                </c:pt>
                <c:pt idx="408">
                  <c:v>56.200001</c:v>
                </c:pt>
                <c:pt idx="409">
                  <c:v>57.169998</c:v>
                </c:pt>
                <c:pt idx="410">
                  <c:v>58.16</c:v>
                </c:pt>
                <c:pt idx="411">
                  <c:v>57.490001999999997</c:v>
                </c:pt>
                <c:pt idx="412">
                  <c:v>56.459999000000003</c:v>
                </c:pt>
                <c:pt idx="413">
                  <c:v>56.080002</c:v>
                </c:pt>
                <c:pt idx="414">
                  <c:v>57.119999</c:v>
                </c:pt>
                <c:pt idx="415">
                  <c:v>55.549999</c:v>
                </c:pt>
                <c:pt idx="416">
                  <c:v>55.43</c:v>
                </c:pt>
                <c:pt idx="417">
                  <c:v>56.970001000000003</c:v>
                </c:pt>
                <c:pt idx="418">
                  <c:v>55.799999</c:v>
                </c:pt>
                <c:pt idx="419">
                  <c:v>56.32</c:v>
                </c:pt>
                <c:pt idx="420">
                  <c:v>56.330002</c:v>
                </c:pt>
                <c:pt idx="421">
                  <c:v>56.580002</c:v>
                </c:pt>
                <c:pt idx="422">
                  <c:v>57.110000999999997</c:v>
                </c:pt>
                <c:pt idx="423">
                  <c:v>56.900002000000001</c:v>
                </c:pt>
                <c:pt idx="424">
                  <c:v>55.810001</c:v>
                </c:pt>
                <c:pt idx="425">
                  <c:v>55.860000999999997</c:v>
                </c:pt>
                <c:pt idx="426">
                  <c:v>55.98</c:v>
                </c:pt>
                <c:pt idx="427">
                  <c:v>55.740001999999997</c:v>
                </c:pt>
                <c:pt idx="428">
                  <c:v>55.09</c:v>
                </c:pt>
                <c:pt idx="429">
                  <c:v>54.23</c:v>
                </c:pt>
                <c:pt idx="430">
                  <c:v>54.169998</c:v>
                </c:pt>
                <c:pt idx="431">
                  <c:v>54.919998</c:v>
                </c:pt>
                <c:pt idx="432">
                  <c:v>52.900002000000001</c:v>
                </c:pt>
                <c:pt idx="433">
                  <c:v>54.220001000000003</c:v>
                </c:pt>
                <c:pt idx="434">
                  <c:v>53.689999</c:v>
                </c:pt>
                <c:pt idx="435">
                  <c:v>54.380001</c:v>
                </c:pt>
                <c:pt idx="436">
                  <c:v>51.459999000000003</c:v>
                </c:pt>
                <c:pt idx="437">
                  <c:v>51.75</c:v>
                </c:pt>
                <c:pt idx="438">
                  <c:v>50.360000999999997</c:v>
                </c:pt>
                <c:pt idx="439">
                  <c:v>51.509998000000003</c:v>
                </c:pt>
                <c:pt idx="440">
                  <c:v>50.860000999999997</c:v>
                </c:pt>
                <c:pt idx="441">
                  <c:v>49.810001</c:v>
                </c:pt>
                <c:pt idx="442">
                  <c:v>50.41</c:v>
                </c:pt>
                <c:pt idx="443">
                  <c:v>53.380001</c:v>
                </c:pt>
                <c:pt idx="444">
                  <c:v>52.549999</c:v>
                </c:pt>
                <c:pt idx="445">
                  <c:v>54.66</c:v>
                </c:pt>
                <c:pt idx="446">
                  <c:v>54.27</c:v>
                </c:pt>
                <c:pt idx="447">
                  <c:v>54.860000999999997</c:v>
                </c:pt>
                <c:pt idx="448">
                  <c:v>53.52</c:v>
                </c:pt>
                <c:pt idx="449">
                  <c:v>55.369999</c:v>
                </c:pt>
                <c:pt idx="450">
                  <c:v>55.099997999999999</c:v>
                </c:pt>
                <c:pt idx="451">
                  <c:v>54.560001</c:v>
                </c:pt>
                <c:pt idx="452">
                  <c:v>52.610000999999997</c:v>
                </c:pt>
                <c:pt idx="453">
                  <c:v>51.740001999999997</c:v>
                </c:pt>
                <c:pt idx="454">
                  <c:v>53.459999000000003</c:v>
                </c:pt>
                <c:pt idx="455">
                  <c:v>53.009998000000003</c:v>
                </c:pt>
                <c:pt idx="456">
                  <c:v>49.720001000000003</c:v>
                </c:pt>
                <c:pt idx="457">
                  <c:v>48.650002000000001</c:v>
                </c:pt>
                <c:pt idx="458">
                  <c:v>48.639999000000003</c:v>
                </c:pt>
                <c:pt idx="459">
                  <c:v>49.990001999999997</c:v>
                </c:pt>
                <c:pt idx="460">
                  <c:v>50.040000999999997</c:v>
                </c:pt>
                <c:pt idx="461">
                  <c:v>49.669998</c:v>
                </c:pt>
                <c:pt idx="462">
                  <c:v>51.32</c:v>
                </c:pt>
                <c:pt idx="463">
                  <c:v>52.450001</c:v>
                </c:pt>
                <c:pt idx="464">
                  <c:v>53.779998999999997</c:v>
                </c:pt>
                <c:pt idx="465">
                  <c:v>54.040000999999997</c:v>
                </c:pt>
                <c:pt idx="466">
                  <c:v>55.630001</c:v>
                </c:pt>
                <c:pt idx="467">
                  <c:v>55.119999</c:v>
                </c:pt>
                <c:pt idx="468">
                  <c:v>55.73</c:v>
                </c:pt>
                <c:pt idx="469">
                  <c:v>54.709999000000003</c:v>
                </c:pt>
                <c:pt idx="470">
                  <c:v>56.049999</c:v>
                </c:pt>
                <c:pt idx="471">
                  <c:v>56.41</c:v>
                </c:pt>
                <c:pt idx="472">
                  <c:v>56.16</c:v>
                </c:pt>
                <c:pt idx="473">
                  <c:v>55.639999000000003</c:v>
                </c:pt>
                <c:pt idx="474">
                  <c:v>55.049999</c:v>
                </c:pt>
                <c:pt idx="475">
                  <c:v>55.029998999999997</c:v>
                </c:pt>
                <c:pt idx="476">
                  <c:v>55.93</c:v>
                </c:pt>
                <c:pt idx="477">
                  <c:v>55.990001999999997</c:v>
                </c:pt>
                <c:pt idx="478">
                  <c:v>56.470001000000003</c:v>
                </c:pt>
                <c:pt idx="479">
                  <c:v>55.73</c:v>
                </c:pt>
                <c:pt idx="480">
                  <c:v>54.380001</c:v>
                </c:pt>
                <c:pt idx="481">
                  <c:v>56.189999</c:v>
                </c:pt>
                <c:pt idx="482">
                  <c:v>57.23</c:v>
                </c:pt>
                <c:pt idx="483">
                  <c:v>58.689999</c:v>
                </c:pt>
                <c:pt idx="484">
                  <c:v>58.290000999999997</c:v>
                </c:pt>
                <c:pt idx="485">
                  <c:v>58.040000999999997</c:v>
                </c:pt>
                <c:pt idx="486">
                  <c:v>58.310001</c:v>
                </c:pt>
                <c:pt idx="487">
                  <c:v>58.560001</c:v>
                </c:pt>
                <c:pt idx="488">
                  <c:v>59.02</c:v>
                </c:pt>
                <c:pt idx="489">
                  <c:v>58.66</c:v>
                </c:pt>
                <c:pt idx="490">
                  <c:v>58.93</c:v>
                </c:pt>
                <c:pt idx="491">
                  <c:v>57.119999</c:v>
                </c:pt>
                <c:pt idx="492">
                  <c:v>56.610000999999997</c:v>
                </c:pt>
                <c:pt idx="493">
                  <c:v>57.720001000000003</c:v>
                </c:pt>
                <c:pt idx="494">
                  <c:v>58.380001</c:v>
                </c:pt>
                <c:pt idx="495">
                  <c:v>57.560001</c:v>
                </c:pt>
                <c:pt idx="496">
                  <c:v>57.23</c:v>
                </c:pt>
                <c:pt idx="497">
                  <c:v>56.990001999999997</c:v>
                </c:pt>
                <c:pt idx="498">
                  <c:v>57.099997999999999</c:v>
                </c:pt>
                <c:pt idx="499">
                  <c:v>56.470001000000003</c:v>
                </c:pt>
                <c:pt idx="500">
                  <c:v>61.049999</c:v>
                </c:pt>
                <c:pt idx="501">
                  <c:v>61.299999</c:v>
                </c:pt>
                <c:pt idx="502">
                  <c:v>62.709999000000003</c:v>
                </c:pt>
                <c:pt idx="503">
                  <c:v>62.810001</c:v>
                </c:pt>
                <c:pt idx="504">
                  <c:v>63.98</c:v>
                </c:pt>
                <c:pt idx="505">
                  <c:v>62.580002</c:v>
                </c:pt>
                <c:pt idx="506">
                  <c:v>62.990001999999997</c:v>
                </c:pt>
                <c:pt idx="507">
                  <c:v>62.220001000000003</c:v>
                </c:pt>
                <c:pt idx="508">
                  <c:v>63.139999000000003</c:v>
                </c:pt>
                <c:pt idx="509">
                  <c:v>63.220001000000003</c:v>
                </c:pt>
                <c:pt idx="510">
                  <c:v>63.439999</c:v>
                </c:pt>
                <c:pt idx="511">
                  <c:v>64.489998</c:v>
                </c:pt>
                <c:pt idx="512">
                  <c:v>63.619999</c:v>
                </c:pt>
                <c:pt idx="513">
                  <c:v>64.730002999999996</c:v>
                </c:pt>
                <c:pt idx="514">
                  <c:v>65.889999000000003</c:v>
                </c:pt>
                <c:pt idx="515">
                  <c:v>65.889999000000003</c:v>
                </c:pt>
                <c:pt idx="516">
                  <c:v>66.319999999999993</c:v>
                </c:pt>
                <c:pt idx="517">
                  <c:v>65.839995999999999</c:v>
                </c:pt>
                <c:pt idx="518">
                  <c:v>65.680000000000007</c:v>
                </c:pt>
                <c:pt idx="519">
                  <c:v>64.529999000000004</c:v>
                </c:pt>
                <c:pt idx="520">
                  <c:v>65.059997999999993</c:v>
                </c:pt>
                <c:pt idx="521">
                  <c:v>65.129997000000003</c:v>
                </c:pt>
                <c:pt idx="522">
                  <c:v>64.019997000000004</c:v>
                </c:pt>
                <c:pt idx="523">
                  <c:v>65.410004000000001</c:v>
                </c:pt>
                <c:pt idx="524">
                  <c:v>66.339995999999999</c:v>
                </c:pt>
                <c:pt idx="525">
                  <c:v>66.919998000000007</c:v>
                </c:pt>
                <c:pt idx="526">
                  <c:v>66.300003000000004</c:v>
                </c:pt>
                <c:pt idx="527">
                  <c:v>66.160004000000001</c:v>
                </c:pt>
                <c:pt idx="528">
                  <c:v>67.410004000000001</c:v>
                </c:pt>
                <c:pt idx="529">
                  <c:v>68.209998999999996</c:v>
                </c:pt>
                <c:pt idx="530">
                  <c:v>67.910004000000001</c:v>
                </c:pt>
                <c:pt idx="531">
                  <c:v>68.680000000000007</c:v>
                </c:pt>
                <c:pt idx="532">
                  <c:v>68.010002</c:v>
                </c:pt>
                <c:pt idx="533">
                  <c:v>68.110000999999997</c:v>
                </c:pt>
                <c:pt idx="534">
                  <c:v>68.660004000000001</c:v>
                </c:pt>
                <c:pt idx="535">
                  <c:v>69.430000000000007</c:v>
                </c:pt>
                <c:pt idx="536">
                  <c:v>68.779999000000004</c:v>
                </c:pt>
                <c:pt idx="537">
                  <c:v>68.400002000000001</c:v>
                </c:pt>
                <c:pt idx="538">
                  <c:v>68.879997000000003</c:v>
                </c:pt>
                <c:pt idx="539">
                  <c:v>67.860000999999997</c:v>
                </c:pt>
                <c:pt idx="540">
                  <c:v>67.150002000000001</c:v>
                </c:pt>
                <c:pt idx="541">
                  <c:v>67.5</c:v>
                </c:pt>
                <c:pt idx="542">
                  <c:v>68.519997000000004</c:v>
                </c:pt>
                <c:pt idx="543">
                  <c:v>68.269997000000004</c:v>
                </c:pt>
                <c:pt idx="544">
                  <c:v>69.389999000000003</c:v>
                </c:pt>
                <c:pt idx="545">
                  <c:v>70.75</c:v>
                </c:pt>
                <c:pt idx="546">
                  <c:v>71</c:v>
                </c:pt>
                <c:pt idx="547">
                  <c:v>71.940002000000007</c:v>
                </c:pt>
                <c:pt idx="548">
                  <c:v>72.059997999999993</c:v>
                </c:pt>
                <c:pt idx="549">
                  <c:v>72.959998999999996</c:v>
                </c:pt>
                <c:pt idx="550">
                  <c:v>72.319999999999993</c:v>
                </c:pt>
                <c:pt idx="551">
                  <c:v>71.830001999999993</c:v>
                </c:pt>
                <c:pt idx="552">
                  <c:v>71.059997999999993</c:v>
                </c:pt>
                <c:pt idx="553">
                  <c:v>70.5</c:v>
                </c:pt>
                <c:pt idx="554">
                  <c:v>71.410004000000001</c:v>
                </c:pt>
                <c:pt idx="555">
                  <c:v>73.589995999999999</c:v>
                </c:pt>
                <c:pt idx="556">
                  <c:v>74.690002000000007</c:v>
                </c:pt>
                <c:pt idx="557">
                  <c:v>74.519997000000004</c:v>
                </c:pt>
                <c:pt idx="558">
                  <c:v>75.400002000000001</c:v>
                </c:pt>
                <c:pt idx="559">
                  <c:v>75.669998000000007</c:v>
                </c:pt>
                <c:pt idx="560">
                  <c:v>77.620002999999997</c:v>
                </c:pt>
                <c:pt idx="561">
                  <c:v>80.169998000000007</c:v>
                </c:pt>
                <c:pt idx="562">
                  <c:v>79.690002000000007</c:v>
                </c:pt>
                <c:pt idx="563">
                  <c:v>80.660004000000001</c:v>
                </c:pt>
                <c:pt idx="564">
                  <c:v>77.989998</c:v>
                </c:pt>
                <c:pt idx="565">
                  <c:v>73.809997999999993</c:v>
                </c:pt>
                <c:pt idx="566">
                  <c:v>77.290001000000004</c:v>
                </c:pt>
                <c:pt idx="567">
                  <c:v>77.680000000000007</c:v>
                </c:pt>
                <c:pt idx="568">
                  <c:v>75.129997000000003</c:v>
                </c:pt>
                <c:pt idx="569">
                  <c:v>78.449996999999996</c:v>
                </c:pt>
                <c:pt idx="570">
                  <c:v>76.580001999999993</c:v>
                </c:pt>
                <c:pt idx="571">
                  <c:v>72.739998</c:v>
                </c:pt>
                <c:pt idx="572">
                  <c:v>74.290001000000004</c:v>
                </c:pt>
                <c:pt idx="573">
                  <c:v>72.769997000000004</c:v>
                </c:pt>
                <c:pt idx="574">
                  <c:v>73.989998</c:v>
                </c:pt>
                <c:pt idx="575">
                  <c:v>75.599997999999999</c:v>
                </c:pt>
                <c:pt idx="576">
                  <c:v>73.190002000000007</c:v>
                </c:pt>
                <c:pt idx="577">
                  <c:v>72.260002</c:v>
                </c:pt>
                <c:pt idx="578">
                  <c:v>74.709998999999996</c:v>
                </c:pt>
                <c:pt idx="579">
                  <c:v>75.330001999999993</c:v>
                </c:pt>
                <c:pt idx="580">
                  <c:v>75.690002000000007</c:v>
                </c:pt>
                <c:pt idx="581">
                  <c:v>75.260002</c:v>
                </c:pt>
                <c:pt idx="582">
                  <c:v>76.440002000000007</c:v>
                </c:pt>
                <c:pt idx="583">
                  <c:v>75.120002999999997</c:v>
                </c:pt>
                <c:pt idx="584">
                  <c:v>72.610000999999997</c:v>
                </c:pt>
                <c:pt idx="585">
                  <c:v>71.629997000000003</c:v>
                </c:pt>
                <c:pt idx="586">
                  <c:v>72.160004000000001</c:v>
                </c:pt>
                <c:pt idx="587">
                  <c:v>73.75</c:v>
                </c:pt>
                <c:pt idx="588">
                  <c:v>74.440002000000007</c:v>
                </c:pt>
                <c:pt idx="589">
                  <c:v>76.010002</c:v>
                </c:pt>
                <c:pt idx="590">
                  <c:v>75.849997999999999</c:v>
                </c:pt>
                <c:pt idx="591">
                  <c:v>75.069999999999993</c:v>
                </c:pt>
                <c:pt idx="592">
                  <c:v>76.279999000000004</c:v>
                </c:pt>
                <c:pt idx="593">
                  <c:v>76.720000999999996</c:v>
                </c:pt>
                <c:pt idx="594">
                  <c:v>77.099997999999999</c:v>
                </c:pt>
                <c:pt idx="595">
                  <c:v>77.589995999999999</c:v>
                </c:pt>
                <c:pt idx="596">
                  <c:v>79.069999999999993</c:v>
                </c:pt>
                <c:pt idx="597">
                  <c:v>80</c:v>
                </c:pt>
                <c:pt idx="598">
                  <c:v>78.400002000000001</c:v>
                </c:pt>
                <c:pt idx="599">
                  <c:v>78.930000000000007</c:v>
                </c:pt>
                <c:pt idx="600">
                  <c:v>73.900002000000001</c:v>
                </c:pt>
                <c:pt idx="601">
                  <c:v>73.180000000000007</c:v>
                </c:pt>
                <c:pt idx="602">
                  <c:v>69.099997999999999</c:v>
                </c:pt>
                <c:pt idx="603">
                  <c:v>70.989998</c:v>
                </c:pt>
                <c:pt idx="604">
                  <c:v>72.419998000000007</c:v>
                </c:pt>
                <c:pt idx="605">
                  <c:v>71.989998</c:v>
                </c:pt>
                <c:pt idx="606">
                  <c:v>69.730002999999996</c:v>
                </c:pt>
                <c:pt idx="607">
                  <c:v>72.540001000000004</c:v>
                </c:pt>
                <c:pt idx="608">
                  <c:v>68.029999000000004</c:v>
                </c:pt>
                <c:pt idx="609">
                  <c:v>67.050003000000004</c:v>
                </c:pt>
                <c:pt idx="610">
                  <c:v>62.25</c:v>
                </c:pt>
                <c:pt idx="611">
                  <c:v>63.77</c:v>
                </c:pt>
                <c:pt idx="612">
                  <c:v>65.150002000000001</c:v>
                </c:pt>
                <c:pt idx="613">
                  <c:v>67.870002999999997</c:v>
                </c:pt>
                <c:pt idx="614">
                  <c:v>70.190002000000007</c:v>
                </c:pt>
                <c:pt idx="615">
                  <c:v>70.069999999999993</c:v>
                </c:pt>
                <c:pt idx="616">
                  <c:v>71.879997000000003</c:v>
                </c:pt>
                <c:pt idx="617">
                  <c:v>73.069999999999993</c:v>
                </c:pt>
                <c:pt idx="618">
                  <c:v>75.690002000000007</c:v>
                </c:pt>
                <c:pt idx="619">
                  <c:v>76.209998999999996</c:v>
                </c:pt>
                <c:pt idx="620">
                  <c:v>76.410004000000001</c:v>
                </c:pt>
                <c:pt idx="621">
                  <c:v>74.269997000000004</c:v>
                </c:pt>
                <c:pt idx="622">
                  <c:v>73.989998</c:v>
                </c:pt>
                <c:pt idx="623">
                  <c:v>72.949996999999996</c:v>
                </c:pt>
                <c:pt idx="624">
                  <c:v>75.029999000000004</c:v>
                </c:pt>
                <c:pt idx="625">
                  <c:v>77.010002</c:v>
                </c:pt>
                <c:pt idx="626">
                  <c:v>77.279999000000004</c:v>
                </c:pt>
                <c:pt idx="627">
                  <c:v>78.309997999999993</c:v>
                </c:pt>
                <c:pt idx="628">
                  <c:v>77.519997000000004</c:v>
                </c:pt>
                <c:pt idx="629">
                  <c:v>78.400002000000001</c:v>
                </c:pt>
                <c:pt idx="630">
                  <c:v>76.269997000000004</c:v>
                </c:pt>
                <c:pt idx="631">
                  <c:v>74.819999999999993</c:v>
                </c:pt>
                <c:pt idx="632">
                  <c:v>73.779999000000004</c:v>
                </c:pt>
                <c:pt idx="633">
                  <c:v>72.050003000000004</c:v>
                </c:pt>
                <c:pt idx="634">
                  <c:v>75.720000999999996</c:v>
                </c:pt>
                <c:pt idx="635">
                  <c:v>75.410004000000001</c:v>
                </c:pt>
                <c:pt idx="636">
                  <c:v>75.410004000000001</c:v>
                </c:pt>
              </c:numCache>
            </c:numRef>
          </c:val>
          <c:smooth val="0"/>
          <c:extLst>
            <c:ext xmlns:c16="http://schemas.microsoft.com/office/drawing/2014/chart" uri="{C3380CC4-5D6E-409C-BE32-E72D297353CC}">
              <c16:uniqueId val="{00000001-2751-C042-98C1-E3F6C14A6F5A}"/>
            </c:ext>
          </c:extLst>
        </c:ser>
        <c:dLbls>
          <c:showLegendKey val="0"/>
          <c:showVal val="0"/>
          <c:showCatName val="0"/>
          <c:showSerName val="0"/>
          <c:showPercent val="0"/>
          <c:showBubbleSize val="0"/>
        </c:dLbls>
        <c:marker val="1"/>
        <c:smooth val="0"/>
        <c:axId val="25596320"/>
        <c:axId val="25256800"/>
      </c:lineChart>
      <c:lineChart>
        <c:grouping val="standard"/>
        <c:varyColors val="0"/>
        <c:ser>
          <c:idx val="2"/>
          <c:order val="2"/>
          <c:tx>
            <c:strRef>
              <c:f>Sheet2!$Z$3</c:f>
              <c:strCache>
                <c:ptCount val="1"/>
                <c:pt idx="0">
                  <c:v>Close XLY/Close XLI</c:v>
                </c:pt>
              </c:strCache>
            </c:strRef>
          </c:tx>
          <c:spPr>
            <a:ln w="12700" cap="rnd">
              <a:solidFill>
                <a:schemeClr val="tx1"/>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Sheet2!$Z$4:$Z$640</c:f>
              <c:numCache>
                <c:formatCode>0.00</c:formatCode>
                <c:ptCount val="637"/>
                <c:pt idx="0">
                  <c:v>1.0787576517260773</c:v>
                </c:pt>
                <c:pt idx="1">
                  <c:v>1.0746876697447039</c:v>
                </c:pt>
                <c:pt idx="2">
                  <c:v>1.0475558195418655</c:v>
                </c:pt>
                <c:pt idx="3">
                  <c:v>1.0400210637177463</c:v>
                </c:pt>
                <c:pt idx="4">
                  <c:v>1.0290652010752868</c:v>
                </c:pt>
                <c:pt idx="5">
                  <c:v>1.0384313986928106</c:v>
                </c:pt>
                <c:pt idx="6">
                  <c:v>1.0303895584415583</c:v>
                </c:pt>
                <c:pt idx="7">
                  <c:v>1.0267312379514064</c:v>
                </c:pt>
                <c:pt idx="8">
                  <c:v>1.0199222758125601</c:v>
                </c:pt>
                <c:pt idx="9">
                  <c:v>1.0104009137697065</c:v>
                </c:pt>
                <c:pt idx="10">
                  <c:v>1.006130191257717</c:v>
                </c:pt>
                <c:pt idx="11">
                  <c:v>1.0074283041130045</c:v>
                </c:pt>
                <c:pt idx="12">
                  <c:v>1.0092964575200114</c:v>
                </c:pt>
                <c:pt idx="13">
                  <c:v>0.98354612024690269</c:v>
                </c:pt>
                <c:pt idx="14">
                  <c:v>0.96479210441114416</c:v>
                </c:pt>
                <c:pt idx="15">
                  <c:v>0.94707236136352946</c:v>
                </c:pt>
                <c:pt idx="16">
                  <c:v>0.92899098702472604</c:v>
                </c:pt>
                <c:pt idx="17">
                  <c:v>0.94368029960239552</c:v>
                </c:pt>
                <c:pt idx="18">
                  <c:v>0.93552628947368421</c:v>
                </c:pt>
                <c:pt idx="19">
                  <c:v>0.9451530116032395</c:v>
                </c:pt>
                <c:pt idx="20">
                  <c:v>0.94444449236146577</c:v>
                </c:pt>
                <c:pt idx="21">
                  <c:v>0.92740901388295038</c:v>
                </c:pt>
                <c:pt idx="22">
                  <c:v>0.93247339573916554</c:v>
                </c:pt>
                <c:pt idx="23">
                  <c:v>0.91311831373078234</c:v>
                </c:pt>
                <c:pt idx="24">
                  <c:v>0.89654333512447248</c:v>
                </c:pt>
                <c:pt idx="25">
                  <c:v>0.91750842147626643</c:v>
                </c:pt>
                <c:pt idx="26">
                  <c:v>0.91529525653436594</c:v>
                </c:pt>
                <c:pt idx="27">
                  <c:v>0.90175434076419336</c:v>
                </c:pt>
                <c:pt idx="28">
                  <c:v>0.90694788850987318</c:v>
                </c:pt>
                <c:pt idx="29">
                  <c:v>0.88761810324171786</c:v>
                </c:pt>
                <c:pt idx="30">
                  <c:v>0.8712744538167756</c:v>
                </c:pt>
                <c:pt idx="31">
                  <c:v>0.87632046183147494</c:v>
                </c:pt>
                <c:pt idx="32">
                  <c:v>0.87896255587962047</c:v>
                </c:pt>
                <c:pt idx="33">
                  <c:v>0.87944163048519641</c:v>
                </c:pt>
                <c:pt idx="34">
                  <c:v>0.86600503389590655</c:v>
                </c:pt>
                <c:pt idx="35">
                  <c:v>0.84262546484098988</c:v>
                </c:pt>
                <c:pt idx="36">
                  <c:v>0.83286978085637875</c:v>
                </c:pt>
                <c:pt idx="37">
                  <c:v>0.83426537874936446</c:v>
                </c:pt>
                <c:pt idx="38">
                  <c:v>0.81695364238410595</c:v>
                </c:pt>
                <c:pt idx="39">
                  <c:v>0.83040616987942295</c:v>
                </c:pt>
                <c:pt idx="40">
                  <c:v>0.8512110726643598</c:v>
                </c:pt>
                <c:pt idx="41">
                  <c:v>0.86201122519584428</c:v>
                </c:pt>
                <c:pt idx="42">
                  <c:v>0.86842802475181113</c:v>
                </c:pt>
                <c:pt idx="43">
                  <c:v>0.87282282957273039</c:v>
                </c:pt>
                <c:pt idx="44">
                  <c:v>0.8765297797117213</c:v>
                </c:pt>
                <c:pt idx="45">
                  <c:v>0.86729473123581535</c:v>
                </c:pt>
                <c:pt idx="46">
                  <c:v>0.86399999999999999</c:v>
                </c:pt>
                <c:pt idx="47">
                  <c:v>0.84695307927680208</c:v>
                </c:pt>
                <c:pt idx="48">
                  <c:v>0.83259421659677291</c:v>
                </c:pt>
                <c:pt idx="49">
                  <c:v>0.85312582983549468</c:v>
                </c:pt>
                <c:pt idx="50">
                  <c:v>0.8287188110749184</c:v>
                </c:pt>
                <c:pt idx="51">
                  <c:v>0.83463534715440901</c:v>
                </c:pt>
                <c:pt idx="52">
                  <c:v>0.84847653033214387</c:v>
                </c:pt>
                <c:pt idx="53">
                  <c:v>0.83689979123173275</c:v>
                </c:pt>
                <c:pt idx="54">
                  <c:v>0.84336726201113521</c:v>
                </c:pt>
                <c:pt idx="55">
                  <c:v>0.85321329803530599</c:v>
                </c:pt>
                <c:pt idx="56">
                  <c:v>0.84205019131536663</c:v>
                </c:pt>
                <c:pt idx="57">
                  <c:v>0.85132382513553539</c:v>
                </c:pt>
                <c:pt idx="58">
                  <c:v>0.83884625988763539</c:v>
                </c:pt>
                <c:pt idx="59">
                  <c:v>0.83187438208032949</c:v>
                </c:pt>
                <c:pt idx="60">
                  <c:v>0.84463663035053393</c:v>
                </c:pt>
                <c:pt idx="61">
                  <c:v>0.85683411669367904</c:v>
                </c:pt>
                <c:pt idx="62">
                  <c:v>0.83509744651267703</c:v>
                </c:pt>
                <c:pt idx="63">
                  <c:v>0.84896142881420089</c:v>
                </c:pt>
                <c:pt idx="64">
                  <c:v>0.83956896138880577</c:v>
                </c:pt>
                <c:pt idx="65">
                  <c:v>0.80961018434572374</c:v>
                </c:pt>
                <c:pt idx="66">
                  <c:v>0.83702623431563361</c:v>
                </c:pt>
                <c:pt idx="67">
                  <c:v>0.82477514288438802</c:v>
                </c:pt>
                <c:pt idx="68">
                  <c:v>0.82481751824817517</c:v>
                </c:pt>
                <c:pt idx="69">
                  <c:v>0.85074208487096281</c:v>
                </c:pt>
                <c:pt idx="70">
                  <c:v>0.87573624820554008</c:v>
                </c:pt>
                <c:pt idx="71">
                  <c:v>0.86965146303056218</c:v>
                </c:pt>
                <c:pt idx="72">
                  <c:v>0.86598521107367366</c:v>
                </c:pt>
                <c:pt idx="73">
                  <c:v>0.89691951403551606</c:v>
                </c:pt>
                <c:pt idx="74">
                  <c:v>0.91468777734717754</c:v>
                </c:pt>
                <c:pt idx="75">
                  <c:v>0.91211114732373466</c:v>
                </c:pt>
                <c:pt idx="76">
                  <c:v>0.92651251187836547</c:v>
                </c:pt>
                <c:pt idx="77">
                  <c:v>0.93278220704529113</c:v>
                </c:pt>
                <c:pt idx="78">
                  <c:v>0.94010187170340398</c:v>
                </c:pt>
                <c:pt idx="79">
                  <c:v>0.94397287538085195</c:v>
                </c:pt>
                <c:pt idx="80">
                  <c:v>0.87913082842915358</c:v>
                </c:pt>
                <c:pt idx="81">
                  <c:v>0.91262907069102461</c:v>
                </c:pt>
                <c:pt idx="82">
                  <c:v>0.8862778430549727</c:v>
                </c:pt>
                <c:pt idx="83">
                  <c:v>0.85625000000000007</c:v>
                </c:pt>
                <c:pt idx="84">
                  <c:v>0.84749883438562412</c:v>
                </c:pt>
                <c:pt idx="85">
                  <c:v>0.88662912649809056</c:v>
                </c:pt>
                <c:pt idx="86">
                  <c:v>0.93071491615180935</c:v>
                </c:pt>
                <c:pt idx="87">
                  <c:v>0.94027844634036817</c:v>
                </c:pt>
                <c:pt idx="88">
                  <c:v>0.94021257750221443</c:v>
                </c:pt>
                <c:pt idx="89">
                  <c:v>0.92656879958027583</c:v>
                </c:pt>
                <c:pt idx="90">
                  <c:v>0.93286651841571178</c:v>
                </c:pt>
                <c:pt idx="91">
                  <c:v>0.92423585880327164</c:v>
                </c:pt>
                <c:pt idx="92">
                  <c:v>0.94454633363886342</c:v>
                </c:pt>
                <c:pt idx="93">
                  <c:v>0.95395060368156093</c:v>
                </c:pt>
                <c:pt idx="94">
                  <c:v>0.93546822244210459</c:v>
                </c:pt>
                <c:pt idx="95">
                  <c:v>0.95222327115531091</c:v>
                </c:pt>
                <c:pt idx="96">
                  <c:v>0.93362831858407069</c:v>
                </c:pt>
                <c:pt idx="97">
                  <c:v>0.95810950815738416</c:v>
                </c:pt>
                <c:pt idx="98">
                  <c:v>1.0251462573099412</c:v>
                </c:pt>
                <c:pt idx="99">
                  <c:v>1.0529032258064517</c:v>
                </c:pt>
                <c:pt idx="100">
                  <c:v>1.0562318260869565</c:v>
                </c:pt>
                <c:pt idx="101">
                  <c:v>1.0667050067110413</c:v>
                </c:pt>
                <c:pt idx="102">
                  <c:v>1.0425310662587624</c:v>
                </c:pt>
                <c:pt idx="103">
                  <c:v>1.0764971275039192</c:v>
                </c:pt>
                <c:pt idx="104">
                  <c:v>1.06982421875</c:v>
                </c:pt>
                <c:pt idx="105">
                  <c:v>1.0667929385697328</c:v>
                </c:pt>
                <c:pt idx="106">
                  <c:v>1.0521699445983379</c:v>
                </c:pt>
                <c:pt idx="107">
                  <c:v>1.0536363636363637</c:v>
                </c:pt>
                <c:pt idx="108">
                  <c:v>1.0204168438962142</c:v>
                </c:pt>
                <c:pt idx="109">
                  <c:v>1.0151376153732852</c:v>
                </c:pt>
                <c:pt idx="110">
                  <c:v>1.0410326859828176</c:v>
                </c:pt>
                <c:pt idx="111">
                  <c:v>1.0280124944419742</c:v>
                </c:pt>
                <c:pt idx="112">
                  <c:v>1.0117994100294985</c:v>
                </c:pt>
                <c:pt idx="113">
                  <c:v>1.0114455701568461</c:v>
                </c:pt>
                <c:pt idx="114">
                  <c:v>1.0418917999147839</c:v>
                </c:pt>
                <c:pt idx="115">
                  <c:v>1.0450614494793558</c:v>
                </c:pt>
                <c:pt idx="116">
                  <c:v>1.0435393238043387</c:v>
                </c:pt>
                <c:pt idx="117">
                  <c:v>1.0666023680792649</c:v>
                </c:pt>
                <c:pt idx="118">
                  <c:v>1.0621090733739531</c:v>
                </c:pt>
                <c:pt idx="119">
                  <c:v>1.0674925245621529</c:v>
                </c:pt>
                <c:pt idx="120">
                  <c:v>1.058207749506187</c:v>
                </c:pt>
                <c:pt idx="121">
                  <c:v>1.0549362637366138</c:v>
                </c:pt>
                <c:pt idx="122">
                  <c:v>1.0465021835826931</c:v>
                </c:pt>
                <c:pt idx="123">
                  <c:v>1.0403162466528162</c:v>
                </c:pt>
                <c:pt idx="124">
                  <c:v>1.0509479067930489</c:v>
                </c:pt>
                <c:pt idx="125">
                  <c:v>1.0391149758638867</c:v>
                </c:pt>
                <c:pt idx="126">
                  <c:v>1.0277039848197342</c:v>
                </c:pt>
                <c:pt idx="127">
                  <c:v>1.0292483894853757</c:v>
                </c:pt>
                <c:pt idx="128">
                  <c:v>1.0325296989104362</c:v>
                </c:pt>
                <c:pt idx="129">
                  <c:v>1.0465483629191321</c:v>
                </c:pt>
                <c:pt idx="130">
                  <c:v>1.047080981057664</c:v>
                </c:pt>
                <c:pt idx="131">
                  <c:v>1.0469327807440052</c:v>
                </c:pt>
                <c:pt idx="132">
                  <c:v>1.0588455772113943</c:v>
                </c:pt>
                <c:pt idx="133">
                  <c:v>1.0604981787070709</c:v>
                </c:pt>
                <c:pt idx="134">
                  <c:v>1.0453869436527881</c:v>
                </c:pt>
                <c:pt idx="135">
                  <c:v>1.0552727272727274</c:v>
                </c:pt>
                <c:pt idx="136">
                  <c:v>1.0447924998103604</c:v>
                </c:pt>
                <c:pt idx="137">
                  <c:v>1.0437637126185264</c:v>
                </c:pt>
                <c:pt idx="138">
                  <c:v>1.0347887823926161</c:v>
                </c:pt>
                <c:pt idx="139">
                  <c:v>1.0564430244941427</c:v>
                </c:pt>
                <c:pt idx="140">
                  <c:v>1.0631957271095152</c:v>
                </c:pt>
                <c:pt idx="141">
                  <c:v>1.0683185840707965</c:v>
                </c:pt>
                <c:pt idx="142">
                  <c:v>1.0712486120457498</c:v>
                </c:pt>
                <c:pt idx="143">
                  <c:v>1.0389743247863248</c:v>
                </c:pt>
                <c:pt idx="144">
                  <c:v>1.0313037495700035</c:v>
                </c:pt>
                <c:pt idx="145">
                  <c:v>1.0423850574712643</c:v>
                </c:pt>
                <c:pt idx="146">
                  <c:v>1.0558802430927772</c:v>
                </c:pt>
                <c:pt idx="147">
                  <c:v>1.0577205493485091</c:v>
                </c:pt>
                <c:pt idx="148">
                  <c:v>1.0609357997823721</c:v>
                </c:pt>
                <c:pt idx="149">
                  <c:v>1.0471239761911304</c:v>
                </c:pt>
                <c:pt idx="150">
                  <c:v>1.058252427184466</c:v>
                </c:pt>
                <c:pt idx="151">
                  <c:v>1.0632107357859533</c:v>
                </c:pt>
                <c:pt idx="152">
                  <c:v>1.0605860368592022</c:v>
                </c:pt>
                <c:pt idx="153">
                  <c:v>1.051606720272857</c:v>
                </c:pt>
                <c:pt idx="154">
                  <c:v>1.0633644580250885</c:v>
                </c:pt>
                <c:pt idx="155">
                  <c:v>1.0518447502593908</c:v>
                </c:pt>
                <c:pt idx="156">
                  <c:v>1.0689112627781228</c:v>
                </c:pt>
                <c:pt idx="157">
                  <c:v>1.0710501402306014</c:v>
                </c:pt>
                <c:pt idx="158">
                  <c:v>1.0769927257546112</c:v>
                </c:pt>
                <c:pt idx="159">
                  <c:v>1.0690819772797053</c:v>
                </c:pt>
                <c:pt idx="160">
                  <c:v>1.0715950359109212</c:v>
                </c:pt>
                <c:pt idx="161">
                  <c:v>1.0583519378534167</c:v>
                </c:pt>
                <c:pt idx="162">
                  <c:v>1.0785180149558122</c:v>
                </c:pt>
                <c:pt idx="163">
                  <c:v>1.0935810472972973</c:v>
                </c:pt>
                <c:pt idx="164">
                  <c:v>1.1086880056278579</c:v>
                </c:pt>
                <c:pt idx="165">
                  <c:v>1.105587932807679</c:v>
                </c:pt>
                <c:pt idx="166">
                  <c:v>1.0823333666666668</c:v>
                </c:pt>
                <c:pt idx="167">
                  <c:v>1.0653526625172891</c:v>
                </c:pt>
                <c:pt idx="168">
                  <c:v>1.0751573861532766</c:v>
                </c:pt>
                <c:pt idx="169">
                  <c:v>1.0618017130517359</c:v>
                </c:pt>
                <c:pt idx="170">
                  <c:v>1.0694691841824011</c:v>
                </c:pt>
                <c:pt idx="171">
                  <c:v>1.049218456933821</c:v>
                </c:pt>
                <c:pt idx="172">
                  <c:v>1.0379663242665458</c:v>
                </c:pt>
                <c:pt idx="173">
                  <c:v>1.0382495623987031</c:v>
                </c:pt>
                <c:pt idx="174">
                  <c:v>1.0459183673469388</c:v>
                </c:pt>
                <c:pt idx="175">
                  <c:v>1.059307507713404</c:v>
                </c:pt>
                <c:pt idx="176">
                  <c:v>1.0678497216423104</c:v>
                </c:pt>
                <c:pt idx="177">
                  <c:v>1.0713574534137886</c:v>
                </c:pt>
                <c:pt idx="178">
                  <c:v>1.0621710855263158</c:v>
                </c:pt>
                <c:pt idx="179">
                  <c:v>1.0667752095512961</c:v>
                </c:pt>
                <c:pt idx="180">
                  <c:v>1.0718829493675908</c:v>
                </c:pt>
                <c:pt idx="181">
                  <c:v>1.0683488364212339</c:v>
                </c:pt>
                <c:pt idx="182">
                  <c:v>1.067080743258362</c:v>
                </c:pt>
                <c:pt idx="183">
                  <c:v>1.0769469128141484</c:v>
                </c:pt>
                <c:pt idx="184">
                  <c:v>1.0763546490147786</c:v>
                </c:pt>
                <c:pt idx="185">
                  <c:v>1.0957115599751399</c:v>
                </c:pt>
                <c:pt idx="186">
                  <c:v>1.0921327550104698</c:v>
                </c:pt>
                <c:pt idx="187">
                  <c:v>1.1110767664301144</c:v>
                </c:pt>
                <c:pt idx="188">
                  <c:v>1.1062272348124074</c:v>
                </c:pt>
                <c:pt idx="189">
                  <c:v>1.1103975501407477</c:v>
                </c:pt>
                <c:pt idx="190">
                  <c:v>1.0992948560724192</c:v>
                </c:pt>
                <c:pt idx="191">
                  <c:v>1.0918604307057889</c:v>
                </c:pt>
                <c:pt idx="192">
                  <c:v>1.0816444678157364</c:v>
                </c:pt>
                <c:pt idx="193">
                  <c:v>1.0807007754164273</c:v>
                </c:pt>
                <c:pt idx="194">
                  <c:v>1.0728420152808147</c:v>
                </c:pt>
                <c:pt idx="195">
                  <c:v>1.0692003158933814</c:v>
                </c:pt>
                <c:pt idx="196">
                  <c:v>1.0559732108047899</c:v>
                </c:pt>
                <c:pt idx="197">
                  <c:v>1.0534818354606219</c:v>
                </c:pt>
                <c:pt idx="198">
                  <c:v>1.0354450440722833</c:v>
                </c:pt>
                <c:pt idx="199">
                  <c:v>1.038879827049479</c:v>
                </c:pt>
                <c:pt idx="200">
                  <c:v>1.0457068452156855</c:v>
                </c:pt>
                <c:pt idx="201">
                  <c:v>1.0517875117826629</c:v>
                </c:pt>
                <c:pt idx="202">
                  <c:v>1.0619060243330967</c:v>
                </c:pt>
                <c:pt idx="203">
                  <c:v>1.0643322204125949</c:v>
                </c:pt>
                <c:pt idx="204">
                  <c:v>1.0638123841730236</c:v>
                </c:pt>
                <c:pt idx="205">
                  <c:v>1.0447595483803294</c:v>
                </c:pt>
                <c:pt idx="206">
                  <c:v>1.0463612423914417</c:v>
                </c:pt>
                <c:pt idx="207">
                  <c:v>1.0347551079515536</c:v>
                </c:pt>
                <c:pt idx="208">
                  <c:v>1.0438269130853508</c:v>
                </c:pt>
                <c:pt idx="209">
                  <c:v>1.05709665884469</c:v>
                </c:pt>
                <c:pt idx="210">
                  <c:v>1.0605899266385881</c:v>
                </c:pt>
                <c:pt idx="211">
                  <c:v>1.0478035646562387</c:v>
                </c:pt>
                <c:pt idx="212">
                  <c:v>1.05831365904912</c:v>
                </c:pt>
                <c:pt idx="213">
                  <c:v>1.0764331475583864</c:v>
                </c:pt>
                <c:pt idx="214">
                  <c:v>1.0776023836661062</c:v>
                </c:pt>
                <c:pt idx="215">
                  <c:v>1.0769643047207214</c:v>
                </c:pt>
                <c:pt idx="216">
                  <c:v>1.0781163478180802</c:v>
                </c:pt>
                <c:pt idx="217">
                  <c:v>1.0752627683971248</c:v>
                </c:pt>
                <c:pt idx="218">
                  <c:v>1.0705218597878179</c:v>
                </c:pt>
                <c:pt idx="219">
                  <c:v>1.0805500679048536</c:v>
                </c:pt>
                <c:pt idx="220">
                  <c:v>1.0820364020047484</c:v>
                </c:pt>
                <c:pt idx="221">
                  <c:v>1.0938656530936013</c:v>
                </c:pt>
                <c:pt idx="222">
                  <c:v>1.1026272549910439</c:v>
                </c:pt>
                <c:pt idx="223">
                  <c:v>1.1156665155760785</c:v>
                </c:pt>
                <c:pt idx="224">
                  <c:v>1.1433103229527106</c:v>
                </c:pt>
                <c:pt idx="225">
                  <c:v>1.1442065491183879</c:v>
                </c:pt>
                <c:pt idx="226">
                  <c:v>1.1487261146496817</c:v>
                </c:pt>
                <c:pt idx="227">
                  <c:v>1.1688980490524561</c:v>
                </c:pt>
                <c:pt idx="228">
                  <c:v>1.1677982217911413</c:v>
                </c:pt>
                <c:pt idx="229">
                  <c:v>1.1688817179902755</c:v>
                </c:pt>
                <c:pt idx="230">
                  <c:v>1.1736248508946323</c:v>
                </c:pt>
                <c:pt idx="231">
                  <c:v>1.1814201182802664</c:v>
                </c:pt>
                <c:pt idx="232">
                  <c:v>1.2190379126249713</c:v>
                </c:pt>
                <c:pt idx="233">
                  <c:v>1.1930185555447828</c:v>
                </c:pt>
                <c:pt idx="234">
                  <c:v>1.1980882663150956</c:v>
                </c:pt>
                <c:pt idx="235">
                  <c:v>1.2013047282169844</c:v>
                </c:pt>
                <c:pt idx="236">
                  <c:v>1.203550731775374</c:v>
                </c:pt>
                <c:pt idx="237">
                  <c:v>1.1567426536335466</c:v>
                </c:pt>
                <c:pt idx="238">
                  <c:v>1.158333342757937</c:v>
                </c:pt>
                <c:pt idx="239">
                  <c:v>1.1632773651635722</c:v>
                </c:pt>
                <c:pt idx="240">
                  <c:v>1.1506683870393917</c:v>
                </c:pt>
                <c:pt idx="241">
                  <c:v>1.1659179075738126</c:v>
                </c:pt>
                <c:pt idx="242">
                  <c:v>1.1590032975082556</c:v>
                </c:pt>
                <c:pt idx="243">
                  <c:v>1.1583749438217561</c:v>
                </c:pt>
                <c:pt idx="244">
                  <c:v>1.1600858377769108</c:v>
                </c:pt>
                <c:pt idx="245">
                  <c:v>1.1493106482839541</c:v>
                </c:pt>
                <c:pt idx="246">
                  <c:v>1.1561481481481481</c:v>
                </c:pt>
                <c:pt idx="247">
                  <c:v>1.1578490604220872</c:v>
                </c:pt>
                <c:pt idx="248">
                  <c:v>1.1377852556897574</c:v>
                </c:pt>
                <c:pt idx="249">
                  <c:v>1.1382743362831858</c:v>
                </c:pt>
                <c:pt idx="250">
                  <c:v>1.1368623734740091</c:v>
                </c:pt>
                <c:pt idx="251">
                  <c:v>1.1341921703806854</c:v>
                </c:pt>
                <c:pt idx="252">
                  <c:v>1.1444414350976078</c:v>
                </c:pt>
                <c:pt idx="253">
                  <c:v>1.1523605191083832</c:v>
                </c:pt>
                <c:pt idx="254">
                  <c:v>1.143543249733191</c:v>
                </c:pt>
                <c:pt idx="255">
                  <c:v>1.1717824763538631</c:v>
                </c:pt>
                <c:pt idx="256">
                  <c:v>1.1880064829821717</c:v>
                </c:pt>
                <c:pt idx="257">
                  <c:v>1.1677197998946816</c:v>
                </c:pt>
                <c:pt idx="258">
                  <c:v>1.2015608719052746</c:v>
                </c:pt>
                <c:pt idx="259">
                  <c:v>1.2049706683575987</c:v>
                </c:pt>
                <c:pt idx="260">
                  <c:v>1.2174735402360417</c:v>
                </c:pt>
                <c:pt idx="261">
                  <c:v>1.2262591948109445</c:v>
                </c:pt>
                <c:pt idx="262">
                  <c:v>1.2140331520261083</c:v>
                </c:pt>
                <c:pt idx="263">
                  <c:v>1.2277836662798804</c:v>
                </c:pt>
                <c:pt idx="264">
                  <c:v>1.2371901167270003</c:v>
                </c:pt>
                <c:pt idx="265">
                  <c:v>1.2402580454307846</c:v>
                </c:pt>
                <c:pt idx="266">
                  <c:v>1.23124265038812</c:v>
                </c:pt>
                <c:pt idx="267">
                  <c:v>1.2394043951548908</c:v>
                </c:pt>
                <c:pt idx="268">
                  <c:v>1.2382083428717987</c:v>
                </c:pt>
                <c:pt idx="269">
                  <c:v>1.2474138289486731</c:v>
                </c:pt>
                <c:pt idx="270">
                  <c:v>1.2419908249997373</c:v>
                </c:pt>
                <c:pt idx="271">
                  <c:v>1.246330964028777</c:v>
                </c:pt>
                <c:pt idx="272">
                  <c:v>1.2273619695745426</c:v>
                </c:pt>
                <c:pt idx="273">
                  <c:v>1.2431127873647483</c:v>
                </c:pt>
                <c:pt idx="274">
                  <c:v>1.2509320404626338</c:v>
                </c:pt>
                <c:pt idx="275">
                  <c:v>1.244311717861206</c:v>
                </c:pt>
                <c:pt idx="276">
                  <c:v>1.2296584687397092</c:v>
                </c:pt>
                <c:pt idx="277">
                  <c:v>1.2259403207964603</c:v>
                </c:pt>
                <c:pt idx="278">
                  <c:v>1.2164667121046893</c:v>
                </c:pt>
                <c:pt idx="279">
                  <c:v>1.2218934911242603</c:v>
                </c:pt>
                <c:pt idx="280">
                  <c:v>1.2359030301253888</c:v>
                </c:pt>
                <c:pt idx="281">
                  <c:v>1.2527502130706762</c:v>
                </c:pt>
                <c:pt idx="282">
                  <c:v>1.2643242972972972</c:v>
                </c:pt>
                <c:pt idx="283">
                  <c:v>1.2635063963721609</c:v>
                </c:pt>
                <c:pt idx="284">
                  <c:v>1.2856369411512862</c:v>
                </c:pt>
                <c:pt idx="285">
                  <c:v>1.2808651048690147</c:v>
                </c:pt>
                <c:pt idx="286">
                  <c:v>1.2812163885898817</c:v>
                </c:pt>
                <c:pt idx="287">
                  <c:v>1.2688614192356265</c:v>
                </c:pt>
                <c:pt idx="288">
                  <c:v>1.2661049397633886</c:v>
                </c:pt>
                <c:pt idx="289">
                  <c:v>1.2643171255506607</c:v>
                </c:pt>
                <c:pt idx="290">
                  <c:v>1.2644582533555115</c:v>
                </c:pt>
                <c:pt idx="291">
                  <c:v>1.2522745519713261</c:v>
                </c:pt>
                <c:pt idx="292">
                  <c:v>1.2719594594594594</c:v>
                </c:pt>
                <c:pt idx="293">
                  <c:v>1.2836145191282244</c:v>
                </c:pt>
                <c:pt idx="294">
                  <c:v>1.2800968952303555</c:v>
                </c:pt>
                <c:pt idx="295">
                  <c:v>1.2648705113432643</c:v>
                </c:pt>
                <c:pt idx="296">
                  <c:v>1.245348198972573</c:v>
                </c:pt>
                <c:pt idx="297">
                  <c:v>1.2465066965462694</c:v>
                </c:pt>
                <c:pt idx="298">
                  <c:v>1.2495969035573105</c:v>
                </c:pt>
                <c:pt idx="299">
                  <c:v>1.2456544285698985</c:v>
                </c:pt>
                <c:pt idx="300">
                  <c:v>1.250191839345101</c:v>
                </c:pt>
                <c:pt idx="301">
                  <c:v>1.2476834460305535</c:v>
                </c:pt>
                <c:pt idx="302">
                  <c:v>1.257721787553205</c:v>
                </c:pt>
                <c:pt idx="303">
                  <c:v>1.2458610514983677</c:v>
                </c:pt>
                <c:pt idx="304">
                  <c:v>1.2489534536086322</c:v>
                </c:pt>
                <c:pt idx="305">
                  <c:v>1.2406234232678173</c:v>
                </c:pt>
                <c:pt idx="306">
                  <c:v>1.2294319049951028</c:v>
                </c:pt>
                <c:pt idx="307">
                  <c:v>1.2481661736838057</c:v>
                </c:pt>
                <c:pt idx="308">
                  <c:v>1.2582496174079387</c:v>
                </c:pt>
                <c:pt idx="309">
                  <c:v>1.2530378543474421</c:v>
                </c:pt>
                <c:pt idx="310">
                  <c:v>1.2642960178831335</c:v>
                </c:pt>
                <c:pt idx="311">
                  <c:v>1.2691571489059936</c:v>
                </c:pt>
                <c:pt idx="312">
                  <c:v>1.2836221312271874</c:v>
                </c:pt>
                <c:pt idx="313">
                  <c:v>1.3029215183391529</c:v>
                </c:pt>
                <c:pt idx="314">
                  <c:v>1.3184745092007302</c:v>
                </c:pt>
                <c:pt idx="315">
                  <c:v>1.316274557361145</c:v>
                </c:pt>
                <c:pt idx="316">
                  <c:v>1.3183004909019584</c:v>
                </c:pt>
                <c:pt idx="317">
                  <c:v>1.3144246657657945</c:v>
                </c:pt>
                <c:pt idx="318">
                  <c:v>1.3029205706552216</c:v>
                </c:pt>
                <c:pt idx="319">
                  <c:v>1.2994738114727478</c:v>
                </c:pt>
                <c:pt idx="320">
                  <c:v>1.289225827916973</c:v>
                </c:pt>
                <c:pt idx="321">
                  <c:v>1.2980132153913404</c:v>
                </c:pt>
                <c:pt idx="322">
                  <c:v>1.3013856651590223</c:v>
                </c:pt>
                <c:pt idx="323">
                  <c:v>1.3011820874983944</c:v>
                </c:pt>
                <c:pt idx="324">
                  <c:v>1.3227017664798726</c:v>
                </c:pt>
                <c:pt idx="325">
                  <c:v>1.3341801693806044</c:v>
                </c:pt>
                <c:pt idx="326">
                  <c:v>1.3435320507641835</c:v>
                </c:pt>
                <c:pt idx="327">
                  <c:v>1.3118255890772959</c:v>
                </c:pt>
                <c:pt idx="328">
                  <c:v>1.3247273536612509</c:v>
                </c:pt>
                <c:pt idx="329">
                  <c:v>1.3194263581051717</c:v>
                </c:pt>
                <c:pt idx="330">
                  <c:v>1.320729816630916</c:v>
                </c:pt>
                <c:pt idx="331">
                  <c:v>1.2914628723877279</c:v>
                </c:pt>
                <c:pt idx="332">
                  <c:v>1.2966983980346023</c:v>
                </c:pt>
                <c:pt idx="333">
                  <c:v>1.3097184080445412</c:v>
                </c:pt>
                <c:pt idx="334">
                  <c:v>1.3074008179357821</c:v>
                </c:pt>
                <c:pt idx="335">
                  <c:v>1.3029647328059886</c:v>
                </c:pt>
                <c:pt idx="336">
                  <c:v>1.2981260710844564</c:v>
                </c:pt>
                <c:pt idx="337">
                  <c:v>1.3037703727506427</c:v>
                </c:pt>
                <c:pt idx="338">
                  <c:v>1.3179165766155174</c:v>
                </c:pt>
                <c:pt idx="339">
                  <c:v>1.2989316730540956</c:v>
                </c:pt>
                <c:pt idx="340">
                  <c:v>1.3009017047788154</c:v>
                </c:pt>
                <c:pt idx="341">
                  <c:v>1.2984004019032158</c:v>
                </c:pt>
                <c:pt idx="342">
                  <c:v>1.2979375066788337</c:v>
                </c:pt>
                <c:pt idx="343">
                  <c:v>1.2816929874100245</c:v>
                </c:pt>
                <c:pt idx="344">
                  <c:v>1.2987402439008295</c:v>
                </c:pt>
                <c:pt idx="345">
                  <c:v>1.2879841226607398</c:v>
                </c:pt>
                <c:pt idx="346">
                  <c:v>1.3015872102544757</c:v>
                </c:pt>
                <c:pt idx="347">
                  <c:v>1.2938020858164481</c:v>
                </c:pt>
                <c:pt idx="348">
                  <c:v>1.2955596343178619</c:v>
                </c:pt>
                <c:pt idx="349">
                  <c:v>1.2809209239532158</c:v>
                </c:pt>
                <c:pt idx="350">
                  <c:v>1.2744230192307693</c:v>
                </c:pt>
                <c:pt idx="351">
                  <c:v>1.2839171389168624</c:v>
                </c:pt>
                <c:pt idx="352">
                  <c:v>1.2774888503755055</c:v>
                </c:pt>
                <c:pt idx="353">
                  <c:v>1.2560786568892319</c:v>
                </c:pt>
                <c:pt idx="354">
                  <c:v>1.274844383159117</c:v>
                </c:pt>
                <c:pt idx="355">
                  <c:v>1.2556466371306545</c:v>
                </c:pt>
                <c:pt idx="356">
                  <c:v>1.2698631807041176</c:v>
                </c:pt>
                <c:pt idx="357">
                  <c:v>1.2686392693914594</c:v>
                </c:pt>
                <c:pt idx="358">
                  <c:v>1.2687292910824923</c:v>
                </c:pt>
                <c:pt idx="359">
                  <c:v>1.283903087132096</c:v>
                </c:pt>
                <c:pt idx="360">
                  <c:v>1.2715094150943398</c:v>
                </c:pt>
                <c:pt idx="361">
                  <c:v>1.2823758629941913</c:v>
                </c:pt>
                <c:pt idx="362">
                  <c:v>1.2716359623761486</c:v>
                </c:pt>
                <c:pt idx="363">
                  <c:v>1.2426058186738838</c:v>
                </c:pt>
                <c:pt idx="364">
                  <c:v>1.2304910690808706</c:v>
                </c:pt>
                <c:pt idx="365">
                  <c:v>1.2227897751359615</c:v>
                </c:pt>
                <c:pt idx="366">
                  <c:v>1.2089099526066351</c:v>
                </c:pt>
                <c:pt idx="367">
                  <c:v>1.2081508553856732</c:v>
                </c:pt>
                <c:pt idx="368">
                  <c:v>1.2163953048087845</c:v>
                </c:pt>
                <c:pt idx="369">
                  <c:v>1.2043011207055696</c:v>
                </c:pt>
                <c:pt idx="370">
                  <c:v>1.2007911094368053</c:v>
                </c:pt>
                <c:pt idx="371">
                  <c:v>1.2153128518265703</c:v>
                </c:pt>
                <c:pt idx="372">
                  <c:v>1.2151711603176905</c:v>
                </c:pt>
                <c:pt idx="373">
                  <c:v>1.2099077344077431</c:v>
                </c:pt>
                <c:pt idx="374">
                  <c:v>1.2071559816513762</c:v>
                </c:pt>
                <c:pt idx="375">
                  <c:v>1.2010178480552525</c:v>
                </c:pt>
                <c:pt idx="376">
                  <c:v>1.2298765107777399</c:v>
                </c:pt>
                <c:pt idx="377">
                  <c:v>1.2432876712328766</c:v>
                </c:pt>
                <c:pt idx="378">
                  <c:v>1.2463473090438322</c:v>
                </c:pt>
                <c:pt idx="379">
                  <c:v>1.2444689806611733</c:v>
                </c:pt>
                <c:pt idx="380">
                  <c:v>1.2422383111686501</c:v>
                </c:pt>
                <c:pt idx="381">
                  <c:v>1.2678641032804965</c:v>
                </c:pt>
                <c:pt idx="382">
                  <c:v>1.2719954675865619</c:v>
                </c:pt>
                <c:pt idx="383">
                  <c:v>1.2690490502750811</c:v>
                </c:pt>
                <c:pt idx="384">
                  <c:v>1.2675899624158833</c:v>
                </c:pt>
                <c:pt idx="385">
                  <c:v>1.2739726027397258</c:v>
                </c:pt>
                <c:pt idx="386">
                  <c:v>1.2748021249842767</c:v>
                </c:pt>
                <c:pt idx="387">
                  <c:v>1.26597509664845</c:v>
                </c:pt>
                <c:pt idx="388">
                  <c:v>1.2583133933492558</c:v>
                </c:pt>
                <c:pt idx="389">
                  <c:v>1.2644907660009235</c:v>
                </c:pt>
                <c:pt idx="390">
                  <c:v>1.2679923914392497</c:v>
                </c:pt>
                <c:pt idx="391">
                  <c:v>1.2827902027027027</c:v>
                </c:pt>
                <c:pt idx="392">
                  <c:v>1.2420357226107226</c:v>
                </c:pt>
                <c:pt idx="393">
                  <c:v>1.2353379116614767</c:v>
                </c:pt>
                <c:pt idx="394">
                  <c:v>1.2334721831818907</c:v>
                </c:pt>
                <c:pt idx="395">
                  <c:v>1.2120834216345853</c:v>
                </c:pt>
                <c:pt idx="396">
                  <c:v>1.230332050606783</c:v>
                </c:pt>
                <c:pt idx="397">
                  <c:v>1.2257781741867786</c:v>
                </c:pt>
                <c:pt idx="398">
                  <c:v>1.2618168687401159</c:v>
                </c:pt>
                <c:pt idx="399">
                  <c:v>1.2492141372411505</c:v>
                </c:pt>
                <c:pt idx="400">
                  <c:v>1.2769062385990515</c:v>
                </c:pt>
                <c:pt idx="401">
                  <c:v>1.2523414560876478</c:v>
                </c:pt>
                <c:pt idx="402">
                  <c:v>1.2583623777574084</c:v>
                </c:pt>
                <c:pt idx="403">
                  <c:v>1.2675632549128739</c:v>
                </c:pt>
                <c:pt idx="404">
                  <c:v>1.2791411324121664</c:v>
                </c:pt>
                <c:pt idx="405">
                  <c:v>1.2729763932029967</c:v>
                </c:pt>
                <c:pt idx="406">
                  <c:v>1.2668333178484261</c:v>
                </c:pt>
                <c:pt idx="407">
                  <c:v>1.2825728055708265</c:v>
                </c:pt>
                <c:pt idx="408">
                  <c:v>1.2978647811767834</c:v>
                </c:pt>
                <c:pt idx="409">
                  <c:v>1.3099528007679833</c:v>
                </c:pt>
                <c:pt idx="410">
                  <c:v>1.2971114511691886</c:v>
                </c:pt>
                <c:pt idx="411">
                  <c:v>1.3214471796330778</c:v>
                </c:pt>
                <c:pt idx="412">
                  <c:v>1.3356359428911786</c:v>
                </c:pt>
                <c:pt idx="413">
                  <c:v>1.3402282688934284</c:v>
                </c:pt>
                <c:pt idx="414">
                  <c:v>1.3440125760506405</c:v>
                </c:pt>
                <c:pt idx="415">
                  <c:v>1.3485149477680458</c:v>
                </c:pt>
                <c:pt idx="416">
                  <c:v>1.365506079740213</c:v>
                </c:pt>
                <c:pt idx="417">
                  <c:v>1.3457959742707395</c:v>
                </c:pt>
                <c:pt idx="418">
                  <c:v>1.3482079632295334</c:v>
                </c:pt>
                <c:pt idx="419">
                  <c:v>1.3783735262784091</c:v>
                </c:pt>
                <c:pt idx="420">
                  <c:v>1.3554055616756413</c:v>
                </c:pt>
                <c:pt idx="421">
                  <c:v>1.3538351942794205</c:v>
                </c:pt>
                <c:pt idx="422">
                  <c:v>1.3410960367519518</c:v>
                </c:pt>
                <c:pt idx="423">
                  <c:v>1.3521968241758586</c:v>
                </c:pt>
                <c:pt idx="424">
                  <c:v>1.3671385349016569</c:v>
                </c:pt>
                <c:pt idx="425">
                  <c:v>1.3698531262110076</c:v>
                </c:pt>
                <c:pt idx="426">
                  <c:v>1.3681671311182566</c:v>
                </c:pt>
                <c:pt idx="427">
                  <c:v>1.3894867998031288</c:v>
                </c:pt>
                <c:pt idx="428">
                  <c:v>1.4140497730985659</c:v>
                </c:pt>
                <c:pt idx="429">
                  <c:v>1.4235662364005164</c:v>
                </c:pt>
                <c:pt idx="430">
                  <c:v>1.4338194732811327</c:v>
                </c:pt>
                <c:pt idx="431">
                  <c:v>1.4411872702544526</c:v>
                </c:pt>
                <c:pt idx="432">
                  <c:v>1.490548109998181</c:v>
                </c:pt>
                <c:pt idx="433">
                  <c:v>1.4795278406579151</c:v>
                </c:pt>
                <c:pt idx="434">
                  <c:v>1.4579996360215988</c:v>
                </c:pt>
                <c:pt idx="435">
                  <c:v>1.4409709370913766</c:v>
                </c:pt>
                <c:pt idx="436">
                  <c:v>1.4450058772834409</c:v>
                </c:pt>
                <c:pt idx="437">
                  <c:v>1.4600965797101448</c:v>
                </c:pt>
                <c:pt idx="438">
                  <c:v>1.4664415515003664</c:v>
                </c:pt>
                <c:pt idx="439">
                  <c:v>1.4661230815811719</c:v>
                </c:pt>
                <c:pt idx="440">
                  <c:v>1.483680643262276</c:v>
                </c:pt>
                <c:pt idx="441">
                  <c:v>1.4996987653142186</c:v>
                </c:pt>
                <c:pt idx="442">
                  <c:v>1.5052568339615158</c:v>
                </c:pt>
                <c:pt idx="443">
                  <c:v>1.4559760124395651</c:v>
                </c:pt>
                <c:pt idx="444">
                  <c:v>1.4898192671706807</c:v>
                </c:pt>
                <c:pt idx="445">
                  <c:v>1.4568239480424443</c:v>
                </c:pt>
                <c:pt idx="446">
                  <c:v>1.4919845402616545</c:v>
                </c:pt>
                <c:pt idx="447">
                  <c:v>1.4841413874564096</c:v>
                </c:pt>
                <c:pt idx="448">
                  <c:v>1.4523543161434975</c:v>
                </c:pt>
                <c:pt idx="449">
                  <c:v>1.4670399939866352</c:v>
                </c:pt>
                <c:pt idx="450">
                  <c:v>1.4785844638324668</c:v>
                </c:pt>
                <c:pt idx="451">
                  <c:v>1.4886363546804187</c:v>
                </c:pt>
                <c:pt idx="452">
                  <c:v>1.4837482705997287</c:v>
                </c:pt>
                <c:pt idx="453">
                  <c:v>1.4945883071283994</c:v>
                </c:pt>
                <c:pt idx="454">
                  <c:v>1.4680135515902271</c:v>
                </c:pt>
                <c:pt idx="455">
                  <c:v>1.4744389162210494</c:v>
                </c:pt>
                <c:pt idx="456">
                  <c:v>1.4804907385259303</c:v>
                </c:pt>
                <c:pt idx="457">
                  <c:v>1.4696813373203972</c:v>
                </c:pt>
                <c:pt idx="458">
                  <c:v>1.5071957135525431</c:v>
                </c:pt>
                <c:pt idx="459">
                  <c:v>1.48249645999214</c:v>
                </c:pt>
                <c:pt idx="460">
                  <c:v>1.4020783892470348</c:v>
                </c:pt>
                <c:pt idx="461">
                  <c:v>1.4050735617102301</c:v>
                </c:pt>
                <c:pt idx="462">
                  <c:v>1.4173810989867497</c:v>
                </c:pt>
                <c:pt idx="463">
                  <c:v>1.4266920986331344</c:v>
                </c:pt>
                <c:pt idx="464">
                  <c:v>1.4265526669124706</c:v>
                </c:pt>
                <c:pt idx="465">
                  <c:v>1.4304219387412671</c:v>
                </c:pt>
                <c:pt idx="466">
                  <c:v>1.4037388926165937</c:v>
                </c:pt>
                <c:pt idx="467">
                  <c:v>1.406930413768694</c:v>
                </c:pt>
                <c:pt idx="468">
                  <c:v>1.4252646689395301</c:v>
                </c:pt>
                <c:pt idx="469">
                  <c:v>1.4233230565403592</c:v>
                </c:pt>
                <c:pt idx="470">
                  <c:v>1.4181980270864947</c:v>
                </c:pt>
                <c:pt idx="471">
                  <c:v>1.4086154759794363</c:v>
                </c:pt>
                <c:pt idx="472">
                  <c:v>1.4102563568376068</c:v>
                </c:pt>
                <c:pt idx="473">
                  <c:v>1.4248741988654601</c:v>
                </c:pt>
                <c:pt idx="474">
                  <c:v>1.4188919603795087</c:v>
                </c:pt>
                <c:pt idx="475">
                  <c:v>1.4119570854435233</c:v>
                </c:pt>
                <c:pt idx="476">
                  <c:v>1.4182013230824244</c:v>
                </c:pt>
                <c:pt idx="477">
                  <c:v>1.4129308479038811</c:v>
                </c:pt>
                <c:pt idx="478">
                  <c:v>1.3899415018604302</c:v>
                </c:pt>
                <c:pt idx="479">
                  <c:v>1.3983491835636104</c:v>
                </c:pt>
                <c:pt idx="480">
                  <c:v>1.4006987237826642</c:v>
                </c:pt>
                <c:pt idx="481">
                  <c:v>1.4036306176122195</c:v>
                </c:pt>
                <c:pt idx="482">
                  <c:v>1.40870178228202</c:v>
                </c:pt>
                <c:pt idx="483">
                  <c:v>1.3797922027567251</c:v>
                </c:pt>
                <c:pt idx="484">
                  <c:v>1.3998970080648996</c:v>
                </c:pt>
                <c:pt idx="485">
                  <c:v>1.4062715643302626</c:v>
                </c:pt>
                <c:pt idx="486">
                  <c:v>1.3989023941193208</c:v>
                </c:pt>
                <c:pt idx="487">
                  <c:v>1.4002732001319467</c:v>
                </c:pt>
                <c:pt idx="488">
                  <c:v>1.3808878346323279</c:v>
                </c:pt>
                <c:pt idx="489">
                  <c:v>1.3798159222638937</c:v>
                </c:pt>
                <c:pt idx="490">
                  <c:v>1.3724757678601731</c:v>
                </c:pt>
                <c:pt idx="491">
                  <c:v>1.3730742537302916</c:v>
                </c:pt>
                <c:pt idx="492">
                  <c:v>1.3868574565119687</c:v>
                </c:pt>
                <c:pt idx="493">
                  <c:v>1.3802840717206502</c:v>
                </c:pt>
                <c:pt idx="494">
                  <c:v>1.3710174653816811</c:v>
                </c:pt>
                <c:pt idx="495">
                  <c:v>1.3853369807967864</c:v>
                </c:pt>
                <c:pt idx="496">
                  <c:v>1.3784728114625198</c:v>
                </c:pt>
                <c:pt idx="497">
                  <c:v>1.3965606809418958</c:v>
                </c:pt>
                <c:pt idx="498">
                  <c:v>1.3667251091672543</c:v>
                </c:pt>
                <c:pt idx="499">
                  <c:v>1.3587745996321126</c:v>
                </c:pt>
                <c:pt idx="500">
                  <c:v>1.3058149435841924</c:v>
                </c:pt>
                <c:pt idx="501">
                  <c:v>1.3246329253610591</c:v>
                </c:pt>
                <c:pt idx="502">
                  <c:v>1.3232340029219263</c:v>
                </c:pt>
                <c:pt idx="503">
                  <c:v>1.2966088314502655</c:v>
                </c:pt>
                <c:pt idx="504">
                  <c:v>1.3177555173491715</c:v>
                </c:pt>
                <c:pt idx="505">
                  <c:v>1.3213486634276554</c:v>
                </c:pt>
                <c:pt idx="506">
                  <c:v>1.3089378374682381</c:v>
                </c:pt>
                <c:pt idx="507">
                  <c:v>1.3082610204393921</c:v>
                </c:pt>
                <c:pt idx="508">
                  <c:v>1.3196072429459491</c:v>
                </c:pt>
                <c:pt idx="509">
                  <c:v>1.3280607034473155</c:v>
                </c:pt>
                <c:pt idx="510">
                  <c:v>1.3229823663774019</c:v>
                </c:pt>
                <c:pt idx="511">
                  <c:v>1.3189641903849958</c:v>
                </c:pt>
                <c:pt idx="512">
                  <c:v>1.3280414858227205</c:v>
                </c:pt>
                <c:pt idx="513">
                  <c:v>1.3244245176382889</c:v>
                </c:pt>
                <c:pt idx="514">
                  <c:v>1.3144635348985207</c:v>
                </c:pt>
                <c:pt idx="515">
                  <c:v>1.3191683004882122</c:v>
                </c:pt>
                <c:pt idx="516">
                  <c:v>1.3118214716525936</c:v>
                </c:pt>
                <c:pt idx="517">
                  <c:v>1.3191069756444092</c:v>
                </c:pt>
                <c:pt idx="518">
                  <c:v>1.330085277101096</c:v>
                </c:pt>
                <c:pt idx="519">
                  <c:v>1.3413915905995906</c:v>
                </c:pt>
                <c:pt idx="520">
                  <c:v>1.3518290762935468</c:v>
                </c:pt>
                <c:pt idx="521">
                  <c:v>1.3397820669329985</c:v>
                </c:pt>
                <c:pt idx="522">
                  <c:v>1.3519213848135607</c:v>
                </c:pt>
                <c:pt idx="523">
                  <c:v>1.3491819997442593</c:v>
                </c:pt>
                <c:pt idx="524">
                  <c:v>1.3575520565301209</c:v>
                </c:pt>
                <c:pt idx="525">
                  <c:v>1.34742977726927</c:v>
                </c:pt>
                <c:pt idx="526">
                  <c:v>1.3556560020065158</c:v>
                </c:pt>
                <c:pt idx="527">
                  <c:v>1.3490023368196895</c:v>
                </c:pt>
                <c:pt idx="528">
                  <c:v>1.3460909748647989</c:v>
                </c:pt>
                <c:pt idx="529">
                  <c:v>1.3522943754917809</c:v>
                </c:pt>
                <c:pt idx="530">
                  <c:v>1.3307318167732693</c:v>
                </c:pt>
                <c:pt idx="531">
                  <c:v>1.3126092312172393</c:v>
                </c:pt>
                <c:pt idx="532">
                  <c:v>1.3162769352660806</c:v>
                </c:pt>
                <c:pt idx="533">
                  <c:v>1.3159594139486213</c:v>
                </c:pt>
                <c:pt idx="534">
                  <c:v>1.2991551384121678</c:v>
                </c:pt>
                <c:pt idx="535">
                  <c:v>1.2990062220941956</c:v>
                </c:pt>
                <c:pt idx="536">
                  <c:v>1.3249490887605275</c:v>
                </c:pt>
                <c:pt idx="537">
                  <c:v>1.3361110574236532</c:v>
                </c:pt>
                <c:pt idx="538">
                  <c:v>1.3215737944936321</c:v>
                </c:pt>
                <c:pt idx="539">
                  <c:v>1.324196871143577</c:v>
                </c:pt>
                <c:pt idx="540">
                  <c:v>1.3142218521452911</c:v>
                </c:pt>
                <c:pt idx="541">
                  <c:v>1.3130369925925927</c:v>
                </c:pt>
                <c:pt idx="542">
                  <c:v>1.3145067709211953</c:v>
                </c:pt>
                <c:pt idx="543">
                  <c:v>1.3061374237353489</c:v>
                </c:pt>
                <c:pt idx="544">
                  <c:v>1.2916846561706969</c:v>
                </c:pt>
                <c:pt idx="545">
                  <c:v>1.2655830530035337</c:v>
                </c:pt>
                <c:pt idx="546">
                  <c:v>1.2687324225352112</c:v>
                </c:pt>
                <c:pt idx="547">
                  <c:v>1.2749513268014643</c:v>
                </c:pt>
                <c:pt idx="548">
                  <c:v>1.2658895855090089</c:v>
                </c:pt>
                <c:pt idx="549">
                  <c:v>1.2521930133250139</c:v>
                </c:pt>
                <c:pt idx="550">
                  <c:v>1.2776548949115045</c:v>
                </c:pt>
                <c:pt idx="551">
                  <c:v>1.2766252881351723</c:v>
                </c:pt>
                <c:pt idx="552">
                  <c:v>1.2998874978859414</c:v>
                </c:pt>
                <c:pt idx="553">
                  <c:v>1.3268085248226951</c:v>
                </c:pt>
                <c:pt idx="554">
                  <c:v>1.3251644265416931</c:v>
                </c:pt>
                <c:pt idx="555">
                  <c:v>1.3128143260124649</c:v>
                </c:pt>
                <c:pt idx="556">
                  <c:v>1.3020484321315187</c:v>
                </c:pt>
                <c:pt idx="557">
                  <c:v>1.314680688996807</c:v>
                </c:pt>
                <c:pt idx="558">
                  <c:v>1.3127321004580343</c:v>
                </c:pt>
                <c:pt idx="559">
                  <c:v>1.3042157342200538</c:v>
                </c:pt>
                <c:pt idx="560">
                  <c:v>1.3112599209768132</c:v>
                </c:pt>
                <c:pt idx="561">
                  <c:v>1.3100910767142591</c:v>
                </c:pt>
                <c:pt idx="562">
                  <c:v>1.325134839374204</c:v>
                </c:pt>
                <c:pt idx="563">
                  <c:v>1.3513512843366584</c:v>
                </c:pt>
                <c:pt idx="564">
                  <c:v>1.3538915079854215</c:v>
                </c:pt>
                <c:pt idx="565">
                  <c:v>1.3660751216928633</c:v>
                </c:pt>
                <c:pt idx="566">
                  <c:v>1.3558028159425175</c:v>
                </c:pt>
                <c:pt idx="567">
                  <c:v>1.3634140576725025</c:v>
                </c:pt>
                <c:pt idx="568">
                  <c:v>1.3716226156644196</c:v>
                </c:pt>
                <c:pt idx="569">
                  <c:v>1.354238394680882</c:v>
                </c:pt>
                <c:pt idx="570">
                  <c:v>1.373465620959373</c:v>
                </c:pt>
                <c:pt idx="571">
                  <c:v>1.3772340219200996</c:v>
                </c:pt>
                <c:pt idx="572">
                  <c:v>1.3634405658441167</c:v>
                </c:pt>
                <c:pt idx="573">
                  <c:v>1.3835372289489032</c:v>
                </c:pt>
                <c:pt idx="574">
                  <c:v>1.3680227562649752</c:v>
                </c:pt>
                <c:pt idx="575">
                  <c:v>1.362169387888079</c:v>
                </c:pt>
                <c:pt idx="576">
                  <c:v>1.4224620597769622</c:v>
                </c:pt>
                <c:pt idx="577">
                  <c:v>1.4395238599633584</c:v>
                </c:pt>
                <c:pt idx="578">
                  <c:v>1.4039619917542765</c:v>
                </c:pt>
                <c:pt idx="579">
                  <c:v>1.3921412480514737</c:v>
                </c:pt>
                <c:pt idx="580">
                  <c:v>1.4021666560399879</c:v>
                </c:pt>
                <c:pt idx="581">
                  <c:v>1.4156258061220885</c:v>
                </c:pt>
                <c:pt idx="582">
                  <c:v>1.4379905170593794</c:v>
                </c:pt>
                <c:pt idx="583">
                  <c:v>1.492412094285992</c:v>
                </c:pt>
                <c:pt idx="584">
                  <c:v>1.5331221383676885</c:v>
                </c:pt>
                <c:pt idx="585">
                  <c:v>1.5258970763324198</c:v>
                </c:pt>
                <c:pt idx="586">
                  <c:v>1.5285476286836126</c:v>
                </c:pt>
                <c:pt idx="587">
                  <c:v>1.526644013559322</c:v>
                </c:pt>
                <c:pt idx="588">
                  <c:v>1.5065824689257798</c:v>
                </c:pt>
                <c:pt idx="589">
                  <c:v>1.4687540594986435</c:v>
                </c:pt>
                <c:pt idx="590">
                  <c:v>1.4747528536520198</c:v>
                </c:pt>
                <c:pt idx="591">
                  <c:v>1.5015319168775809</c:v>
                </c:pt>
                <c:pt idx="592">
                  <c:v>1.4749607167666585</c:v>
                </c:pt>
                <c:pt idx="593">
                  <c:v>1.497523429385774</c:v>
                </c:pt>
                <c:pt idx="594">
                  <c:v>1.5168612196332352</c:v>
                </c:pt>
                <c:pt idx="595">
                  <c:v>1.4896250542402398</c:v>
                </c:pt>
                <c:pt idx="596">
                  <c:v>1.4786897432654611</c:v>
                </c:pt>
                <c:pt idx="597">
                  <c:v>1.4614999750000002</c:v>
                </c:pt>
                <c:pt idx="598">
                  <c:v>1.4951530358379328</c:v>
                </c:pt>
                <c:pt idx="599">
                  <c:v>1.4220194856201696</c:v>
                </c:pt>
                <c:pt idx="600">
                  <c:v>1.4679296355093467</c:v>
                </c:pt>
                <c:pt idx="601">
                  <c:v>1.4531292156326865</c:v>
                </c:pt>
                <c:pt idx="602">
                  <c:v>1.4965268739949891</c:v>
                </c:pt>
                <c:pt idx="603">
                  <c:v>1.5209184961520916</c:v>
                </c:pt>
                <c:pt idx="604">
                  <c:v>1.519193593460193</c:v>
                </c:pt>
                <c:pt idx="605">
                  <c:v>1.477566411378425</c:v>
                </c:pt>
                <c:pt idx="606">
                  <c:v>1.4630717425897717</c:v>
                </c:pt>
                <c:pt idx="607">
                  <c:v>1.48869584382829</c:v>
                </c:pt>
                <c:pt idx="608">
                  <c:v>1.519476767888825</c:v>
                </c:pt>
                <c:pt idx="609">
                  <c:v>1.5261744581875707</c:v>
                </c:pt>
                <c:pt idx="610">
                  <c:v>1.5061847710843375</c:v>
                </c:pt>
                <c:pt idx="611">
                  <c:v>1.53614550729183</c:v>
                </c:pt>
                <c:pt idx="612">
                  <c:v>1.5476592310772299</c:v>
                </c:pt>
                <c:pt idx="613">
                  <c:v>1.5408869511910881</c:v>
                </c:pt>
                <c:pt idx="614">
                  <c:v>1.5217266698467964</c:v>
                </c:pt>
                <c:pt idx="615">
                  <c:v>1.5274725132010849</c:v>
                </c:pt>
                <c:pt idx="616">
                  <c:v>1.4912354823832283</c:v>
                </c:pt>
                <c:pt idx="617">
                  <c:v>1.4661283289995897</c:v>
                </c:pt>
                <c:pt idx="618">
                  <c:v>1.454088982584516</c:v>
                </c:pt>
                <c:pt idx="619">
                  <c:v>1.45794518380718</c:v>
                </c:pt>
                <c:pt idx="620">
                  <c:v>1.4539980654889115</c:v>
                </c:pt>
                <c:pt idx="621">
                  <c:v>1.4596742746603315</c:v>
                </c:pt>
                <c:pt idx="622">
                  <c:v>1.4947966075090311</c:v>
                </c:pt>
                <c:pt idx="623">
                  <c:v>1.5307745386199263</c:v>
                </c:pt>
                <c:pt idx="624">
                  <c:v>1.5173930363507002</c:v>
                </c:pt>
                <c:pt idx="625">
                  <c:v>1.5260355012067135</c:v>
                </c:pt>
                <c:pt idx="626">
                  <c:v>1.5310559204329182</c:v>
                </c:pt>
                <c:pt idx="627">
                  <c:v>1.5230494195645365</c:v>
                </c:pt>
                <c:pt idx="628">
                  <c:v>1.5566305813969523</c:v>
                </c:pt>
                <c:pt idx="629">
                  <c:v>1.5318876905130692</c:v>
                </c:pt>
                <c:pt idx="630">
                  <c:v>1.5378262175623265</c:v>
                </c:pt>
                <c:pt idx="631">
                  <c:v>1.5491847634322375</c:v>
                </c:pt>
                <c:pt idx="632">
                  <c:v>1.5374085326295546</c:v>
                </c:pt>
                <c:pt idx="633">
                  <c:v>1.5397640163873414</c:v>
                </c:pt>
                <c:pt idx="634">
                  <c:v>1.5290543775877659</c:v>
                </c:pt>
                <c:pt idx="635">
                  <c:v>1.5712769090955094</c:v>
                </c:pt>
                <c:pt idx="636">
                  <c:v>1.5712769090955094</c:v>
                </c:pt>
              </c:numCache>
            </c:numRef>
          </c:val>
          <c:smooth val="0"/>
          <c:extLst>
            <c:ext xmlns:c16="http://schemas.microsoft.com/office/drawing/2014/chart" uri="{C3380CC4-5D6E-409C-BE32-E72D297353CC}">
              <c16:uniqueId val="{00000002-2751-C042-98C1-E3F6C14A6F5A}"/>
            </c:ext>
          </c:extLst>
        </c:ser>
        <c:ser>
          <c:idx val="3"/>
          <c:order val="3"/>
          <c:tx>
            <c:strRef>
              <c:f>Sheet2!$AA$3</c:f>
              <c:strCache>
                <c:ptCount val="1"/>
                <c:pt idx="0">
                  <c:v>5d Ret</c:v>
                </c:pt>
              </c:strCache>
            </c:strRef>
          </c:tx>
          <c:spPr>
            <a:ln w="6350" cap="rnd">
              <a:solidFill>
                <a:schemeClr val="bg1">
                  <a:lumMod val="8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Sheet2!$AA$4:$AA$640</c:f>
              <c:numCache>
                <c:formatCode>0.00</c:formatCode>
                <c:ptCount val="637"/>
                <c:pt idx="4">
                  <c:v>-4.7159238154188439E-2</c:v>
                </c:pt>
                <c:pt idx="5">
                  <c:v>-3.4318775511740555E-2</c:v>
                </c:pt>
                <c:pt idx="6">
                  <c:v>-1.6522716923271178E-2</c:v>
                </c:pt>
                <c:pt idx="7">
                  <c:v>-1.2860766074801831E-2</c:v>
                </c:pt>
                <c:pt idx="8">
                  <c:v>-8.9243941683296423E-3</c:v>
                </c:pt>
                <c:pt idx="9">
                  <c:v>-2.7364107662607502E-2</c:v>
                </c:pt>
                <c:pt idx="10">
                  <c:v>-2.3825464743286364E-2</c:v>
                </c:pt>
                <c:pt idx="11">
                  <c:v>-1.8979350312296157E-2</c:v>
                </c:pt>
                <c:pt idx="12">
                  <c:v>-1.0472912791006945E-2</c:v>
                </c:pt>
                <c:pt idx="13">
                  <c:v>-2.6937944672697962E-2</c:v>
                </c:pt>
                <c:pt idx="14">
                  <c:v>-4.1954114769440866E-2</c:v>
                </c:pt>
                <c:pt idx="15">
                  <c:v>-6.1780627696350794E-2</c:v>
                </c:pt>
                <c:pt idx="16">
                  <c:v>-8.2909753436696904E-2</c:v>
                </c:pt>
                <c:pt idx="17">
                  <c:v>-4.1377087617590777E-2</c:v>
                </c:pt>
                <c:pt idx="18">
                  <c:v>-3.0803394910371568E-2</c:v>
                </c:pt>
                <c:pt idx="19">
                  <c:v>-2.0286699945661429E-3</c:v>
                </c:pt>
                <c:pt idx="20">
                  <c:v>1.6497878914390026E-2</c:v>
                </c:pt>
                <c:pt idx="21">
                  <c:v>-1.7392751679664774E-2</c:v>
                </c:pt>
                <c:pt idx="22">
                  <c:v>-3.2686263030526365E-3</c:v>
                </c:pt>
                <c:pt idx="23">
                  <c:v>-3.4481371351879911E-2</c:v>
                </c:pt>
                <c:pt idx="24">
                  <c:v>-5.2050285881038362E-2</c:v>
                </c:pt>
                <c:pt idx="25">
                  <c:v>-1.0732932822909179E-2</c:v>
                </c:pt>
                <c:pt idx="26">
                  <c:v>-1.8593923111542215E-2</c:v>
                </c:pt>
                <c:pt idx="27">
                  <c:v>-1.2523326591784633E-2</c:v>
                </c:pt>
                <c:pt idx="28">
                  <c:v>1.1538363682583493E-2</c:v>
                </c:pt>
                <c:pt idx="29">
                  <c:v>-3.3120172036150863E-2</c:v>
                </c:pt>
                <c:pt idx="30">
                  <c:v>-4.9289668771668037E-2</c:v>
                </c:pt>
                <c:pt idx="31">
                  <c:v>-2.861028543575778E-2</c:v>
                </c:pt>
                <c:pt idx="32">
                  <c:v>-3.1342695445800199E-2</c:v>
                </c:pt>
                <c:pt idx="33">
                  <c:v>-9.2543912983793931E-3</c:v>
                </c:pt>
                <c:pt idx="34">
                  <c:v>-6.0663078309767839E-3</c:v>
                </c:pt>
                <c:pt idx="35">
                  <c:v>-3.9209277215986764E-2</c:v>
                </c:pt>
                <c:pt idx="36">
                  <c:v>-5.3864993789410433E-2</c:v>
                </c:pt>
                <c:pt idx="37">
                  <c:v>-5.27356435896284E-2</c:v>
                </c:pt>
                <c:pt idx="38">
                  <c:v>-5.8308369376133894E-2</c:v>
                </c:pt>
                <c:pt idx="39">
                  <c:v>-1.4607628438688942E-2</c:v>
                </c:pt>
                <c:pt idx="40">
                  <c:v>2.1782822357876448E-2</c:v>
                </c:pt>
                <c:pt idx="41">
                  <c:v>3.2716741164696125E-2</c:v>
                </c:pt>
                <c:pt idx="42">
                  <c:v>6.1102357209856704E-2</c:v>
                </c:pt>
                <c:pt idx="43">
                  <c:v>4.9817648489514359E-2</c:v>
                </c:pt>
                <c:pt idx="44">
                  <c:v>2.9310552694235104E-2</c:v>
                </c:pt>
                <c:pt idx="45">
                  <c:v>6.1105699201557916E-3</c:v>
                </c:pt>
                <c:pt idx="46">
                  <c:v>-5.1119403880332094E-3</c:v>
                </c:pt>
                <c:pt idx="47">
                  <c:v>-3.0087294132268197E-2</c:v>
                </c:pt>
                <c:pt idx="48">
                  <c:v>-5.1424290956078027E-2</c:v>
                </c:pt>
                <c:pt idx="49">
                  <c:v>-1.6471811694222994E-2</c:v>
                </c:pt>
                <c:pt idx="50">
                  <c:v>-4.1691861707571429E-2</c:v>
                </c:pt>
                <c:pt idx="51">
                  <c:v>-1.4650377279652585E-2</c:v>
                </c:pt>
                <c:pt idx="52">
                  <c:v>1.8896035565464896E-2</c:v>
                </c:pt>
                <c:pt idx="53">
                  <c:v>-1.9202711489256827E-2</c:v>
                </c:pt>
                <c:pt idx="54">
                  <c:v>1.7521616781458752E-2</c:v>
                </c:pt>
                <c:pt idx="55">
                  <c:v>2.2014653075627191E-2</c:v>
                </c:pt>
                <c:pt idx="56">
                  <c:v>-7.6028020017441149E-3</c:v>
                </c:pt>
                <c:pt idx="57">
                  <c:v>1.7088239681774385E-2</c:v>
                </c:pt>
                <c:pt idx="58">
                  <c:v>-5.375076290254294E-3</c:v>
                </c:pt>
                <c:pt idx="59">
                  <c:v>-2.5328126200592219E-2</c:v>
                </c:pt>
                <c:pt idx="60">
                  <c:v>3.0668895129077152E-3</c:v>
                </c:pt>
                <c:pt idx="61">
                  <c:v>6.4517578112659735E-3</c:v>
                </c:pt>
                <c:pt idx="62">
                  <c:v>-4.4790271356379948E-3</c:v>
                </c:pt>
                <c:pt idx="63">
                  <c:v>2.0332307619473366E-2</c:v>
                </c:pt>
                <c:pt idx="64">
                  <c:v>-6.0178926853005372E-3</c:v>
                </c:pt>
                <c:pt idx="65">
                  <c:v>-5.6691459145087296E-2</c:v>
                </c:pt>
                <c:pt idx="66">
                  <c:v>2.3069928146141538E-3</c:v>
                </c:pt>
                <c:pt idx="67">
                  <c:v>-2.890295885952501E-2</c:v>
                </c:pt>
                <c:pt idx="68">
                  <c:v>-1.7726447065200043E-2</c:v>
                </c:pt>
                <c:pt idx="69">
                  <c:v>4.955613169788077E-2</c:v>
                </c:pt>
                <c:pt idx="70">
                  <c:v>4.5209545810723159E-2</c:v>
                </c:pt>
                <c:pt idx="71">
                  <c:v>5.2981719068329582E-2</c:v>
                </c:pt>
                <c:pt idx="72">
                  <c:v>4.870565926813198E-2</c:v>
                </c:pt>
                <c:pt idx="73">
                  <c:v>5.2857120460060414E-2</c:v>
                </c:pt>
                <c:pt idx="74">
                  <c:v>4.3517821023997781E-2</c:v>
                </c:pt>
                <c:pt idx="75">
                  <c:v>4.7669340540165688E-2</c:v>
                </c:pt>
                <c:pt idx="76">
                  <c:v>6.7559718955617437E-2</c:v>
                </c:pt>
                <c:pt idx="77">
                  <c:v>3.9205610543947673E-2</c:v>
                </c:pt>
                <c:pt idx="78">
                  <c:v>2.7405463443167122E-2</c:v>
                </c:pt>
                <c:pt idx="79">
                  <c:v>3.4335577311922105E-2</c:v>
                </c:pt>
                <c:pt idx="80">
                  <c:v>-5.2493825676811982E-2</c:v>
                </c:pt>
                <c:pt idx="81">
                  <c:v>-2.1842217847837048E-2</c:v>
                </c:pt>
                <c:pt idx="82">
                  <c:v>-5.8957749486522049E-2</c:v>
                </c:pt>
                <c:pt idx="83">
                  <c:v>-9.7535042449520062E-2</c:v>
                </c:pt>
                <c:pt idx="84">
                  <c:v>-3.6644260515826393E-2</c:v>
                </c:pt>
                <c:pt idx="85">
                  <c:v>-2.8902749111199728E-2</c:v>
                </c:pt>
                <c:pt idx="86">
                  <c:v>4.8922523814929293E-2</c:v>
                </c:pt>
                <c:pt idx="87">
                  <c:v>9.3613661334307235E-2</c:v>
                </c:pt>
                <c:pt idx="88">
                  <c:v>0.1038165320783221</c:v>
                </c:pt>
                <c:pt idx="89">
                  <c:v>4.4061526800159935E-2</c:v>
                </c:pt>
                <c:pt idx="90">
                  <c:v>2.309105660761914E-3</c:v>
                </c:pt>
                <c:pt idx="91">
                  <c:v>-1.7208753396852978E-2</c:v>
                </c:pt>
                <c:pt idx="92">
                  <c:v>4.598746023928629E-3</c:v>
                </c:pt>
                <c:pt idx="93">
                  <c:v>2.9123591520676628E-2</c:v>
                </c:pt>
                <c:pt idx="94">
                  <c:v>2.7850530755307431E-3</c:v>
                </c:pt>
                <c:pt idx="95">
                  <c:v>2.9832238304446979E-2</c:v>
                </c:pt>
                <c:pt idx="96">
                  <c:v>-1.1626328813797082E-2</c:v>
                </c:pt>
                <c:pt idx="97">
                  <c:v>4.3501885832056414E-3</c:v>
                </c:pt>
                <c:pt idx="98">
                  <c:v>9.1543394842476949E-2</c:v>
                </c:pt>
                <c:pt idx="99">
                  <c:v>0.10050706877456067</c:v>
                </c:pt>
                <c:pt idx="100">
                  <c:v>0.12338455926591954</c:v>
                </c:pt>
                <c:pt idx="101">
                  <c:v>0.10736766268595881</c:v>
                </c:pt>
                <c:pt idx="102">
                  <c:v>1.68161815458195E-2</c:v>
                </c:pt>
                <c:pt idx="103">
                  <c:v>2.2161043841884543E-2</c:v>
                </c:pt>
                <c:pt idx="104">
                  <c:v>1.2786659966368099E-2</c:v>
                </c:pt>
                <c:pt idx="105">
                  <c:v>8.2429757137464073E-5</c:v>
                </c:pt>
                <c:pt idx="106">
                  <c:v>9.2031715482294198E-3</c:v>
                </c:pt>
                <c:pt idx="107">
                  <c:v>-2.1464984899354812E-2</c:v>
                </c:pt>
                <c:pt idx="108">
                  <c:v>-4.7283139136443213E-2</c:v>
                </c:pt>
                <c:pt idx="109">
                  <c:v>-4.9632709088400666E-2</c:v>
                </c:pt>
                <c:pt idx="110">
                  <c:v>-1.0641457785103052E-2</c:v>
                </c:pt>
                <c:pt idx="111">
                  <c:v>-2.4620063467743297E-2</c:v>
                </c:pt>
                <c:pt idx="112">
                  <c:v>-8.4808745141353552E-3</c:v>
                </c:pt>
                <c:pt idx="113">
                  <c:v>-3.6436197906125306E-3</c:v>
                </c:pt>
                <c:pt idx="114">
                  <c:v>8.2491130763535838E-4</c:v>
                </c:pt>
                <c:pt idx="115">
                  <c:v>1.6448365931906853E-2</c:v>
                </c:pt>
                <c:pt idx="116">
                  <c:v>3.0887791566981817E-2</c:v>
                </c:pt>
                <c:pt idx="117">
                  <c:v>5.3097674233640403E-2</c:v>
                </c:pt>
                <c:pt idx="118">
                  <c:v>1.9218524084902929E-2</c:v>
                </c:pt>
                <c:pt idx="119">
                  <c:v>2.1236776326588366E-2</c:v>
                </c:pt>
                <c:pt idx="120">
                  <c:v>1.3958543399277854E-2</c:v>
                </c:pt>
                <c:pt idx="121">
                  <c:v>-1.0997887811712088E-2</c:v>
                </c:pt>
                <c:pt idx="122">
                  <c:v>-1.4803273711578864E-2</c:v>
                </c:pt>
                <c:pt idx="123">
                  <c:v>-2.5787713094707107E-2</c:v>
                </c:pt>
                <c:pt idx="124">
                  <c:v>-6.8841494582702655E-3</c:v>
                </c:pt>
                <c:pt idx="125">
                  <c:v>-1.5110985469314813E-2</c:v>
                </c:pt>
                <c:pt idx="126">
                  <c:v>-1.8126176402795031E-2</c:v>
                </c:pt>
                <c:pt idx="127">
                  <c:v>-1.0695933328491053E-2</c:v>
                </c:pt>
                <c:pt idx="128">
                  <c:v>-1.7680715776201911E-2</c:v>
                </c:pt>
                <c:pt idx="129">
                  <c:v>7.1281096916853493E-3</c:v>
                </c:pt>
                <c:pt idx="130">
                  <c:v>1.8679101645501205E-2</c:v>
                </c:pt>
                <c:pt idx="131">
                  <c:v>1.7035911133855483E-2</c:v>
                </c:pt>
                <c:pt idx="132">
                  <c:v>2.5167427027749902E-2</c:v>
                </c:pt>
                <c:pt idx="133">
                  <c:v>1.3241301824705804E-2</c:v>
                </c:pt>
                <c:pt idx="134">
                  <c:v>-1.6191768150710577E-3</c:v>
                </c:pt>
                <c:pt idx="135">
                  <c:v>7.9345147288173816E-3</c:v>
                </c:pt>
                <c:pt idx="136">
                  <c:v>-1.3360935619622297E-2</c:v>
                </c:pt>
                <c:pt idx="137">
                  <c:v>-1.590564269560215E-2</c:v>
                </c:pt>
                <c:pt idx="138">
                  <c:v>-1.0189766978912903E-2</c:v>
                </c:pt>
                <c:pt idx="139">
                  <c:v>1.1083852930936649E-3</c:v>
                </c:pt>
                <c:pt idx="140">
                  <c:v>1.7460908587175736E-2</c:v>
                </c:pt>
                <c:pt idx="141">
                  <c:v>2.3252860812516325E-2</c:v>
                </c:pt>
                <c:pt idx="142">
                  <c:v>3.4627564380886419E-2</c:v>
                </c:pt>
                <c:pt idx="143">
                  <c:v>-1.6673627731335322E-2</c:v>
                </c:pt>
                <c:pt idx="144">
                  <c:v>-3.0455431408913262E-2</c:v>
                </c:pt>
                <c:pt idx="145">
                  <c:v>-2.4574583757430039E-2</c:v>
                </c:pt>
                <c:pt idx="146">
                  <c:v>-1.4450122598144419E-2</c:v>
                </c:pt>
                <c:pt idx="147">
                  <c:v>1.7882167151525019E-2</c:v>
                </c:pt>
                <c:pt idx="148">
                  <c:v>2.8327570538492892E-2</c:v>
                </c:pt>
                <c:pt idx="149">
                  <c:v>4.535923768342838E-3</c:v>
                </c:pt>
                <c:pt idx="150">
                  <c:v>2.2441213085461252E-3</c:v>
                </c:pt>
                <c:pt idx="151">
                  <c:v>5.1771584857034057E-3</c:v>
                </c:pt>
                <c:pt idx="152">
                  <c:v>-3.2972833019951053E-4</c:v>
                </c:pt>
                <c:pt idx="153">
                  <c:v>4.2718686169297805E-3</c:v>
                </c:pt>
                <c:pt idx="154">
                  <c:v>4.8190045707411358E-3</c:v>
                </c:pt>
                <c:pt idx="155">
                  <c:v>-1.0747798356422766E-2</c:v>
                </c:pt>
                <c:pt idx="156">
                  <c:v>7.8189987233704631E-3</c:v>
                </c:pt>
                <c:pt idx="157">
                  <c:v>1.8320402269740146E-2</c:v>
                </c:pt>
                <c:pt idx="158">
                  <c:v>1.2734745407201445E-2</c:v>
                </c:pt>
                <c:pt idx="159">
                  <c:v>1.6254787425820559E-2</c:v>
                </c:pt>
                <c:pt idx="160">
                  <c:v>2.5076072336344211E-3</c:v>
                </c:pt>
                <c:pt idx="161">
                  <c:v>-1.1926684048705739E-2</c:v>
                </c:pt>
                <c:pt idx="162">
                  <c:v>1.415246444362024E-3</c:v>
                </c:pt>
                <c:pt idx="163">
                  <c:v>2.2657360663434958E-2</c:v>
                </c:pt>
                <c:pt idx="164">
                  <c:v>3.4029113057804351E-2</c:v>
                </c:pt>
                <c:pt idx="165">
                  <c:v>4.3664336766021661E-2</c:v>
                </c:pt>
                <c:pt idx="166">
                  <c:v>3.531344828445528E-3</c:v>
                </c:pt>
                <c:pt idx="167">
                  <c:v>-2.6151792854318175E-2</c:v>
                </c:pt>
                <c:pt idx="168">
                  <c:v>-3.07102827394376E-2</c:v>
                </c:pt>
                <c:pt idx="169">
                  <c:v>-4.0410064849121116E-2</c:v>
                </c:pt>
                <c:pt idx="170">
                  <c:v>-1.1956799418733498E-2</c:v>
                </c:pt>
                <c:pt idx="171">
                  <c:v>-1.5260322569954892E-2</c:v>
                </c:pt>
                <c:pt idx="172">
                  <c:v>-3.5203715273052813E-2</c:v>
                </c:pt>
                <c:pt idx="173">
                  <c:v>-2.2431012464091602E-2</c:v>
                </c:pt>
                <c:pt idx="174">
                  <c:v>-2.2267115923633833E-2</c:v>
                </c:pt>
                <c:pt idx="175">
                  <c:v>9.5698397330066971E-3</c:v>
                </c:pt>
                <c:pt idx="176">
                  <c:v>2.838367925038944E-2</c:v>
                </c:pt>
                <c:pt idx="177">
                  <c:v>3.1390310421177368E-2</c:v>
                </c:pt>
                <c:pt idx="178">
                  <c:v>1.5419687419456799E-2</c:v>
                </c:pt>
                <c:pt idx="179">
                  <c:v>7.0248748907505553E-3</c:v>
                </c:pt>
                <c:pt idx="180">
                  <c:v>3.7698470996160843E-3</c:v>
                </c:pt>
                <c:pt idx="181">
                  <c:v>-2.8121794001489484E-3</c:v>
                </c:pt>
                <c:pt idx="182">
                  <c:v>4.6116352860525985E-3</c:v>
                </c:pt>
                <c:pt idx="183">
                  <c:v>9.4898303213868992E-3</c:v>
                </c:pt>
                <c:pt idx="184">
                  <c:v>4.1631392254531923E-3</c:v>
                </c:pt>
                <c:pt idx="185">
                  <c:v>2.5289665614020931E-2</c:v>
                </c:pt>
                <c:pt idx="186">
                  <c:v>2.3205797842624182E-2</c:v>
                </c:pt>
                <c:pt idx="187">
                  <c:v>3.1199499730991852E-2</c:v>
                </c:pt>
                <c:pt idx="188">
                  <c:v>2.737533153787066E-2</c:v>
                </c:pt>
                <c:pt idx="189">
                  <c:v>1.3314125798631329E-2</c:v>
                </c:pt>
                <c:pt idx="190">
                  <c:v>6.5364938601871871E-3</c:v>
                </c:pt>
                <c:pt idx="191">
                  <c:v>-1.7446546521954806E-2</c:v>
                </c:pt>
                <c:pt idx="192">
                  <c:v>-2.2472799970844171E-2</c:v>
                </c:pt>
                <c:pt idx="193">
                  <c:v>-2.7108407642775396E-2</c:v>
                </c:pt>
                <c:pt idx="194">
                  <c:v>-2.4357717965769812E-2</c:v>
                </c:pt>
                <c:pt idx="195">
                  <c:v>-2.0972057714305641E-2</c:v>
                </c:pt>
                <c:pt idx="196">
                  <c:v>-2.4019722050552698E-2</c:v>
                </c:pt>
                <c:pt idx="197">
                  <c:v>-2.5508984814070733E-2</c:v>
                </c:pt>
                <c:pt idx="198">
                  <c:v>-3.5479887781416544E-2</c:v>
                </c:pt>
                <c:pt idx="199">
                  <c:v>-2.8767957430774468E-2</c:v>
                </c:pt>
                <c:pt idx="200">
                  <c:v>-9.7697527445206166E-3</c:v>
                </c:pt>
                <c:pt idx="201">
                  <c:v>-1.6096031094407527E-3</c:v>
                </c:pt>
                <c:pt idx="202">
                  <c:v>2.5234101006775912E-2</c:v>
                </c:pt>
                <c:pt idx="203">
                  <c:v>2.420453611327171E-2</c:v>
                </c:pt>
                <c:pt idx="204">
                  <c:v>1.7165981045230171E-2</c:v>
                </c:pt>
                <c:pt idx="205">
                  <c:v>-6.7043472196945232E-3</c:v>
                </c:pt>
                <c:pt idx="206">
                  <c:v>-1.4746767539969199E-2</c:v>
                </c:pt>
                <c:pt idx="207">
                  <c:v>-2.8182791367652841E-2</c:v>
                </c:pt>
                <c:pt idx="208">
                  <c:v>-1.8965361055338432E-2</c:v>
                </c:pt>
                <c:pt idx="209">
                  <c:v>1.1739387410391336E-2</c:v>
                </c:pt>
                <c:pt idx="210">
                  <c:v>1.3506625844923181E-2</c:v>
                </c:pt>
                <c:pt idx="211">
                  <c:v>1.2531341979197275E-2</c:v>
                </c:pt>
                <c:pt idx="212">
                  <c:v>1.378306997732095E-2</c:v>
                </c:pt>
                <c:pt idx="213">
                  <c:v>1.8126785122568184E-2</c:v>
                </c:pt>
                <c:pt idx="214">
                  <c:v>1.5913270244648076E-2</c:v>
                </c:pt>
                <c:pt idx="215">
                  <c:v>2.7450124350923612E-2</c:v>
                </c:pt>
                <c:pt idx="216">
                  <c:v>1.853864236426573E-2</c:v>
                </c:pt>
                <c:pt idx="217">
                  <c:v>-1.0878668012585851E-3</c:v>
                </c:pt>
                <c:pt idx="218">
                  <c:v>-6.5923091201844589E-3</c:v>
                </c:pt>
                <c:pt idx="219">
                  <c:v>3.3239792338541994E-3</c:v>
                </c:pt>
                <c:pt idx="220">
                  <c:v>3.6294271228215404E-3</c:v>
                </c:pt>
                <c:pt idx="221">
                  <c:v>1.7152825642564255E-2</c:v>
                </c:pt>
                <c:pt idx="222">
                  <c:v>2.9549496700962023E-2</c:v>
                </c:pt>
                <c:pt idx="223">
                  <c:v>3.1981764525031181E-2</c:v>
                </c:pt>
                <c:pt idx="224">
                  <c:v>5.5083023493885282E-2</c:v>
                </c:pt>
                <c:pt idx="225">
                  <c:v>4.4993533518187058E-2</c:v>
                </c:pt>
                <c:pt idx="226">
                  <c:v>4.0957856295059041E-2</c:v>
                </c:pt>
                <c:pt idx="227">
                  <c:v>4.6609468449683958E-2</c:v>
                </c:pt>
                <c:pt idx="228">
                  <c:v>2.1192267556436727E-2</c:v>
                </c:pt>
                <c:pt idx="229">
                  <c:v>2.1336068566242396E-2</c:v>
                </c:pt>
                <c:pt idx="230">
                  <c:v>2.1443520548469149E-2</c:v>
                </c:pt>
                <c:pt idx="231">
                  <c:v>1.0655738347467067E-2</c:v>
                </c:pt>
                <c:pt idx="232">
                  <c:v>4.2941837264252915E-2</c:v>
                </c:pt>
                <c:pt idx="233">
                  <c:v>2.0439201523297021E-2</c:v>
                </c:pt>
                <c:pt idx="234">
                  <c:v>2.0630052488798595E-2</c:v>
                </c:pt>
                <c:pt idx="235">
                  <c:v>1.6691034722416793E-2</c:v>
                </c:pt>
                <c:pt idx="236">
                  <c:v>-1.2785820546334292E-2</c:v>
                </c:pt>
                <c:pt idx="237">
                  <c:v>-3.0878698761733252E-2</c:v>
                </c:pt>
                <c:pt idx="238">
                  <c:v>-3.3744976553513772E-2</c:v>
                </c:pt>
                <c:pt idx="239">
                  <c:v>-3.216690344004227E-2</c:v>
                </c:pt>
                <c:pt idx="240">
                  <c:v>-4.4933151222725454E-2</c:v>
                </c:pt>
                <c:pt idx="241">
                  <c:v>7.900682364587349E-3</c:v>
                </c:pt>
                <c:pt idx="242">
                  <c:v>5.7821100080405509E-4</c:v>
                </c:pt>
                <c:pt idx="243">
                  <c:v>-4.2232237870563861E-3</c:v>
                </c:pt>
                <c:pt idx="244">
                  <c:v>8.1510208025873162E-3</c:v>
                </c:pt>
                <c:pt idx="245">
                  <c:v>-1.4346353914900805E-2</c:v>
                </c:pt>
                <c:pt idx="246">
                  <c:v>-2.4664916093718615E-3</c:v>
                </c:pt>
                <c:pt idx="247">
                  <c:v>-4.540868307568821E-4</c:v>
                </c:pt>
                <c:pt idx="248">
                  <c:v>-1.9410385826973714E-2</c:v>
                </c:pt>
                <c:pt idx="249">
                  <c:v>-9.6489509247098953E-3</c:v>
                </c:pt>
                <c:pt idx="250">
                  <c:v>-1.6821753992869309E-2</c:v>
                </c:pt>
                <c:pt idx="251">
                  <c:v>-2.0643372231244402E-2</c:v>
                </c:pt>
                <c:pt idx="252">
                  <c:v>5.8330737324312288E-3</c:v>
                </c:pt>
                <c:pt idx="253">
                  <c:v>1.2299088487912998E-2</c:v>
                </c:pt>
                <c:pt idx="254">
                  <c:v>5.8593921234301486E-3</c:v>
                </c:pt>
                <c:pt idx="255">
                  <c:v>3.2605420183018811E-2</c:v>
                </c:pt>
                <c:pt idx="256">
                  <c:v>3.7359989611712219E-2</c:v>
                </c:pt>
                <c:pt idx="257">
                  <c:v>1.3240494345833154E-2</c:v>
                </c:pt>
                <c:pt idx="258">
                  <c:v>4.9489882162715361E-2</c:v>
                </c:pt>
                <c:pt idx="259">
                  <c:v>2.7929151486129213E-2</c:v>
                </c:pt>
                <c:pt idx="260">
                  <c:v>2.4501164891507821E-2</c:v>
                </c:pt>
                <c:pt idx="261">
                  <c:v>4.8915271910478751E-2</c:v>
                </c:pt>
                <c:pt idx="262">
                  <c:v>1.0326562188738536E-2</c:v>
                </c:pt>
                <c:pt idx="263">
                  <c:v>1.8755421646697155E-2</c:v>
                </c:pt>
                <c:pt idx="264">
                  <c:v>1.6064930504279634E-2</c:v>
                </c:pt>
                <c:pt idx="265">
                  <c:v>1.1351228934664642E-2</c:v>
                </c:pt>
                <c:pt idx="266">
                  <c:v>1.4075943899981895E-2</c:v>
                </c:pt>
                <c:pt idx="267">
                  <c:v>9.4202910541316149E-3</c:v>
                </c:pt>
                <c:pt idx="268">
                  <c:v>8.2267660648954472E-4</c:v>
                </c:pt>
                <c:pt idx="269">
                  <c:v>5.7530121459435689E-3</c:v>
                </c:pt>
                <c:pt idx="270">
                  <c:v>8.6916519467837069E-3</c:v>
                </c:pt>
                <c:pt idx="271">
                  <c:v>5.5730685698556284E-3</c:v>
                </c:pt>
                <c:pt idx="272">
                  <c:v>-8.7983240315767149E-3</c:v>
                </c:pt>
                <c:pt idx="273">
                  <c:v>-3.4539248298403788E-3</c:v>
                </c:pt>
                <c:pt idx="274">
                  <c:v>7.1733096333998657E-3</c:v>
                </c:pt>
                <c:pt idx="275">
                  <c:v>-1.62146631844241E-3</c:v>
                </c:pt>
                <c:pt idx="276">
                  <c:v>1.8693371842579897E-3</c:v>
                </c:pt>
                <c:pt idx="277">
                  <c:v>-1.3910388087706022E-2</c:v>
                </c:pt>
                <c:pt idx="278">
                  <c:v>-2.7938386633958888E-2</c:v>
                </c:pt>
                <c:pt idx="279">
                  <c:v>-1.818084250863336E-2</c:v>
                </c:pt>
                <c:pt idx="280">
                  <c:v>5.0654382304453367E-3</c:v>
                </c:pt>
                <c:pt idx="281">
                  <c:v>2.1633146590882585E-2</c:v>
                </c:pt>
                <c:pt idx="282">
                  <c:v>3.8587307930503974E-2</c:v>
                </c:pt>
                <c:pt idx="283">
                  <c:v>3.3489012778838194E-2</c:v>
                </c:pt>
                <c:pt idx="284">
                  <c:v>3.9452368222408177E-2</c:v>
                </c:pt>
                <c:pt idx="285">
                  <c:v>2.2194407877740206E-2</c:v>
                </c:pt>
                <c:pt idx="286">
                  <c:v>1.3272103129628787E-2</c:v>
                </c:pt>
                <c:pt idx="287">
                  <c:v>4.2292678120731684E-3</c:v>
                </c:pt>
                <c:pt idx="288">
                  <c:v>-1.5309058493980272E-2</c:v>
                </c:pt>
                <c:pt idx="289">
                  <c:v>-1.300355809357207E-2</c:v>
                </c:pt>
                <c:pt idx="290">
                  <c:v>-1.3166158031023887E-2</c:v>
                </c:pt>
                <c:pt idx="291">
                  <c:v>-1.3158438719790321E-2</c:v>
                </c:pt>
                <c:pt idx="292">
                  <c:v>4.6133818207929368E-3</c:v>
                </c:pt>
                <c:pt idx="293">
                  <c:v>1.514778672140028E-2</c:v>
                </c:pt>
                <c:pt idx="294">
                  <c:v>1.2292002231429778E-2</c:v>
                </c:pt>
                <c:pt idx="295">
                  <c:v>1.0008215016448142E-2</c:v>
                </c:pt>
                <c:pt idx="296">
                  <c:v>-2.1143424212170428E-2</c:v>
                </c:pt>
                <c:pt idx="297">
                  <c:v>-2.9334945199168034E-2</c:v>
                </c:pt>
                <c:pt idx="298">
                  <c:v>-2.411475231206647E-2</c:v>
                </c:pt>
                <c:pt idx="299">
                  <c:v>-1.5308717114412361E-2</c:v>
                </c:pt>
                <c:pt idx="300">
                  <c:v>3.8818423110310793E-3</c:v>
                </c:pt>
                <c:pt idx="301">
                  <c:v>9.4359251246159458E-4</c:v>
                </c:pt>
                <c:pt idx="302">
                  <c:v>6.480957098651958E-3</c:v>
                </c:pt>
                <c:pt idx="303">
                  <c:v>1.6586124436786937E-4</c:v>
                </c:pt>
                <c:pt idx="304">
                  <c:v>-9.9104749237253608E-4</c:v>
                </c:pt>
                <c:pt idx="305">
                  <c:v>-5.6745747839222769E-3</c:v>
                </c:pt>
                <c:pt idx="306">
                  <c:v>-2.274978241797386E-2</c:v>
                </c:pt>
                <c:pt idx="307">
                  <c:v>1.8485145779869078E-3</c:v>
                </c:pt>
                <c:pt idx="308">
                  <c:v>7.4155990851020358E-3</c:v>
                </c:pt>
                <c:pt idx="309">
                  <c:v>9.9568724542286983E-3</c:v>
                </c:pt>
                <c:pt idx="310">
                  <c:v>2.7963262835589812E-2</c:v>
                </c:pt>
                <c:pt idx="311">
                  <c:v>1.6677604796934559E-2</c:v>
                </c:pt>
                <c:pt idx="312">
                  <c:v>1.9964309026891818E-2</c:v>
                </c:pt>
                <c:pt idx="313">
                  <c:v>3.9038178386961171E-2</c:v>
                </c:pt>
                <c:pt idx="314">
                  <c:v>4.1959933773836409E-2</c:v>
                </c:pt>
                <c:pt idx="315">
                  <c:v>3.6452423486045014E-2</c:v>
                </c:pt>
                <c:pt idx="316">
                  <c:v>2.6657528522345004E-2</c:v>
                </c:pt>
                <c:pt idx="317">
                  <c:v>8.7899885473612487E-3</c:v>
                </c:pt>
                <c:pt idx="318">
                  <c:v>-1.1867055980359614E-2</c:v>
                </c:pt>
                <c:pt idx="319">
                  <c:v>-1.2846019232196313E-2</c:v>
                </c:pt>
                <c:pt idx="320">
                  <c:v>-2.2301495332957368E-2</c:v>
                </c:pt>
                <c:pt idx="321">
                  <c:v>-1.2564253784203719E-2</c:v>
                </c:pt>
                <c:pt idx="322">
                  <c:v>-1.17874438329309E-3</c:v>
                </c:pt>
                <c:pt idx="323">
                  <c:v>1.3137272578140023E-3</c:v>
                </c:pt>
                <c:pt idx="324">
                  <c:v>2.5634532735816905E-2</c:v>
                </c:pt>
                <c:pt idx="325">
                  <c:v>2.748219830008912E-2</c:v>
                </c:pt>
                <c:pt idx="326">
                  <c:v>3.1872411879126261E-2</c:v>
                </c:pt>
                <c:pt idx="327">
                  <c:v>8.1465971486139026E-3</c:v>
                </c:pt>
                <c:pt idx="328">
                  <c:v>1.5302298831935451E-3</c:v>
                </c:pt>
                <c:pt idx="329">
                  <c:v>-1.1119932930225637E-2</c:v>
                </c:pt>
                <c:pt idx="330">
                  <c:v>-1.7117529761489111E-2</c:v>
                </c:pt>
                <c:pt idx="331">
                  <c:v>-1.564416105746488E-2</c:v>
                </c:pt>
                <c:pt idx="332">
                  <c:v>-2.1385327287963541E-2</c:v>
                </c:pt>
                <c:pt idx="333">
                  <c:v>-7.3849065336083737E-3</c:v>
                </c:pt>
                <c:pt idx="334">
                  <c:v>-1.0143417380763485E-2</c:v>
                </c:pt>
                <c:pt idx="335">
                  <c:v>8.8666461527106624E-3</c:v>
                </c:pt>
                <c:pt idx="336">
                  <c:v>1.100400594265122E-3</c:v>
                </c:pt>
                <c:pt idx="337">
                  <c:v>-4.5518049339612308E-3</c:v>
                </c:pt>
                <c:pt idx="338">
                  <c:v>8.0110808247555107E-3</c:v>
                </c:pt>
                <c:pt idx="339">
                  <c:v>-3.1000949713567267E-3</c:v>
                </c:pt>
                <c:pt idx="340">
                  <c:v>2.1359023365254788E-3</c:v>
                </c:pt>
                <c:pt idx="341">
                  <c:v>-4.1273067261378121E-3</c:v>
                </c:pt>
                <c:pt idx="342">
                  <c:v>-1.5275667374411418E-2</c:v>
                </c:pt>
                <c:pt idx="343">
                  <c:v>-1.3360286235274426E-2</c:v>
                </c:pt>
                <c:pt idx="344">
                  <c:v>-1.662891597173853E-3</c:v>
                </c:pt>
                <c:pt idx="345">
                  <c:v>-8.0547462760579003E-3</c:v>
                </c:pt>
                <c:pt idx="346">
                  <c:v>2.8079794355872095E-3</c:v>
                </c:pt>
                <c:pt idx="347">
                  <c:v>9.4033863700653184E-3</c:v>
                </c:pt>
                <c:pt idx="348">
                  <c:v>-2.4519996344576824E-3</c:v>
                </c:pt>
                <c:pt idx="349">
                  <c:v>-5.4990094052394566E-3</c:v>
                </c:pt>
                <c:pt idx="350">
                  <c:v>-2.1090908453021612E-2</c:v>
                </c:pt>
                <c:pt idx="351">
                  <c:v>-7.6695671578719008E-3</c:v>
                </c:pt>
                <c:pt idx="352">
                  <c:v>-1.4046436486734048E-2</c:v>
                </c:pt>
                <c:pt idx="353">
                  <c:v>-1.9584600077230015E-2</c:v>
                </c:pt>
                <c:pt idx="354">
                  <c:v>3.3057648780977973E-4</c:v>
                </c:pt>
                <c:pt idx="355">
                  <c:v>-2.2264981033150309E-2</c:v>
                </c:pt>
                <c:pt idx="356">
                  <c:v>-5.9871524292502091E-3</c:v>
                </c:pt>
                <c:pt idx="357">
                  <c:v>9.9501936458018716E-3</c:v>
                </c:pt>
                <c:pt idx="358">
                  <c:v>-4.8082773619274191E-3</c:v>
                </c:pt>
                <c:pt idx="359">
                  <c:v>2.2254036509367733E-2</c:v>
                </c:pt>
                <c:pt idx="360">
                  <c:v>1.2955476290277446E-3</c:v>
                </c:pt>
                <c:pt idx="361">
                  <c:v>1.0769615748299072E-2</c:v>
                </c:pt>
                <c:pt idx="362">
                  <c:v>2.2883894811207917E-3</c:v>
                </c:pt>
                <c:pt idx="363">
                  <c:v>-3.269408381081234E-2</c:v>
                </c:pt>
                <c:pt idx="364">
                  <c:v>-3.2791377703843799E-2</c:v>
                </c:pt>
                <c:pt idx="365">
                  <c:v>-4.7579551236454264E-2</c:v>
                </c:pt>
                <c:pt idx="366">
                  <c:v>-5.058514288535311E-2</c:v>
                </c:pt>
                <c:pt idx="367">
                  <c:v>-2.8119669295067019E-2</c:v>
                </c:pt>
                <c:pt idx="368">
                  <c:v>-1.1521515956820052E-2</c:v>
                </c:pt>
                <c:pt idx="369">
                  <c:v>-1.5235533284034724E-2</c:v>
                </c:pt>
                <c:pt idx="370">
                  <c:v>-6.7384905280490808E-3</c:v>
                </c:pt>
                <c:pt idx="371">
                  <c:v>5.9105628607399622E-3</c:v>
                </c:pt>
                <c:pt idx="372">
                  <c:v>-1.0068773459996183E-3</c:v>
                </c:pt>
                <c:pt idx="373">
                  <c:v>4.6446882751218525E-3</c:v>
                </c:pt>
                <c:pt idx="374">
                  <c:v>5.2865671856311041E-3</c:v>
                </c:pt>
                <c:pt idx="375">
                  <c:v>-1.1832130879985289E-2</c:v>
                </c:pt>
                <c:pt idx="376">
                  <c:v>1.202882704211721E-2</c:v>
                </c:pt>
                <c:pt idx="377">
                  <c:v>2.7215114617558087E-2</c:v>
                </c:pt>
                <c:pt idx="378">
                  <c:v>3.194995609662872E-2</c:v>
                </c:pt>
                <c:pt idx="379">
                  <c:v>3.5539513390550934E-2</c:v>
                </c:pt>
                <c:pt idx="380">
                  <c:v>1.0001075450182773E-2</c:v>
                </c:pt>
                <c:pt idx="381">
                  <c:v>1.9574457439224313E-2</c:v>
                </c:pt>
                <c:pt idx="382">
                  <c:v>2.0369780968255272E-2</c:v>
                </c:pt>
                <c:pt idx="383">
                  <c:v>1.9558923311105324E-2</c:v>
                </c:pt>
                <c:pt idx="384">
                  <c:v>2.0202588176858563E-2</c:v>
                </c:pt>
                <c:pt idx="385">
                  <c:v>4.8063758023904153E-3</c:v>
                </c:pt>
                <c:pt idx="386">
                  <c:v>2.2040687819961957E-3</c:v>
                </c:pt>
                <c:pt idx="387">
                  <c:v>-2.4251880495832949E-3</c:v>
                </c:pt>
                <c:pt idx="388">
                  <c:v>-7.345182667140451E-3</c:v>
                </c:pt>
                <c:pt idx="389">
                  <c:v>-7.4705673940180682E-3</c:v>
                </c:pt>
                <c:pt idx="390">
                  <c:v>-5.3561149206673526E-3</c:v>
                </c:pt>
                <c:pt idx="391">
                  <c:v>1.3194898741355151E-2</c:v>
                </c:pt>
                <c:pt idx="392">
                  <c:v>-1.3020502298254249E-2</c:v>
                </c:pt>
                <c:pt idx="393">
                  <c:v>-2.3324939274671636E-2</c:v>
                </c:pt>
                <c:pt idx="394">
                  <c:v>-2.7601749951201002E-2</c:v>
                </c:pt>
                <c:pt idx="395">
                  <c:v>-5.6696836366094211E-2</c:v>
                </c:pt>
                <c:pt idx="396">
                  <c:v>-9.4676524694697253E-3</c:v>
                </c:pt>
                <c:pt idx="397">
                  <c:v>-7.7686587875910006E-3</c:v>
                </c:pt>
                <c:pt idx="398">
                  <c:v>2.2719536052320709E-2</c:v>
                </c:pt>
                <c:pt idx="399">
                  <c:v>3.0173948388601098E-2</c:v>
                </c:pt>
                <c:pt idx="400">
                  <c:v>3.7156058380081909E-2</c:v>
                </c:pt>
                <c:pt idx="401">
                  <c:v>2.1439077450175946E-2</c:v>
                </c:pt>
                <c:pt idx="402">
                  <c:v>-2.7414662279014335E-3</c:v>
                </c:pt>
                <c:pt idx="403">
                  <c:v>1.4581697096107829E-2</c:v>
                </c:pt>
                <c:pt idx="404">
                  <c:v>1.7487112390680028E-3</c:v>
                </c:pt>
                <c:pt idx="405">
                  <c:v>1.6342811180680331E-2</c:v>
                </c:pt>
                <c:pt idx="406">
                  <c:v>6.7091607045124081E-3</c:v>
                </c:pt>
                <c:pt idx="407">
                  <c:v>1.1771704433116139E-2</c:v>
                </c:pt>
                <c:pt idx="408">
                  <c:v>1.4531575693304282E-2</c:v>
                </c:pt>
                <c:pt idx="409">
                  <c:v>2.8633331436421591E-2</c:v>
                </c:pt>
                <c:pt idx="410">
                  <c:v>2.3619495478542665E-2</c:v>
                </c:pt>
                <c:pt idx="411">
                  <c:v>2.9859419326566487E-2</c:v>
                </c:pt>
                <c:pt idx="412">
                  <c:v>2.8687102037136918E-2</c:v>
                </c:pt>
                <c:pt idx="413">
                  <c:v>2.2848842759527192E-2</c:v>
                </c:pt>
                <c:pt idx="414">
                  <c:v>3.551976762664328E-2</c:v>
                </c:pt>
                <c:pt idx="415">
                  <c:v>2.0276464018998561E-2</c:v>
                </c:pt>
                <c:pt idx="416">
                  <c:v>2.2117574168703916E-2</c:v>
                </c:pt>
                <c:pt idx="417">
                  <c:v>4.1456910641893274E-3</c:v>
                </c:pt>
                <c:pt idx="418">
                  <c:v>3.1166767460037823E-3</c:v>
                </c:pt>
                <c:pt idx="419">
                  <c:v>2.1900251649585919E-2</c:v>
                </c:pt>
                <c:pt idx="420">
                  <c:v>-7.4243972551266005E-3</c:v>
                </c:pt>
                <c:pt idx="421">
                  <c:v>5.9558089757063195E-3</c:v>
                </c:pt>
                <c:pt idx="422">
                  <c:v>-5.2890584751977285E-3</c:v>
                </c:pt>
                <c:pt idx="423">
                  <c:v>-1.9173652886187019E-2</c:v>
                </c:pt>
                <c:pt idx="424">
                  <c:v>8.6191778328066695E-3</c:v>
                </c:pt>
                <c:pt idx="425">
                  <c:v>1.1762077532402371E-2</c:v>
                </c:pt>
                <c:pt idx="426">
                  <c:v>1.9984766099532356E-2</c:v>
                </c:pt>
                <c:pt idx="427">
                  <c:v>2.7203923156771746E-2</c:v>
                </c:pt>
                <c:pt idx="428">
                  <c:v>3.3737872175405505E-2</c:v>
                </c:pt>
                <c:pt idx="429">
                  <c:v>3.8461630369969892E-2</c:v>
                </c:pt>
                <c:pt idx="430">
                  <c:v>4.6869860324531873E-2</c:v>
                </c:pt>
                <c:pt idx="431">
                  <c:v>3.6532796918802235E-2</c:v>
                </c:pt>
                <c:pt idx="432">
                  <c:v>5.2686144306976386E-2</c:v>
                </c:pt>
                <c:pt idx="433">
                  <c:v>3.8557852976070894E-2</c:v>
                </c:pt>
                <c:pt idx="434">
                  <c:v>1.6723540011598825E-2</c:v>
                </c:pt>
                <c:pt idx="435">
                  <c:v>-1.5011886781987694E-4</c:v>
                </c:pt>
                <c:pt idx="436">
                  <c:v>-3.1030522492689835E-2</c:v>
                </c:pt>
                <c:pt idx="437">
                  <c:v>-1.3220426274929186E-2</c:v>
                </c:pt>
                <c:pt idx="438">
                  <c:v>5.7733689181052473E-3</c:v>
                </c:pt>
                <c:pt idx="439">
                  <c:v>1.7304409118072506E-2</c:v>
                </c:pt>
                <c:pt idx="440">
                  <c:v>2.6412532748015624E-2</c:v>
                </c:pt>
                <c:pt idx="441">
                  <c:v>2.6761680797847735E-2</c:v>
                </c:pt>
                <c:pt idx="442">
                  <c:v>2.6124784573873547E-2</c:v>
                </c:pt>
                <c:pt idx="443">
                  <c:v>-6.9450826966330429E-3</c:v>
                </c:pt>
                <c:pt idx="444">
                  <c:v>4.1288937710617073E-3</c:v>
                </c:pt>
                <c:pt idx="445">
                  <c:v>-2.9005576721458978E-2</c:v>
                </c:pt>
                <c:pt idx="446">
                  <c:v>-8.8563974632011513E-3</c:v>
                </c:pt>
                <c:pt idx="447">
                  <c:v>1.9159940107214952E-2</c:v>
                </c:pt>
                <c:pt idx="448">
                  <c:v>-2.5468909382090527E-2</c:v>
                </c:pt>
                <c:pt idx="449">
                  <c:v>6.9880731252880109E-3</c:v>
                </c:pt>
                <c:pt idx="450">
                  <c:v>-9.0219532371828923E-3</c:v>
                </c:pt>
                <c:pt idx="451">
                  <c:v>3.0240879335685245E-3</c:v>
                </c:pt>
                <c:pt idx="452">
                  <c:v>2.1385595363351301E-2</c:v>
                </c:pt>
                <c:pt idx="453">
                  <c:v>1.8604027850957088E-2</c:v>
                </c:pt>
                <c:pt idx="454">
                  <c:v>-7.175025257571647E-3</c:v>
                </c:pt>
                <c:pt idx="455">
                  <c:v>-9.5829810661226776E-3</c:v>
                </c:pt>
                <c:pt idx="456">
                  <c:v>-2.1978884800585652E-3</c:v>
                </c:pt>
                <c:pt idx="457">
                  <c:v>-1.6805189113453061E-2</c:v>
                </c:pt>
                <c:pt idx="458">
                  <c:v>2.6340619377178204E-2</c:v>
                </c:pt>
                <c:pt idx="459">
                  <c:v>5.4499423826282018E-3</c:v>
                </c:pt>
                <c:pt idx="460">
                  <c:v>-5.4417913406838325E-2</c:v>
                </c:pt>
                <c:pt idx="461">
                  <c:v>-4.495594145372326E-2</c:v>
                </c:pt>
                <c:pt idx="462">
                  <c:v>-6.143990853916758E-2</c:v>
                </c:pt>
                <c:pt idx="463">
                  <c:v>-3.8368917111810973E-2</c:v>
                </c:pt>
                <c:pt idx="464">
                  <c:v>1.7305111869402211E-2</c:v>
                </c:pt>
                <c:pt idx="465">
                  <c:v>1.787980430214197E-2</c:v>
                </c:pt>
                <c:pt idx="466">
                  <c:v>-9.6715579276979973E-3</c:v>
                </c:pt>
                <c:pt idx="467">
                  <c:v>-1.3948227167333524E-2</c:v>
                </c:pt>
                <c:pt idx="468">
                  <c:v>-9.0328229955227149E-4</c:v>
                </c:pt>
                <c:pt idx="469">
                  <c:v>-4.9751444892966682E-3</c:v>
                </c:pt>
                <c:pt idx="470">
                  <c:v>1.0247756359147292E-2</c:v>
                </c:pt>
                <c:pt idx="471">
                  <c:v>1.1969703055208667E-3</c:v>
                </c:pt>
                <c:pt idx="472">
                  <c:v>-1.0586027839560018E-2</c:v>
                </c:pt>
                <c:pt idx="473">
                  <c:v>1.0892100085486331E-3</c:v>
                </c:pt>
                <c:pt idx="474">
                  <c:v>4.8918667361149402E-4</c:v>
                </c:pt>
                <c:pt idx="475">
                  <c:v>2.3694558141816842E-3</c:v>
                </c:pt>
                <c:pt idx="476">
                  <c:v>5.6178935940627501E-3</c:v>
                </c:pt>
                <c:pt idx="477">
                  <c:v>-8.4173657331840721E-3</c:v>
                </c:pt>
                <c:pt idx="478">
                  <c:v>-2.0614596156773385E-2</c:v>
                </c:pt>
                <c:pt idx="479">
                  <c:v>-9.6843595897766789E-3</c:v>
                </c:pt>
                <c:pt idx="480">
                  <c:v>-1.2418194283896828E-2</c:v>
                </c:pt>
                <c:pt idx="481">
                  <c:v>-6.6039844726365794E-3</c:v>
                </c:pt>
                <c:pt idx="482">
                  <c:v>1.3406897215112269E-2</c:v>
                </c:pt>
                <c:pt idx="483">
                  <c:v>-1.3359476155391369E-2</c:v>
                </c:pt>
                <c:pt idx="484">
                  <c:v>-5.7253228700413048E-4</c:v>
                </c:pt>
                <c:pt idx="485">
                  <c:v>1.8797433680427195E-3</c:v>
                </c:pt>
                <c:pt idx="486">
                  <c:v>-6.9806335509108395E-3</c:v>
                </c:pt>
                <c:pt idx="487">
                  <c:v>1.4734450416061131E-2</c:v>
                </c:pt>
                <c:pt idx="488">
                  <c:v>-1.3672017515174035E-2</c:v>
                </c:pt>
                <c:pt idx="489">
                  <c:v>-1.8991820879796475E-2</c:v>
                </c:pt>
                <c:pt idx="490">
                  <c:v>-1.9071686158302223E-2</c:v>
                </c:pt>
                <c:pt idx="491">
                  <c:v>-1.9615153834445193E-2</c:v>
                </c:pt>
                <c:pt idx="492">
                  <c:v>4.313714239310134E-3</c:v>
                </c:pt>
                <c:pt idx="493">
                  <c:v>3.3922644995914799E-4</c:v>
                </c:pt>
                <c:pt idx="494">
                  <c:v>-1.0630991162417175E-3</c:v>
                </c:pt>
                <c:pt idx="495">
                  <c:v>8.891210779101948E-3</c:v>
                </c:pt>
                <c:pt idx="496">
                  <c:v>-6.0641369612242611E-3</c:v>
                </c:pt>
                <c:pt idx="497">
                  <c:v>1.1723230561368057E-2</c:v>
                </c:pt>
                <c:pt idx="498">
                  <c:v>-3.1356927210056933E-3</c:v>
                </c:pt>
                <c:pt idx="499">
                  <c:v>-1.9360153584904623E-2</c:v>
                </c:pt>
                <c:pt idx="500">
                  <c:v>-5.4148904298309118E-2</c:v>
                </c:pt>
                <c:pt idx="501">
                  <c:v>-5.287717402653614E-2</c:v>
                </c:pt>
                <c:pt idx="502">
                  <c:v>-3.2338704483656042E-2</c:v>
                </c:pt>
                <c:pt idx="503">
                  <c:v>-4.683099892159813E-2</c:v>
                </c:pt>
                <c:pt idx="504">
                  <c:v>9.1025999794331451E-3</c:v>
                </c:pt>
                <c:pt idx="505">
                  <c:v>-2.4824538718981964E-3</c:v>
                </c:pt>
                <c:pt idx="506">
                  <c:v>-1.0862745214491619E-2</c:v>
                </c:pt>
                <c:pt idx="507">
                  <c:v>8.9465250641771691E-3</c:v>
                </c:pt>
                <c:pt idx="508">
                  <c:v>1.4042254095128388E-3</c:v>
                </c:pt>
                <c:pt idx="509">
                  <c:v>5.0668307157790702E-3</c:v>
                </c:pt>
                <c:pt idx="510">
                  <c:v>1.0672559296059248E-2</c:v>
                </c:pt>
                <c:pt idx="511">
                  <c:v>8.1479342659218166E-3</c:v>
                </c:pt>
                <c:pt idx="512">
                  <c:v>6.3711407898959229E-3</c:v>
                </c:pt>
                <c:pt idx="513">
                  <c:v>-2.7417216562788862E-3</c:v>
                </c:pt>
                <c:pt idx="514">
                  <c:v>-6.459932391023885E-3</c:v>
                </c:pt>
                <c:pt idx="515">
                  <c:v>1.5473832669872227E-4</c:v>
                </c:pt>
                <c:pt idx="516">
                  <c:v>-1.2288682063098131E-2</c:v>
                </c:pt>
                <c:pt idx="517">
                  <c:v>-4.0230647370358367E-3</c:v>
                </c:pt>
                <c:pt idx="518">
                  <c:v>1.1814434159262725E-2</c:v>
                </c:pt>
                <c:pt idx="519">
                  <c:v>1.6706112912084421E-2</c:v>
                </c:pt>
                <c:pt idx="520">
                  <c:v>3.0041938941382029E-2</c:v>
                </c:pt>
                <c:pt idx="521">
                  <c:v>1.5551990075452975E-2</c:v>
                </c:pt>
                <c:pt idx="522">
                  <c:v>1.6283770303594729E-2</c:v>
                </c:pt>
                <c:pt idx="523">
                  <c:v>5.7909071458273169E-3</c:v>
                </c:pt>
                <c:pt idx="524">
                  <c:v>4.2245726736249122E-3</c:v>
                </c:pt>
                <c:pt idx="525">
                  <c:v>5.6919449804118871E-3</c:v>
                </c:pt>
                <c:pt idx="526">
                  <c:v>2.7586428957032992E-3</c:v>
                </c:pt>
                <c:pt idx="527">
                  <c:v>-1.3317320273542073E-4</c:v>
                </c:pt>
                <c:pt idx="528">
                  <c:v>-8.4783014514526727E-3</c:v>
                </c:pt>
                <c:pt idx="529">
                  <c:v>3.6037781729175386E-3</c:v>
                </c:pt>
                <c:pt idx="530">
                  <c:v>-1.8556442415070647E-2</c:v>
                </c:pt>
                <c:pt idx="531">
                  <c:v>-2.7348373679524366E-2</c:v>
                </c:pt>
                <c:pt idx="532">
                  <c:v>-2.2397570094480394E-2</c:v>
                </c:pt>
                <c:pt idx="533">
                  <c:v>-2.7236695309240166E-2</c:v>
                </c:pt>
                <c:pt idx="534">
                  <c:v>-2.401486941748715E-2</c:v>
                </c:pt>
                <c:pt idx="535">
                  <c:v>-1.041740821745603E-2</c:v>
                </c:pt>
                <c:pt idx="536">
                  <c:v>6.5667872264024872E-3</c:v>
                </c:pt>
                <c:pt idx="537">
                  <c:v>1.5197206510748577E-2</c:v>
                </c:pt>
                <c:pt idx="538">
                  <c:v>1.7109135300291893E-2</c:v>
                </c:pt>
                <c:pt idx="539">
                  <c:v>1.920661309028824E-2</c:v>
                </c:pt>
                <c:pt idx="540">
                  <c:v>-8.1292920629261779E-3</c:v>
                </c:pt>
                <c:pt idx="541">
                  <c:v>-1.7420429450485612E-2</c:v>
                </c:pt>
                <c:pt idx="542">
                  <c:v>-5.3617788437701997E-3</c:v>
                </c:pt>
                <c:pt idx="543">
                  <c:v>-1.3731890447431677E-2</c:v>
                </c:pt>
                <c:pt idx="544">
                  <c:v>-1.7297441661919703E-2</c:v>
                </c:pt>
                <c:pt idx="545">
                  <c:v>-3.6809841565572474E-2</c:v>
                </c:pt>
                <c:pt idx="546">
                  <c:v>-3.5443206570019002E-2</c:v>
                </c:pt>
                <c:pt idx="547">
                  <c:v>-2.416624740667031E-2</c:v>
                </c:pt>
                <c:pt idx="548">
                  <c:v>-2.0172196717410058E-2</c:v>
                </c:pt>
                <c:pt idx="549">
                  <c:v>-1.0636502664191704E-2</c:v>
                </c:pt>
                <c:pt idx="550">
                  <c:v>7.0079746561876226E-3</c:v>
                </c:pt>
                <c:pt idx="551">
                  <c:v>1.3120997927848221E-3</c:v>
                </c:pt>
                <c:pt idx="552">
                  <c:v>2.6502615954179506E-2</c:v>
                </c:pt>
                <c:pt idx="553">
                  <c:v>5.7880028376657018E-2</c:v>
                </c:pt>
                <c:pt idx="554">
                  <c:v>3.6510263033401193E-2</c:v>
                </c:pt>
                <c:pt idx="555">
                  <c:v>2.7953070680205333E-2</c:v>
                </c:pt>
                <c:pt idx="556">
                  <c:v>1.661020717290093E-3</c:v>
                </c:pt>
                <c:pt idx="557">
                  <c:v>-9.1826390821117179E-3</c:v>
                </c:pt>
                <c:pt idx="558">
                  <c:v>-9.4260089483563132E-3</c:v>
                </c:pt>
                <c:pt idx="559">
                  <c:v>-6.5712831235013392E-3</c:v>
                </c:pt>
                <c:pt idx="560">
                  <c:v>7.0497053927472061E-3</c:v>
                </c:pt>
                <c:pt idx="561">
                  <c:v>-3.497155082296745E-3</c:v>
                </c:pt>
                <c:pt idx="562">
                  <c:v>9.4036815320748587E-3</c:v>
                </c:pt>
                <c:pt idx="563">
                  <c:v>3.5503153019530401E-2</c:v>
                </c:pt>
                <c:pt idx="564">
                  <c:v>3.19945974929726E-2</c:v>
                </c:pt>
                <c:pt idx="565">
                  <c:v>4.1845094549406492E-2</c:v>
                </c:pt>
                <c:pt idx="566">
                  <c:v>2.2879543146822941E-2</c:v>
                </c:pt>
                <c:pt idx="567">
                  <c:v>8.8868474473761429E-3</c:v>
                </c:pt>
                <c:pt idx="568">
                  <c:v>1.3011385760313163E-2</c:v>
                </c:pt>
                <c:pt idx="569">
                  <c:v>-8.702527590429639E-3</c:v>
                </c:pt>
                <c:pt idx="570">
                  <c:v>1.2943433022889158E-2</c:v>
                </c:pt>
                <c:pt idx="571">
                  <c:v>1.008526522539278E-2</c:v>
                </c:pt>
                <c:pt idx="572">
                  <c:v>-5.9830970513952914E-3</c:v>
                </c:pt>
                <c:pt idx="573">
                  <c:v>2.1404203169201465E-2</c:v>
                </c:pt>
                <c:pt idx="574">
                  <c:v>-3.9707422369477732E-3</c:v>
                </c:pt>
                <c:pt idx="575">
                  <c:v>-1.0998588846411878E-2</c:v>
                </c:pt>
                <c:pt idx="576">
                  <c:v>4.2377882205741686E-2</c:v>
                </c:pt>
                <c:pt idx="577">
                  <c:v>3.9668976973093878E-2</c:v>
                </c:pt>
                <c:pt idx="578">
                  <c:v>2.5931780078471557E-2</c:v>
                </c:pt>
                <c:pt idx="579">
                  <c:v>2.1764461046305035E-2</c:v>
                </c:pt>
                <c:pt idx="580">
                  <c:v>-1.4370563390747963E-2</c:v>
                </c:pt>
                <c:pt idx="581">
                  <c:v>-1.6740706971827907E-2</c:v>
                </c:pt>
                <c:pt idx="582">
                  <c:v>2.3948430905509792E-2</c:v>
                </c:pt>
                <c:pt idx="583">
                  <c:v>6.9550638183494509E-2</c:v>
                </c:pt>
                <c:pt idx="584">
                  <c:v>8.9287617731461363E-2</c:v>
                </c:pt>
                <c:pt idx="585">
                  <c:v>7.5010784750252413E-2</c:v>
                </c:pt>
                <c:pt idx="586">
                  <c:v>6.1071357528662468E-2</c:v>
                </c:pt>
                <c:pt idx="587">
                  <c:v>2.2678204818771242E-2</c:v>
                </c:pt>
                <c:pt idx="588">
                  <c:v>-1.7462449335176267E-2</c:v>
                </c:pt>
                <c:pt idx="589">
                  <c:v>-3.816802106493665E-2</c:v>
                </c:pt>
                <c:pt idx="590">
                  <c:v>-3.582760336478831E-2</c:v>
                </c:pt>
                <c:pt idx="591">
                  <c:v>-1.6586006190921584E-2</c:v>
                </c:pt>
                <c:pt idx="592">
                  <c:v>-2.121246342159477E-2</c:v>
                </c:pt>
                <c:pt idx="593">
                  <c:v>1.9398233731219818E-2</c:v>
                </c:pt>
                <c:pt idx="594">
                  <c:v>2.8152793842775015E-2</c:v>
                </c:pt>
                <c:pt idx="595">
                  <c:v>-7.9614180362116982E-3</c:v>
                </c:pt>
                <c:pt idx="596">
                  <c:v>2.5250303179401652E-3</c:v>
                </c:pt>
                <c:pt idx="597">
                  <c:v>-2.4349408088251968E-2</c:v>
                </c:pt>
                <c:pt idx="598">
                  <c:v>-1.4414646036568703E-2</c:v>
                </c:pt>
                <c:pt idx="599">
                  <c:v>-4.6446412585907343E-2</c:v>
                </c:pt>
                <c:pt idx="600">
                  <c:v>-7.3033902252990536E-3</c:v>
                </c:pt>
                <c:pt idx="601">
                  <c:v>-5.7439775935158059E-3</c:v>
                </c:pt>
                <c:pt idx="602">
                  <c:v>9.1843933511311213E-4</c:v>
                </c:pt>
                <c:pt idx="603">
                  <c:v>6.723639188763407E-2</c:v>
                </c:pt>
                <c:pt idx="604">
                  <c:v>3.4326666629530732E-2</c:v>
                </c:pt>
                <c:pt idx="605">
                  <c:v>1.6677106897504727E-2</c:v>
                </c:pt>
                <c:pt idx="606">
                  <c:v>-2.2608847215024003E-2</c:v>
                </c:pt>
                <c:pt idx="607">
                  <c:v>-2.1413962058387838E-2</c:v>
                </c:pt>
                <c:pt idx="608">
                  <c:v>1.863804860531613E-4</c:v>
                </c:pt>
                <c:pt idx="609">
                  <c:v>3.2367832405419371E-2</c:v>
                </c:pt>
                <c:pt idx="610">
                  <c:v>2.9041652982169441E-2</c:v>
                </c:pt>
                <c:pt idx="611">
                  <c:v>3.1375897464357351E-2</c:v>
                </c:pt>
                <c:pt idx="612">
                  <c:v>1.8377572026467243E-2</c:v>
                </c:pt>
                <c:pt idx="613">
                  <c:v>9.5939427934242615E-3</c:v>
                </c:pt>
                <c:pt idx="614">
                  <c:v>1.0265845325404647E-2</c:v>
                </c:pt>
                <c:pt idx="615">
                  <c:v>-5.6619442778713114E-3</c:v>
                </c:pt>
                <c:pt idx="616">
                  <c:v>-3.7138656788493651E-2</c:v>
                </c:pt>
                <c:pt idx="617">
                  <c:v>-4.9733056498303063E-2</c:v>
                </c:pt>
                <c:pt idx="618">
                  <c:v>-4.5466081425287345E-2</c:v>
                </c:pt>
                <c:pt idx="619">
                  <c:v>-4.6586381231048163E-2</c:v>
                </c:pt>
                <c:pt idx="620">
                  <c:v>-2.5287910547613632E-2</c:v>
                </c:pt>
                <c:pt idx="621">
                  <c:v>-4.4118251858589188E-3</c:v>
                </c:pt>
                <c:pt idx="622">
                  <c:v>2.7610573383211472E-2</c:v>
                </c:pt>
                <c:pt idx="623">
                  <c:v>4.8745805663432291E-2</c:v>
                </c:pt>
                <c:pt idx="624">
                  <c:v>4.2676706077998165E-2</c:v>
                </c:pt>
                <c:pt idx="625">
                  <c:v>4.4459885534119448E-2</c:v>
                </c:pt>
                <c:pt idx="626">
                  <c:v>2.3967492339968324E-2</c:v>
                </c:pt>
                <c:pt idx="627">
                  <c:v>-5.0593194888115039E-3</c:v>
                </c:pt>
                <c:pt idx="628">
                  <c:v>2.5529846915422642E-2</c:v>
                </c:pt>
                <c:pt idx="629">
                  <c:v>3.8275627503422953E-3</c:v>
                </c:pt>
                <c:pt idx="630">
                  <c:v>4.4122307788480274E-3</c:v>
                </c:pt>
                <c:pt idx="631">
                  <c:v>1.7014311275946509E-2</c:v>
                </c:pt>
                <c:pt idx="632">
                  <c:v>-1.2425373672331548E-2</c:v>
                </c:pt>
                <c:pt idx="633">
                  <c:v>5.1284090049867987E-3</c:v>
                </c:pt>
                <c:pt idx="634">
                  <c:v>-5.7203817509724822E-3</c:v>
                </c:pt>
                <c:pt idx="635">
                  <c:v>1.4159773201483405E-2</c:v>
                </c:pt>
                <c:pt idx="636">
                  <c:v>2.1790378735439399E-2</c:v>
                </c:pt>
              </c:numCache>
            </c:numRef>
          </c:val>
          <c:smooth val="0"/>
          <c:extLst>
            <c:ext xmlns:c16="http://schemas.microsoft.com/office/drawing/2014/chart" uri="{C3380CC4-5D6E-409C-BE32-E72D297353CC}">
              <c16:uniqueId val="{00000003-2751-C042-98C1-E3F6C14A6F5A}"/>
            </c:ext>
          </c:extLst>
        </c:ser>
        <c:ser>
          <c:idx val="4"/>
          <c:order val="4"/>
          <c:tx>
            <c:strRef>
              <c:f>Sheet2!$AB$3</c:f>
              <c:strCache>
                <c:ptCount val="1"/>
                <c:pt idx="0">
                  <c:v>20d Ret</c:v>
                </c:pt>
              </c:strCache>
            </c:strRef>
          </c:tx>
          <c:spPr>
            <a:ln w="6350" cap="rnd">
              <a:solidFill>
                <a:schemeClr val="bg1">
                  <a:lumMod val="7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Sheet2!$AB$4:$AB$640</c:f>
              <c:numCache>
                <c:formatCode>0.00</c:formatCode>
                <c:ptCount val="637"/>
                <c:pt idx="19">
                  <c:v>-0.13221850408663005</c:v>
                </c:pt>
                <c:pt idx="20">
                  <c:v>-0.12918844269668131</c:v>
                </c:pt>
                <c:pt idx="21">
                  <c:v>-0.12182024729173908</c:v>
                </c:pt>
                <c:pt idx="22">
                  <c:v>-0.10915562443252054</c:v>
                </c:pt>
                <c:pt idx="23">
                  <c:v>-0.1195406372843215</c:v>
                </c:pt>
                <c:pt idx="24">
                  <c:v>-0.14691995306597916</c:v>
                </c:pt>
                <c:pt idx="25">
                  <c:v>-0.11603046319137701</c:v>
                </c:pt>
                <c:pt idx="26">
                  <c:v>-0.11488878146926094</c:v>
                </c:pt>
                <c:pt idx="27">
                  <c:v>-0.12313956970777643</c:v>
                </c:pt>
                <c:pt idx="28">
                  <c:v>-0.10801748172078816</c:v>
                </c:pt>
                <c:pt idx="29">
                  <c:v>-0.12532517048424147</c:v>
                </c:pt>
                <c:pt idx="30">
                  <c:v>-0.14519909992863278</c:v>
                </c:pt>
                <c:pt idx="31">
                  <c:v>-0.14127694235252719</c:v>
                </c:pt>
                <c:pt idx="32">
                  <c:v>-0.11242223249389047</c:v>
                </c:pt>
                <c:pt idx="33">
                  <c:v>-9.2625447013179957E-2</c:v>
                </c:pt>
                <c:pt idx="34">
                  <c:v>-8.9484780063258912E-2</c:v>
                </c:pt>
                <c:pt idx="35">
                  <c:v>-9.7576466131817169E-2</c:v>
                </c:pt>
                <c:pt idx="36">
                  <c:v>-0.12491013866571017</c:v>
                </c:pt>
                <c:pt idx="37">
                  <c:v>-0.11455769569243672</c:v>
                </c:pt>
                <c:pt idx="38">
                  <c:v>-0.14576447944482662</c:v>
                </c:pt>
                <c:pt idx="39">
                  <c:v>-0.12868197348489599</c:v>
                </c:pt>
                <c:pt idx="40">
                  <c:v>-8.5734564628168974E-2</c:v>
                </c:pt>
                <c:pt idx="41">
                  <c:v>-7.857232822468796E-2</c:v>
                </c:pt>
                <c:pt idx="42">
                  <c:v>-5.0180750883089917E-2</c:v>
                </c:pt>
                <c:pt idx="43">
                  <c:v>-2.6814039114343199E-2</c:v>
                </c:pt>
                <c:pt idx="44">
                  <c:v>-4.5691079111024824E-2</c:v>
                </c:pt>
                <c:pt idx="45">
                  <c:v>-5.3867835192990023E-2</c:v>
                </c:pt>
                <c:pt idx="46">
                  <c:v>-4.2769364679338631E-2</c:v>
                </c:pt>
                <c:pt idx="47">
                  <c:v>-6.8439696929194882E-2</c:v>
                </c:pt>
                <c:pt idx="48">
                  <c:v>-6.3995198030951897E-2</c:v>
                </c:pt>
                <c:pt idx="49">
                  <c:v>-2.1049978115545143E-2</c:v>
                </c:pt>
                <c:pt idx="50">
                  <c:v>-5.5850940951152214E-2</c:v>
                </c:pt>
                <c:pt idx="51">
                  <c:v>-5.174737876304724E-2</c:v>
                </c:pt>
                <c:pt idx="52">
                  <c:v>-3.584477116710752E-2</c:v>
                </c:pt>
                <c:pt idx="53">
                  <c:v>-3.4186381773825193E-2</c:v>
                </c:pt>
                <c:pt idx="54">
                  <c:v>8.7995304629312151E-4</c:v>
                </c:pt>
                <c:pt idx="55">
                  <c:v>2.413226810199055E-2</c:v>
                </c:pt>
                <c:pt idx="56">
                  <c:v>9.2880704207766954E-3</c:v>
                </c:pt>
                <c:pt idx="57">
                  <c:v>4.1210227284083009E-2</c:v>
                </c:pt>
                <c:pt idx="58">
                  <c:v>1.0112505194727887E-2</c:v>
                </c:pt>
                <c:pt idx="59">
                  <c:v>-2.2978680456478138E-2</c:v>
                </c:pt>
                <c:pt idx="60">
                  <c:v>-2.036178123101175E-2</c:v>
                </c:pt>
                <c:pt idx="61">
                  <c:v>-1.3440372114507704E-2</c:v>
                </c:pt>
                <c:pt idx="62">
                  <c:v>-4.4184170430424587E-2</c:v>
                </c:pt>
                <c:pt idx="63">
                  <c:v>-3.1956925531239813E-2</c:v>
                </c:pt>
                <c:pt idx="64">
                  <c:v>-3.2490243836467946E-2</c:v>
                </c:pt>
                <c:pt idx="65">
                  <c:v>-6.5019890871561736E-2</c:v>
                </c:pt>
                <c:pt idx="66">
                  <c:v>-1.1789883483542232E-2</c:v>
                </c:pt>
                <c:pt idx="67">
                  <c:v>-9.435593434686796E-3</c:v>
                </c:pt>
                <c:pt idx="68">
                  <c:v>-3.3744879207444969E-2</c:v>
                </c:pt>
                <c:pt idx="69">
                  <c:v>2.6228102533890355E-2</c:v>
                </c:pt>
                <c:pt idx="70">
                  <c:v>4.8070039606833405E-2</c:v>
                </c:pt>
                <c:pt idx="71">
                  <c:v>2.4650090068177762E-2</c:v>
                </c:pt>
                <c:pt idx="72">
                  <c:v>3.4163491549943963E-2</c:v>
                </c:pt>
                <c:pt idx="73">
                  <c:v>6.1563606212492079E-2</c:v>
                </c:pt>
                <c:pt idx="74">
                  <c:v>6.9573207555203839E-2</c:v>
                </c:pt>
                <c:pt idx="75">
                  <c:v>7.9922232610087657E-2</c:v>
                </c:pt>
                <c:pt idx="76">
                  <c:v>8.4634970823787126E-2</c:v>
                </c:pt>
                <c:pt idx="77">
                  <c:v>0.10614429304669395</c:v>
                </c:pt>
                <c:pt idx="78">
                  <c:v>0.1223067971989634</c:v>
                </c:pt>
                <c:pt idx="79">
                  <c:v>0.11119092040910185</c:v>
                </c:pt>
                <c:pt idx="80">
                  <c:v>2.56893873357091E-2</c:v>
                </c:pt>
                <c:pt idx="81">
                  <c:v>8.8781102334495002E-2</c:v>
                </c:pt>
                <c:pt idx="82">
                  <c:v>4.3016740092967916E-2</c:v>
                </c:pt>
                <c:pt idx="83">
                  <c:v>1.9673770644882484E-2</c:v>
                </c:pt>
                <c:pt idx="84">
                  <c:v>4.5736585964970072E-2</c:v>
                </c:pt>
                <c:pt idx="85">
                  <c:v>5.7571360408681098E-2</c:v>
                </c:pt>
                <c:pt idx="86">
                  <c:v>0.12084222276742217</c:v>
                </c:pt>
                <c:pt idx="87">
                  <c:v>0.13101387904438952</c:v>
                </c:pt>
                <c:pt idx="88">
                  <c:v>9.9996986345411334E-2</c:v>
                </c:pt>
                <c:pt idx="89">
                  <c:v>5.6423341398117943E-2</c:v>
                </c:pt>
                <c:pt idx="90">
                  <c:v>7.0169609359854543E-2</c:v>
                </c:pt>
                <c:pt idx="91">
                  <c:v>6.5099466379404627E-2</c:v>
                </c:pt>
                <c:pt idx="92">
                  <c:v>5.1738611909279683E-2</c:v>
                </c:pt>
                <c:pt idx="93">
                  <c:v>4.2029111894796897E-2</c:v>
                </c:pt>
                <c:pt idx="94">
                  <c:v>2.5285321895219582E-2</c:v>
                </c:pt>
                <c:pt idx="95">
                  <c:v>2.7371985728234256E-2</c:v>
                </c:pt>
                <c:pt idx="96">
                  <c:v>9.0667255153509664E-4</c:v>
                </c:pt>
                <c:pt idx="97">
                  <c:v>1.8973837034835232E-2</c:v>
                </c:pt>
                <c:pt idx="98">
                  <c:v>8.2493139425774617E-2</c:v>
                </c:pt>
                <c:pt idx="99">
                  <c:v>0.18037288017960695</c:v>
                </c:pt>
                <c:pt idx="100">
                  <c:v>0.14613344966529154</c:v>
                </c:pt>
                <c:pt idx="101">
                  <c:v>0.18529924920731616</c:v>
                </c:pt>
                <c:pt idx="102">
                  <c:v>0.19684436342111405</c:v>
                </c:pt>
                <c:pt idx="103">
                  <c:v>0.23917818453731782</c:v>
                </c:pt>
                <c:pt idx="104">
                  <c:v>0.18782285874285928</c:v>
                </c:pt>
                <c:pt idx="105">
                  <c:v>0.13645915514952422</c:v>
                </c:pt>
                <c:pt idx="106">
                  <c:v>0.11243387363503626</c:v>
                </c:pt>
                <c:pt idx="107">
                  <c:v>0.11389666755964095</c:v>
                </c:pt>
                <c:pt idx="108">
                  <c:v>9.6478192806256177E-2</c:v>
                </c:pt>
                <c:pt idx="109">
                  <c:v>8.451734040036156E-2</c:v>
                </c:pt>
                <c:pt idx="110">
                  <c:v>0.11900116924678629</c:v>
                </c:pt>
                <c:pt idx="111">
                  <c:v>8.4677858067968917E-2</c:v>
                </c:pt>
                <c:pt idx="112">
                  <c:v>5.8873726771444153E-2</c:v>
                </c:pt>
                <c:pt idx="113">
                  <c:v>7.8088667534218142E-2</c:v>
                </c:pt>
                <c:pt idx="114">
                  <c:v>8.9993842249974462E-2</c:v>
                </c:pt>
                <c:pt idx="115">
                  <c:v>0.11275255281367294</c:v>
                </c:pt>
                <c:pt idx="116">
                  <c:v>8.5411329755220283E-2</c:v>
                </c:pt>
                <c:pt idx="117">
                  <c:v>3.9642946925381575E-2</c:v>
                </c:pt>
                <c:pt idx="118">
                  <c:v>8.7052975603166063E-3</c:v>
                </c:pt>
                <c:pt idx="119">
                  <c:v>1.060476987434159E-2</c:v>
                </c:pt>
                <c:pt idx="120">
                  <c:v>-7.997789531460648E-3</c:v>
                </c:pt>
                <c:pt idx="121">
                  <c:v>1.1828877567849998E-2</c:v>
                </c:pt>
                <c:pt idx="122">
                  <c:v>-2.8259019993146769E-2</c:v>
                </c:pt>
                <c:pt idx="123">
                  <c:v>-2.7969603186733614E-2</c:v>
                </c:pt>
                <c:pt idx="124">
                  <c:v>-1.4964368746868354E-2</c:v>
                </c:pt>
                <c:pt idx="125">
                  <c:v>-1.2485279449694114E-2</c:v>
                </c:pt>
                <c:pt idx="126">
                  <c:v>-2.4920211496587026E-2</c:v>
                </c:pt>
                <c:pt idx="127">
                  <c:v>8.6176026212185716E-3</c:v>
                </c:pt>
                <c:pt idx="128">
                  <c:v>1.6987624565330393E-2</c:v>
                </c:pt>
                <c:pt idx="129">
                  <c:v>5.2842880270942754E-3</c:v>
                </c:pt>
                <c:pt idx="130">
                  <c:v>1.837895361665726E-2</c:v>
                </c:pt>
                <c:pt idx="131">
                  <c:v>3.4134388269209226E-2</c:v>
                </c:pt>
                <c:pt idx="132">
                  <c:v>4.5798671383692979E-2</c:v>
                </c:pt>
                <c:pt idx="133">
                  <c:v>1.7700678544164981E-2</c:v>
                </c:pt>
                <c:pt idx="134">
                  <c:v>3.1141086967965541E-4</c:v>
                </c:pt>
                <c:pt idx="135">
                  <c:v>1.1181111431044879E-2</c:v>
                </c:pt>
                <c:pt idx="136">
                  <c:v>-2.0659938469569646E-2</c:v>
                </c:pt>
                <c:pt idx="137">
                  <c:v>-1.7423488236340018E-2</c:v>
                </c:pt>
                <c:pt idx="138">
                  <c:v>-3.1115132435821605E-2</c:v>
                </c:pt>
                <c:pt idx="139">
                  <c:v>-1.6690466751392403E-3</c:v>
                </c:pt>
                <c:pt idx="140">
                  <c:v>7.7988579293181851E-3</c:v>
                </c:pt>
                <c:pt idx="141">
                  <c:v>2.0632646287755119E-2</c:v>
                </c:pt>
                <c:pt idx="142">
                  <c:v>2.9300145039771932E-2</c:v>
                </c:pt>
                <c:pt idx="143">
                  <c:v>-1.1458524948204167E-2</c:v>
                </c:pt>
                <c:pt idx="144">
                  <c:v>-7.5455880102803866E-3</c:v>
                </c:pt>
                <c:pt idx="145">
                  <c:v>1.4184238933120111E-2</c:v>
                </c:pt>
                <c:pt idx="146">
                  <c:v>2.5545955770118443E-2</c:v>
                </c:pt>
                <c:pt idx="147">
                  <c:v>2.4104357979522571E-2</c:v>
                </c:pt>
                <c:pt idx="148">
                  <c:v>1.3653872836527045E-2</c:v>
                </c:pt>
                <c:pt idx="149">
                  <c:v>4.1061055961648427E-5</c:v>
                </c:pt>
                <c:pt idx="150">
                  <c:v>1.0754165944808962E-2</c:v>
                </c:pt>
                <c:pt idx="151">
                  <c:v>4.114089437476179E-3</c:v>
                </c:pt>
                <c:pt idx="152">
                  <c:v>8.2842681621733886E-5</c:v>
                </c:pt>
                <c:pt idx="153">
                  <c:v>5.9321064879625206E-3</c:v>
                </c:pt>
                <c:pt idx="154">
                  <c:v>7.638655786732786E-3</c:v>
                </c:pt>
                <c:pt idx="155">
                  <c:v>6.7272267006757208E-3</c:v>
                </c:pt>
                <c:pt idx="156">
                  <c:v>2.380748410059421E-2</c:v>
                </c:pt>
                <c:pt idx="157">
                  <c:v>3.4442275736615457E-2</c:v>
                </c:pt>
                <c:pt idx="158">
                  <c:v>1.9265015900840635E-2</c:v>
                </c:pt>
                <c:pt idx="159">
                  <c:v>5.5211055393204495E-3</c:v>
                </c:pt>
                <c:pt idx="160">
                  <c:v>3.0622305217125607E-3</c:v>
                </c:pt>
                <c:pt idx="161">
                  <c:v>-1.2111972692976647E-2</c:v>
                </c:pt>
                <c:pt idx="162">
                  <c:v>3.7353890076538068E-2</c:v>
                </c:pt>
                <c:pt idx="163">
                  <c:v>5.8633897611668769E-2</c:v>
                </c:pt>
                <c:pt idx="164">
                  <c:v>6.1665927336947084E-2</c:v>
                </c:pt>
                <c:pt idx="165">
                  <c:v>4.600248667118953E-2</c:v>
                </c:pt>
                <c:pt idx="166">
                  <c:v>2.3003067753458634E-2</c:v>
                </c:pt>
                <c:pt idx="167">
                  <c:v>4.1545342188576122E-3</c:v>
                </c:pt>
                <c:pt idx="168">
                  <c:v>2.6419720829166576E-2</c:v>
                </c:pt>
                <c:pt idx="169">
                  <c:v>3.3483005135223321E-3</c:v>
                </c:pt>
                <c:pt idx="170">
                  <c:v>5.8691098490217097E-3</c:v>
                </c:pt>
                <c:pt idx="171">
                  <c:v>-1.0776060020897786E-2</c:v>
                </c:pt>
                <c:pt idx="172">
                  <c:v>-1.3055863060815926E-2</c:v>
                </c:pt>
                <c:pt idx="173">
                  <c:v>-2.3901716521310436E-2</c:v>
                </c:pt>
                <c:pt idx="174">
                  <c:v>-5.6502077181893404E-3</c:v>
                </c:pt>
                <c:pt idx="175">
                  <c:v>-9.0252190112614511E-3</c:v>
                </c:pt>
                <c:pt idx="176">
                  <c:v>-2.99258608016647E-3</c:v>
                </c:pt>
                <c:pt idx="177">
                  <c:v>-5.2461515073345634E-3</c:v>
                </c:pt>
                <c:pt idx="178">
                  <c:v>-6.4853077245532499E-3</c:v>
                </c:pt>
                <c:pt idx="179">
                  <c:v>-4.5079513541453915E-3</c:v>
                </c:pt>
                <c:pt idx="180">
                  <c:v>1.270394506815533E-2</c:v>
                </c:pt>
                <c:pt idx="181">
                  <c:v>-9.4735773518455964E-3</c:v>
                </c:pt>
                <c:pt idx="182">
                  <c:v>-2.4531033101935624E-2</c:v>
                </c:pt>
                <c:pt idx="183">
                  <c:v>-2.9047234090562986E-2</c:v>
                </c:pt>
                <c:pt idx="184">
                  <c:v>-2.6797252472412873E-2</c:v>
                </c:pt>
                <c:pt idx="185">
                  <c:v>1.2284743433729803E-2</c:v>
                </c:pt>
                <c:pt idx="186">
                  <c:v>2.4826557595006789E-2</c:v>
                </c:pt>
                <c:pt idx="187">
                  <c:v>3.2862548379866491E-2</c:v>
                </c:pt>
                <c:pt idx="188">
                  <c:v>4.0988143914579007E-2</c:v>
                </c:pt>
                <c:pt idx="189">
                  <c:v>3.755566865109472E-2</c:v>
                </c:pt>
                <c:pt idx="190">
                  <c:v>4.6623374025148961E-2</c:v>
                </c:pt>
                <c:pt idx="191">
                  <c:v>5.0619717130964532E-2</c:v>
                </c:pt>
                <c:pt idx="192">
                  <c:v>4.094635640782638E-2</c:v>
                </c:pt>
                <c:pt idx="193">
                  <c:v>3.2714376931953192E-2</c:v>
                </c:pt>
                <c:pt idx="194">
                  <c:v>1.2695816326372431E-2</c:v>
                </c:pt>
                <c:pt idx="195">
                  <c:v>1.2639801662693577E-3</c:v>
                </c:pt>
                <c:pt idx="196">
                  <c:v>-1.4463676063903658E-2</c:v>
                </c:pt>
                <c:pt idx="197">
                  <c:v>-8.2142953015743765E-3</c:v>
                </c:pt>
                <c:pt idx="198">
                  <c:v>-2.9808946345794732E-2</c:v>
                </c:pt>
                <c:pt idx="199">
                  <c:v>-3.1273824364121176E-2</c:v>
                </c:pt>
                <c:pt idx="200">
                  <c:v>-2.1421249408275393E-2</c:v>
                </c:pt>
                <c:pt idx="201">
                  <c:v>-1.4435533697067682E-2</c:v>
                </c:pt>
                <c:pt idx="202">
                  <c:v>-1.4064675660405684E-2</c:v>
                </c:pt>
                <c:pt idx="203">
                  <c:v>-1.1232427476302665E-2</c:v>
                </c:pt>
                <c:pt idx="204">
                  <c:v>-2.9544933977066257E-2</c:v>
                </c:pt>
                <c:pt idx="205">
                  <c:v>-4.4345678759386345E-2</c:v>
                </c:pt>
                <c:pt idx="206">
                  <c:v>-6.0010942931366731E-2</c:v>
                </c:pt>
                <c:pt idx="207">
                  <c:v>-6.6790550381826186E-2</c:v>
                </c:pt>
                <c:pt idx="208">
                  <c:v>-6.1824420831036168E-2</c:v>
                </c:pt>
                <c:pt idx="209">
                  <c:v>-3.9142785209182351E-2</c:v>
                </c:pt>
                <c:pt idx="210">
                  <c:v>-2.9057770564488758E-2</c:v>
                </c:pt>
                <c:pt idx="211">
                  <c:v>-3.1786408431784832E-2</c:v>
                </c:pt>
                <c:pt idx="212">
                  <c:v>-2.0932943210939903E-2</c:v>
                </c:pt>
                <c:pt idx="213">
                  <c:v>3.3417178791555757E-3</c:v>
                </c:pt>
                <c:pt idx="214">
                  <c:v>7.8275573944650654E-3</c:v>
                </c:pt>
                <c:pt idx="215">
                  <c:v>1.9683437969691596E-2</c:v>
                </c:pt>
                <c:pt idx="216">
                  <c:v>2.3114683967396483E-2</c:v>
                </c:pt>
                <c:pt idx="217">
                  <c:v>3.7733738859313505E-2</c:v>
                </c:pt>
                <c:pt idx="218">
                  <c:v>3.0003205705054978E-2</c:v>
                </c:pt>
                <c:pt idx="219">
                  <c:v>3.2777169948066474E-2</c:v>
                </c:pt>
                <c:pt idx="220">
                  <c:v>2.8353714199658854E-2</c:v>
                </c:pt>
                <c:pt idx="221">
                  <c:v>2.9652463495101849E-2</c:v>
                </c:pt>
                <c:pt idx="222">
                  <c:v>3.5348166292745363E-2</c:v>
                </c:pt>
                <c:pt idx="223">
                  <c:v>4.7592953427867485E-2</c:v>
                </c:pt>
                <c:pt idx="224">
                  <c:v>9.0141084913238481E-2</c:v>
                </c:pt>
                <c:pt idx="225">
                  <c:v>8.9392764553258036E-2</c:v>
                </c:pt>
                <c:pt idx="226">
                  <c:v>0.10448881395545719</c:v>
                </c:pt>
                <c:pt idx="227">
                  <c:v>0.11316778293288977</c:v>
                </c:pt>
                <c:pt idx="228">
                  <c:v>9.9593965059284015E-2</c:v>
                </c:pt>
                <c:pt idx="229">
                  <c:v>9.7222207274577116E-2</c:v>
                </c:pt>
                <c:pt idx="230">
                  <c:v>0.11340099252472909</c:v>
                </c:pt>
                <c:pt idx="231">
                  <c:v>0.11004045130303611</c:v>
                </c:pt>
                <c:pt idx="232">
                  <c:v>0.12440901720096884</c:v>
                </c:pt>
                <c:pt idx="233">
                  <c:v>0.10174813855322629</c:v>
                </c:pt>
                <c:pt idx="234">
                  <c:v>0.10658092066260404</c:v>
                </c:pt>
                <c:pt idx="235">
                  <c:v>0.10819284366118719</c:v>
                </c:pt>
                <c:pt idx="236">
                  <c:v>0.11271106345589314</c:v>
                </c:pt>
                <c:pt idx="237">
                  <c:v>7.7461748911677245E-2</c:v>
                </c:pt>
                <c:pt idx="238">
                  <c:v>6.9511964875236143E-2</c:v>
                </c:pt>
                <c:pt idx="239">
                  <c:v>7.2396513098323317E-2</c:v>
                </c:pt>
                <c:pt idx="240">
                  <c:v>5.062508659060351E-2</c:v>
                </c:pt>
                <c:pt idx="241">
                  <c:v>5.5812934575302675E-2</c:v>
                </c:pt>
                <c:pt idx="242">
                  <c:v>3.8108411351009043E-2</c:v>
                </c:pt>
                <c:pt idx="243">
                  <c:v>1.3090265817381656E-2</c:v>
                </c:pt>
                <c:pt idx="244">
                  <c:v>1.378257387500364E-2</c:v>
                </c:pt>
                <c:pt idx="245">
                  <c:v>5.0872436534287315E-4</c:v>
                </c:pt>
                <c:pt idx="246">
                  <c:v>-1.0967548708046872E-2</c:v>
                </c:pt>
                <c:pt idx="247">
                  <c:v>-8.5560885698118105E-3</c:v>
                </c:pt>
                <c:pt idx="248">
                  <c:v>-2.6963880518212278E-2</c:v>
                </c:pt>
                <c:pt idx="249">
                  <c:v>-3.058374710783628E-2</c:v>
                </c:pt>
                <c:pt idx="250">
                  <c:v>-3.844504104838322E-2</c:v>
                </c:pt>
                <c:pt idx="251">
                  <c:v>-7.2141298065309195E-2</c:v>
                </c:pt>
                <c:pt idx="252">
                  <c:v>-4.1570008309078268E-2</c:v>
                </c:pt>
                <c:pt idx="253">
                  <c:v>-3.8914711108721946E-2</c:v>
                </c:pt>
                <c:pt idx="254">
                  <c:v>-4.9276683647369937E-2</c:v>
                </c:pt>
                <c:pt idx="255">
                  <c:v>-2.6750057335956156E-2</c:v>
                </c:pt>
                <c:pt idx="256">
                  <c:v>2.666868006436731E-2</c:v>
                </c:pt>
                <c:pt idx="257">
                  <c:v>8.0707597906250275E-3</c:v>
                </c:pt>
                <c:pt idx="258">
                  <c:v>3.2380101955387715E-2</c:v>
                </c:pt>
                <c:pt idx="259">
                  <c:v>4.6112245372898562E-2</c:v>
                </c:pt>
                <c:pt idx="260">
                  <c:v>4.3269162591287734E-2</c:v>
                </c:pt>
                <c:pt idx="261">
                  <c:v>5.6407820700299774E-2</c:v>
                </c:pt>
                <c:pt idx="262">
                  <c:v>4.6929887931182614E-2</c:v>
                </c:pt>
                <c:pt idx="263">
                  <c:v>5.6716646217008435E-2</c:v>
                </c:pt>
                <c:pt idx="264">
                  <c:v>7.36804470104684E-2</c:v>
                </c:pt>
                <c:pt idx="265">
                  <c:v>7.0225541244336206E-2</c:v>
                </c:pt>
                <c:pt idx="266">
                  <c:v>6.1459918661921235E-2</c:v>
                </c:pt>
                <c:pt idx="267">
                  <c:v>8.5547323098113789E-2</c:v>
                </c:pt>
                <c:pt idx="268">
                  <c:v>8.4152074541667662E-2</c:v>
                </c:pt>
                <c:pt idx="269">
                  <c:v>9.2800307383148956E-2</c:v>
                </c:pt>
                <c:pt idx="270">
                  <c:v>9.079494283994935E-2</c:v>
                </c:pt>
                <c:pt idx="271">
                  <c:v>8.5287317935538287E-2</c:v>
                </c:pt>
                <c:pt idx="272">
                  <c:v>6.3054662022177896E-2</c:v>
                </c:pt>
                <c:pt idx="273">
                  <c:v>8.3486990429878588E-2</c:v>
                </c:pt>
                <c:pt idx="274">
                  <c:v>6.5362832290330561E-2</c:v>
                </c:pt>
                <c:pt idx="275">
                  <c:v>4.630586200538369E-2</c:v>
                </c:pt>
                <c:pt idx="276">
                  <c:v>5.168350486060283E-2</c:v>
                </c:pt>
                <c:pt idx="277">
                  <c:v>2.0086720179457018E-2</c:v>
                </c:pt>
                <c:pt idx="278">
                  <c:v>9.4952941702423042E-3</c:v>
                </c:pt>
                <c:pt idx="279">
                  <c:v>3.623854605242329E-3</c:v>
                </c:pt>
                <c:pt idx="280">
                  <c:v>7.8336711805693238E-3</c:v>
                </c:pt>
                <c:pt idx="281">
                  <c:v>3.1393304581601389E-2</c:v>
                </c:pt>
                <c:pt idx="282">
                  <c:v>2.9327180454049209E-2</c:v>
                </c:pt>
                <c:pt idx="283">
                  <c:v>2.104793687980103E-2</c:v>
                </c:pt>
                <c:pt idx="284">
                  <c:v>3.5934810468312955E-2</c:v>
                </c:pt>
                <c:pt idx="285">
                  <c:v>3.9511768559359672E-2</c:v>
                </c:pt>
                <c:pt idx="286">
                  <c:v>3.3178992529546279E-2</c:v>
                </c:pt>
                <c:pt idx="287">
                  <c:v>2.4454528085384553E-2</c:v>
                </c:pt>
                <c:pt idx="288">
                  <c:v>1.4872739828389043E-2</c:v>
                </c:pt>
                <c:pt idx="289">
                  <c:v>1.7816558519003978E-2</c:v>
                </c:pt>
                <c:pt idx="290">
                  <c:v>1.4439765928666696E-2</c:v>
                </c:pt>
                <c:pt idx="291">
                  <c:v>2.0094413397171038E-2</c:v>
                </c:pt>
                <c:pt idx="292">
                  <c:v>2.2940046479022227E-2</c:v>
                </c:pt>
                <c:pt idx="293">
                  <c:v>2.5791035607004253E-2</c:v>
                </c:pt>
                <c:pt idx="294">
                  <c:v>2.835323447853896E-2</c:v>
                </c:pt>
                <c:pt idx="295">
                  <c:v>2.8233291229361163E-2</c:v>
                </c:pt>
                <c:pt idx="296">
                  <c:v>1.5707010354557804E-2</c:v>
                </c:pt>
                <c:pt idx="297">
                  <c:v>2.4394477041795253E-2</c:v>
                </c:pt>
                <c:pt idx="298">
                  <c:v>2.2419324675105649E-2</c:v>
                </c:pt>
                <c:pt idx="299">
                  <c:v>7.8591358845033939E-3</c:v>
                </c:pt>
                <c:pt idx="300">
                  <c:v>-2.0442939252939478E-3</c:v>
                </c:pt>
                <c:pt idx="301">
                  <c:v>-1.3249238376247143E-2</c:v>
                </c:pt>
                <c:pt idx="302">
                  <c:v>-4.5887310050805302E-3</c:v>
                </c:pt>
                <c:pt idx="303">
                  <c:v>-3.1427371093536771E-2</c:v>
                </c:pt>
                <c:pt idx="304">
                  <c:v>-2.5229749295406608E-2</c:v>
                </c:pt>
                <c:pt idx="305">
                  <c:v>-3.2195916289798156E-2</c:v>
                </c:pt>
                <c:pt idx="306">
                  <c:v>-3.1567781235127525E-2</c:v>
                </c:pt>
                <c:pt idx="307">
                  <c:v>-1.4269798021569632E-2</c:v>
                </c:pt>
                <c:pt idx="308">
                  <c:v>-4.8105921167324334E-3</c:v>
                </c:pt>
                <c:pt idx="309">
                  <c:v>-9.0728858045456325E-3</c:v>
                </c:pt>
                <c:pt idx="310">
                  <c:v>9.5539203202526252E-3</c:v>
                </c:pt>
                <c:pt idx="311">
                  <c:v>-2.2055750454279053E-3</c:v>
                </c:pt>
                <c:pt idx="312">
                  <c:v>5.9301887590483935E-6</c:v>
                </c:pt>
                <c:pt idx="313">
                  <c:v>1.767329035098586E-2</c:v>
                </c:pt>
                <c:pt idx="314">
                  <c:v>4.1505639077640787E-2</c:v>
                </c:pt>
                <c:pt idx="315">
                  <c:v>5.5390272652787502E-2</c:v>
                </c:pt>
                <c:pt idx="316">
                  <c:v>5.5998403910272013E-2</c:v>
                </c:pt>
                <c:pt idx="317">
                  <c:v>5.0578031210413557E-2</c:v>
                </c:pt>
                <c:pt idx="318">
                  <c:v>4.4947300211693547E-2</c:v>
                </c:pt>
                <c:pt idx="319">
                  <c:v>3.8662411109560271E-2</c:v>
                </c:pt>
                <c:pt idx="320">
                  <c:v>3.2753316064853127E-2</c:v>
                </c:pt>
                <c:pt idx="321">
                  <c:v>3.1532820327557796E-2</c:v>
                </c:pt>
                <c:pt idx="322">
                  <c:v>4.3602694584032639E-2</c:v>
                </c:pt>
                <c:pt idx="323">
                  <c:v>4.0967185859746631E-2</c:v>
                </c:pt>
                <c:pt idx="324">
                  <c:v>6.4062423584592021E-2</c:v>
                </c:pt>
                <c:pt idx="325">
                  <c:v>8.1764801045620755E-2</c:v>
                </c:pt>
                <c:pt idx="326">
                  <c:v>7.3626591885172038E-2</c:v>
                </c:pt>
                <c:pt idx="327">
                  <c:v>4.1698183923258289E-2</c:v>
                </c:pt>
                <c:pt idx="328">
                  <c:v>5.5635781013557144E-2</c:v>
                </c:pt>
                <c:pt idx="329">
                  <c:v>4.2681605279805086E-2</c:v>
                </c:pt>
                <c:pt idx="330">
                  <c:v>3.9831457326748435E-2</c:v>
                </c:pt>
                <c:pt idx="331">
                  <c:v>6.089713838901758E-3</c:v>
                </c:pt>
                <c:pt idx="332">
                  <c:v>-4.787724661367559E-3</c:v>
                </c:pt>
                <c:pt idx="333">
                  <c:v>-6.6632350276395295E-3</c:v>
                </c:pt>
                <c:pt idx="334">
                  <c:v>-6.7643835400599912E-3</c:v>
                </c:pt>
                <c:pt idx="335">
                  <c:v>-1.1701168530732491E-2</c:v>
                </c:pt>
                <c:pt idx="336">
                  <c:v>-1.247731261446368E-2</c:v>
                </c:pt>
                <c:pt idx="337">
                  <c:v>6.5201601875872748E-4</c:v>
                </c:pt>
                <c:pt idx="338">
                  <c:v>1.4092716516891798E-2</c:v>
                </c:pt>
                <c:pt idx="339">
                  <c:v>7.5002318308680701E-3</c:v>
                </c:pt>
                <c:pt idx="340">
                  <c:v>2.2228435062655477E-3</c:v>
                </c:pt>
                <c:pt idx="341">
                  <c:v>-2.2965463240858948E-3</c:v>
                </c:pt>
                <c:pt idx="342">
                  <c:v>-2.4966781153335834E-3</c:v>
                </c:pt>
                <c:pt idx="343">
                  <c:v>-3.1494587140223095E-2</c:v>
                </c:pt>
                <c:pt idx="344">
                  <c:v>-2.6922246390997391E-2</c:v>
                </c:pt>
                <c:pt idx="345">
                  <c:v>-4.2223704479270166E-2</c:v>
                </c:pt>
                <c:pt idx="346">
                  <c:v>-7.8352958283603221E-3</c:v>
                </c:pt>
                <c:pt idx="347">
                  <c:v>-2.3621430653351379E-2</c:v>
                </c:pt>
                <c:pt idx="348">
                  <c:v>-1.8254313095229374E-2</c:v>
                </c:pt>
                <c:pt idx="349">
                  <c:v>-3.0605184123020518E-2</c:v>
                </c:pt>
                <c:pt idx="350">
                  <c:v>-1.3282043223917069E-2</c:v>
                </c:pt>
                <c:pt idx="351">
                  <c:v>-9.9056705232598002E-3</c:v>
                </c:pt>
                <c:pt idx="352">
                  <c:v>-2.4915843048355053E-2</c:v>
                </c:pt>
                <c:pt idx="353">
                  <c:v>-4.0046366819487041E-2</c:v>
                </c:pt>
                <c:pt idx="354">
                  <c:v>-2.1818112888818044E-2</c:v>
                </c:pt>
                <c:pt idx="355">
                  <c:v>-3.3271052150675107E-2</c:v>
                </c:pt>
                <c:pt idx="356">
                  <c:v>-2.6351190543643932E-2</c:v>
                </c:pt>
                <c:pt idx="357">
                  <c:v>-3.8107253998440622E-2</c:v>
                </c:pt>
                <c:pt idx="358">
                  <c:v>-2.3526295279388855E-2</c:v>
                </c:pt>
                <c:pt idx="359">
                  <c:v>-1.3152917977832843E-2</c:v>
                </c:pt>
                <c:pt idx="360">
                  <c:v>-2.0928336188478395E-2</c:v>
                </c:pt>
                <c:pt idx="361">
                  <c:v>-1.2061970875730276E-2</c:v>
                </c:pt>
                <c:pt idx="362">
                  <c:v>-7.8776195629936315E-3</c:v>
                </c:pt>
                <c:pt idx="363">
                  <c:v>-4.4184110191471324E-2</c:v>
                </c:pt>
                <c:pt idx="364">
                  <c:v>-4.566496761626436E-2</c:v>
                </c:pt>
                <c:pt idx="365">
                  <c:v>-6.2449501547771617E-2</c:v>
                </c:pt>
                <c:pt idx="366">
                  <c:v>-6.7866148818412117E-2</c:v>
                </c:pt>
                <c:pt idx="367">
                  <c:v>-6.9851779852080631E-2</c:v>
                </c:pt>
                <c:pt idx="368">
                  <c:v>-5.1687474167844902E-2</c:v>
                </c:pt>
                <c:pt idx="369">
                  <c:v>-5.6594126378784658E-2</c:v>
                </c:pt>
                <c:pt idx="370">
                  <c:v>-6.6935072188589254E-2</c:v>
                </c:pt>
                <c:pt idx="371">
                  <c:v>-4.9894780504606683E-2</c:v>
                </c:pt>
                <c:pt idx="372">
                  <c:v>-3.3109751436614411E-2</c:v>
                </c:pt>
                <c:pt idx="373">
                  <c:v>-5.2280014591472662E-2</c:v>
                </c:pt>
                <c:pt idx="374">
                  <c:v>-3.938352396980789E-2</c:v>
                </c:pt>
                <c:pt idx="375">
                  <c:v>-5.5739758955341723E-2</c:v>
                </c:pt>
                <c:pt idx="376">
                  <c:v>-3.1031118040299101E-2</c:v>
                </c:pt>
                <c:pt idx="377">
                  <c:v>-2.0256622611986966E-2</c:v>
                </c:pt>
                <c:pt idx="378">
                  <c:v>-2.9687604382546921E-2</c:v>
                </c:pt>
                <c:pt idx="379">
                  <c:v>-2.1495793193818526E-2</c:v>
                </c:pt>
                <c:pt idx="380">
                  <c:v>-3.1799658338415415E-2</c:v>
                </c:pt>
                <c:pt idx="381">
                  <c:v>-2.9705546538834225E-3</c:v>
                </c:pt>
                <c:pt idx="382">
                  <c:v>2.3376260396520656E-2</c:v>
                </c:pt>
                <c:pt idx="383">
                  <c:v>3.0854507821130719E-2</c:v>
                </c:pt>
                <c:pt idx="384">
                  <c:v>3.5982481074897377E-2</c:v>
                </c:pt>
                <c:pt idx="385">
                  <c:v>5.242096403386013E-2</c:v>
                </c:pt>
                <c:pt idx="386">
                  <c:v>5.3699998473583893E-2</c:v>
                </c:pt>
                <c:pt idx="387">
                  <c:v>3.9950835728367447E-2</c:v>
                </c:pt>
                <c:pt idx="388">
                  <c:v>4.3872831691791625E-2</c:v>
                </c:pt>
                <c:pt idx="389">
                  <c:v>5.1688887167891169E-2</c:v>
                </c:pt>
                <c:pt idx="390">
                  <c:v>4.2433320692176812E-2</c:v>
                </c:pt>
                <c:pt idx="391">
                  <c:v>5.4152611815722167E-2</c:v>
                </c:pt>
                <c:pt idx="392">
                  <c:v>2.6207641118415566E-2</c:v>
                </c:pt>
                <c:pt idx="393">
                  <c:v>2.3077380707588625E-2</c:v>
                </c:pt>
                <c:pt idx="394">
                  <c:v>2.6663701620960999E-2</c:v>
                </c:pt>
                <c:pt idx="395">
                  <c:v>-1.4573051592489141E-2</c:v>
                </c:pt>
                <c:pt idx="396">
                  <c:v>-1.0475125968612355E-2</c:v>
                </c:pt>
                <c:pt idx="397">
                  <c:v>-1.6641234176631343E-2</c:v>
                </c:pt>
                <c:pt idx="398">
                  <c:v>1.3843724282730639E-2</c:v>
                </c:pt>
                <c:pt idx="399">
                  <c:v>5.5998213459291903E-3</c:v>
                </c:pt>
                <c:pt idx="400">
                  <c:v>7.1064749722450377E-3</c:v>
                </c:pt>
                <c:pt idx="401">
                  <c:v>-1.5571937694710661E-2</c:v>
                </c:pt>
                <c:pt idx="402">
                  <c:v>-8.456665256276228E-3</c:v>
                </c:pt>
                <c:pt idx="403">
                  <c:v>-2.1069734821379415E-5</c:v>
                </c:pt>
                <c:pt idx="404">
                  <c:v>4.0488104089227072E-3</c:v>
                </c:pt>
                <c:pt idx="405">
                  <c:v>-1.4331952960265693E-3</c:v>
                </c:pt>
                <c:pt idx="406">
                  <c:v>6.7768349781950393E-4</c:v>
                </c:pt>
                <c:pt idx="407">
                  <c:v>1.90958173654351E-2</c:v>
                </c:pt>
                <c:pt idx="408">
                  <c:v>2.6050953496244856E-2</c:v>
                </c:pt>
                <c:pt idx="409">
                  <c:v>3.2556251061062282E-2</c:v>
                </c:pt>
                <c:pt idx="410">
                  <c:v>1.1102280235006912E-2</c:v>
                </c:pt>
                <c:pt idx="411">
                  <c:v>6.1975738990255942E-2</c:v>
                </c:pt>
                <c:pt idx="412">
                  <c:v>7.8062994808053413E-2</c:v>
                </c:pt>
                <c:pt idx="413">
                  <c:v>8.3006843771790503E-2</c:v>
                </c:pt>
                <c:pt idx="414">
                  <c:v>0.10331888422774435</c:v>
                </c:pt>
                <c:pt idx="415">
                  <c:v>9.1719855478724271E-2</c:v>
                </c:pt>
                <c:pt idx="416">
                  <c:v>0.10794922776434837</c:v>
                </c:pt>
                <c:pt idx="417">
                  <c:v>6.4432998783659171E-2</c:v>
                </c:pt>
                <c:pt idx="418">
                  <c:v>7.6261612585147062E-2</c:v>
                </c:pt>
                <c:pt idx="419">
                  <c:v>7.6464048748228153E-2</c:v>
                </c:pt>
                <c:pt idx="420">
                  <c:v>7.9085753059045985E-2</c:v>
                </c:pt>
                <c:pt idx="421">
                  <c:v>7.3130273987267042E-2</c:v>
                </c:pt>
                <c:pt idx="422">
                  <c:v>5.6390857013841368E-2</c:v>
                </c:pt>
                <c:pt idx="423">
                  <c:v>5.5541684622973209E-2</c:v>
                </c:pt>
                <c:pt idx="424">
                  <c:v>7.1362119711172442E-2</c:v>
                </c:pt>
                <c:pt idx="425">
                  <c:v>7.8183190815157025E-2</c:v>
                </c:pt>
                <c:pt idx="426">
                  <c:v>6.4603918680257721E-2</c:v>
                </c:pt>
                <c:pt idx="427">
                  <c:v>6.8214032086440918E-2</c:v>
                </c:pt>
                <c:pt idx="428">
                  <c:v>7.6466660450156321E-2</c:v>
                </c:pt>
                <c:pt idx="429">
                  <c:v>9.3025325706584269E-2</c:v>
                </c:pt>
                <c:pt idx="430">
                  <c:v>8.1614359678222989E-2</c:v>
                </c:pt>
                <c:pt idx="431">
                  <c:v>7.6059726968106298E-2</c:v>
                </c:pt>
                <c:pt idx="432">
                  <c:v>0.10630396199760545</c:v>
                </c:pt>
                <c:pt idx="433">
                  <c:v>9.6063411056012071E-2</c:v>
                </c:pt>
                <c:pt idx="434">
                  <c:v>7.8061435670823048E-2</c:v>
                </c:pt>
                <c:pt idx="435">
                  <c:v>5.3792033931582578E-2</c:v>
                </c:pt>
                <c:pt idx="436">
                  <c:v>7.1127748440726279E-2</c:v>
                </c:pt>
                <c:pt idx="437">
                  <c:v>7.9726308035079116E-2</c:v>
                </c:pt>
                <c:pt idx="438">
                  <c:v>6.1934552939342538E-2</c:v>
                </c:pt>
                <c:pt idx="439">
                  <c:v>7.8520840304781556E-2</c:v>
                </c:pt>
                <c:pt idx="440">
                  <c:v>9.1584472213035534E-2</c:v>
                </c:pt>
                <c:pt idx="441">
                  <c:v>0.11177704730812457</c:v>
                </c:pt>
                <c:pt idx="442">
                  <c:v>0.10723299039940311</c:v>
                </c:pt>
                <c:pt idx="443">
                  <c:v>6.2956579775341776E-2</c:v>
                </c:pt>
                <c:pt idx="444">
                  <c:v>8.3951288451695069E-2</c:v>
                </c:pt>
                <c:pt idx="445">
                  <c:v>6.2786704487133277E-2</c:v>
                </c:pt>
                <c:pt idx="446">
                  <c:v>7.1172669779430209E-2</c:v>
                </c:pt>
                <c:pt idx="447">
                  <c:v>4.8378647707151237E-2</c:v>
                </c:pt>
                <c:pt idx="448">
                  <c:v>2.0020748699634449E-2</c:v>
                </c:pt>
                <c:pt idx="449">
                  <c:v>2.2904917287889473E-2</c:v>
                </c:pt>
                <c:pt idx="450">
                  <c:v>2.561791962344491E-2</c:v>
                </c:pt>
                <c:pt idx="451">
                  <c:v>-1.2834086662565579E-3</c:v>
                </c:pt>
                <c:pt idx="452">
                  <c:v>2.8484910869149842E-3</c:v>
                </c:pt>
                <c:pt idx="453">
                  <c:v>2.4785405127247861E-2</c:v>
                </c:pt>
                <c:pt idx="454">
                  <c:v>1.8593013233693119E-2</c:v>
                </c:pt>
                <c:pt idx="455">
                  <c:v>2.0164132760310538E-2</c:v>
                </c:pt>
                <c:pt idx="456">
                  <c:v>1.38710288817854E-2</c:v>
                </c:pt>
                <c:pt idx="457">
                  <c:v>2.2068470956894443E-3</c:v>
                </c:pt>
                <c:pt idx="458">
                  <c:v>2.7629223492798796E-2</c:v>
                </c:pt>
                <c:pt idx="459">
                  <c:v>-7.9845760507691254E-4</c:v>
                </c:pt>
                <c:pt idx="460">
                  <c:v>-6.7308565322900582E-2</c:v>
                </c:pt>
                <c:pt idx="461">
                  <c:v>-6.8873878931907356E-2</c:v>
                </c:pt>
                <c:pt idx="462">
                  <c:v>-2.6865602349735708E-2</c:v>
                </c:pt>
                <c:pt idx="463">
                  <c:v>-4.3296268487949624E-2</c:v>
                </c:pt>
                <c:pt idx="464">
                  <c:v>-2.0997876732039383E-2</c:v>
                </c:pt>
                <c:pt idx="465">
                  <c:v>-4.2137677166564143E-2</c:v>
                </c:pt>
                <c:pt idx="466">
                  <c:v>-5.5697100384648618E-2</c:v>
                </c:pt>
                <c:pt idx="467">
                  <c:v>-3.1775586273192671E-2</c:v>
                </c:pt>
                <c:pt idx="468">
                  <c:v>-2.8889232156879632E-2</c:v>
                </c:pt>
                <c:pt idx="469">
                  <c:v>-3.8090868418677946E-2</c:v>
                </c:pt>
                <c:pt idx="470">
                  <c:v>-4.8473431959069932E-2</c:v>
                </c:pt>
                <c:pt idx="471">
                  <c:v>-5.1964211331023046E-2</c:v>
                </c:pt>
                <c:pt idx="472">
                  <c:v>-5.8079287847396771E-2</c:v>
                </c:pt>
                <c:pt idx="473">
                  <c:v>-2.982663315255768E-2</c:v>
                </c:pt>
                <c:pt idx="474">
                  <c:v>-3.8401264219335686E-2</c:v>
                </c:pt>
                <c:pt idx="475">
                  <c:v>-4.7396867036782829E-2</c:v>
                </c:pt>
                <c:pt idx="476">
                  <c:v>-3.565620513988095E-2</c:v>
                </c:pt>
                <c:pt idx="477">
                  <c:v>-6.4584618262919877E-2</c:v>
                </c:pt>
                <c:pt idx="478">
                  <c:v>-6.4465802758737242E-2</c:v>
                </c:pt>
                <c:pt idx="479">
                  <c:v>-2.66331321972124E-3</c:v>
                </c:pt>
                <c:pt idx="480">
                  <c:v>-3.1184579700544736E-3</c:v>
                </c:pt>
                <c:pt idx="481">
                  <c:v>-9.7486941963888431E-3</c:v>
                </c:pt>
                <c:pt idx="482">
                  <c:v>-1.2689988431814009E-2</c:v>
                </c:pt>
                <c:pt idx="483">
                  <c:v>-3.3327901244514714E-2</c:v>
                </c:pt>
                <c:pt idx="484">
                  <c:v>-2.1570794559200759E-2</c:v>
                </c:pt>
                <c:pt idx="485">
                  <c:v>1.8026070993517301E-3</c:v>
                </c:pt>
                <c:pt idx="486">
                  <c:v>-5.7223948153913269E-3</c:v>
                </c:pt>
                <c:pt idx="487">
                  <c:v>-1.7690168528901516E-2</c:v>
                </c:pt>
                <c:pt idx="488">
                  <c:v>-3.026766758507805E-2</c:v>
                </c:pt>
                <c:pt idx="489">
                  <c:v>-2.7436970139592128E-2</c:v>
                </c:pt>
                <c:pt idx="490">
                  <c:v>-2.5991051279214413E-2</c:v>
                </c:pt>
                <c:pt idx="491">
                  <c:v>-2.6719294523786689E-2</c:v>
                </c:pt>
                <c:pt idx="492">
                  <c:v>-2.7043163354316429E-2</c:v>
                </c:pt>
                <c:pt idx="493">
                  <c:v>-2.7586930363244416E-2</c:v>
                </c:pt>
                <c:pt idx="494">
                  <c:v>-2.9423606209637944E-2</c:v>
                </c:pt>
                <c:pt idx="495">
                  <c:v>-2.3445977338747523E-2</c:v>
                </c:pt>
                <c:pt idx="496">
                  <c:v>-2.4689934582356656E-2</c:v>
                </c:pt>
                <c:pt idx="497">
                  <c:v>4.7508963548971023E-3</c:v>
                </c:pt>
                <c:pt idx="498">
                  <c:v>-2.2874939340866866E-2</c:v>
                </c:pt>
                <c:pt idx="499">
                  <c:v>-3.0387936639755364E-2</c:v>
                </c:pt>
                <c:pt idx="500">
                  <c:v>-7.2234854408029209E-2</c:v>
                </c:pt>
                <c:pt idx="501">
                  <c:v>-6.1533174886751335E-2</c:v>
                </c:pt>
                <c:pt idx="502">
                  <c:v>-4.1854167669131609E-2</c:v>
                </c:pt>
                <c:pt idx="503">
                  <c:v>-7.6646403274349365E-2</c:v>
                </c:pt>
                <c:pt idx="504">
                  <c:v>-6.5011997796638757E-2</c:v>
                </c:pt>
                <c:pt idx="505">
                  <c:v>-5.7034995207738796E-2</c:v>
                </c:pt>
                <c:pt idx="506">
                  <c:v>-6.7451363299684222E-2</c:v>
                </c:pt>
                <c:pt idx="507">
                  <c:v>-5.4027860694998105E-2</c:v>
                </c:pt>
                <c:pt idx="508">
                  <c:v>-4.4615951507329513E-2</c:v>
                </c:pt>
                <c:pt idx="509">
                  <c:v>-3.2896478333657449E-2</c:v>
                </c:pt>
                <c:pt idx="510">
                  <c:v>-3.7163650169179718E-2</c:v>
                </c:pt>
                <c:pt idx="511">
                  <c:v>-5.0193640668386538E-2</c:v>
                </c:pt>
                <c:pt idx="512">
                  <c:v>-3.8584037167392567E-2</c:v>
                </c:pt>
                <c:pt idx="513">
                  <c:v>-3.4575100873694566E-2</c:v>
                </c:pt>
                <c:pt idx="514">
                  <c:v>-5.25147933393054E-2</c:v>
                </c:pt>
                <c:pt idx="515">
                  <c:v>-4.3974765380463493E-2</c:v>
                </c:pt>
                <c:pt idx="516">
                  <c:v>-6.2595949791858729E-2</c:v>
                </c:pt>
                <c:pt idx="517">
                  <c:v>-3.5462472889724823E-2</c:v>
                </c:pt>
                <c:pt idx="518">
                  <c:v>-2.1340205595137985E-2</c:v>
                </c:pt>
                <c:pt idx="519">
                  <c:v>2.688025182993007E-2</c:v>
                </c:pt>
                <c:pt idx="520">
                  <c:v>2.0323163176059526E-2</c:v>
                </c:pt>
                <c:pt idx="521">
                  <c:v>1.2428221669384202E-2</c:v>
                </c:pt>
                <c:pt idx="522">
                  <c:v>4.1774563630054724E-2</c:v>
                </c:pt>
                <c:pt idx="523">
                  <c:v>2.3568558996324207E-2</c:v>
                </c:pt>
                <c:pt idx="524">
                  <c:v>2.7030189721582467E-2</c:v>
                </c:pt>
                <c:pt idx="525">
                  <c:v>2.8982911864287572E-2</c:v>
                </c:pt>
                <c:pt idx="526">
                  <c:v>3.5586681461580887E-2</c:v>
                </c:pt>
                <c:pt idx="527">
                  <c:v>2.2031160384076022E-2</c:v>
                </c:pt>
                <c:pt idx="528">
                  <c:v>1.348505755435063E-2</c:v>
                </c:pt>
                <c:pt idx="529">
                  <c:v>2.1914130741145805E-2</c:v>
                </c:pt>
                <c:pt idx="530">
                  <c:v>8.8823047805883584E-3</c:v>
                </c:pt>
                <c:pt idx="531">
                  <c:v>-1.1688354085344303E-2</c:v>
                </c:pt>
                <c:pt idx="532">
                  <c:v>-6.170790883850843E-3</c:v>
                </c:pt>
                <c:pt idx="533">
                  <c:v>1.1373678229293436E-3</c:v>
                </c:pt>
                <c:pt idx="534">
                  <c:v>-1.5287302963597588E-2</c:v>
                </c:pt>
                <c:pt idx="535">
                  <c:v>-9.8170802397022014E-3</c:v>
                </c:pt>
                <c:pt idx="536">
                  <c:v>4.4190610795876622E-3</c:v>
                </c:pt>
                <c:pt idx="537">
                  <c:v>4.5201401744151704E-3</c:v>
                </c:pt>
                <c:pt idx="538">
                  <c:v>-1.4884280575390128E-2</c:v>
                </c:pt>
                <c:pt idx="539">
                  <c:v>-2.0652406090796049E-2</c:v>
                </c:pt>
                <c:pt idx="540">
                  <c:v>-1.9262221058791516E-2</c:v>
                </c:pt>
                <c:pt idx="541">
                  <c:v>-2.9184059579665089E-2</c:v>
                </c:pt>
                <c:pt idx="542">
                  <c:v>-2.6036966564987434E-2</c:v>
                </c:pt>
                <c:pt idx="543">
                  <c:v>-3.8608869211852595E-2</c:v>
                </c:pt>
                <c:pt idx="544">
                  <c:v>-4.2251607701122969E-2</c:v>
                </c:pt>
                <c:pt idx="545">
                  <c:v>-6.8752544040940708E-2</c:v>
                </c:pt>
                <c:pt idx="546">
                  <c:v>-6.1346999932271135E-2</c:v>
                </c:pt>
                <c:pt idx="547">
                  <c:v>-5.4296815167070085E-2</c:v>
                </c:pt>
                <c:pt idx="548">
                  <c:v>-6.6027582591450432E-2</c:v>
                </c:pt>
                <c:pt idx="549">
                  <c:v>-6.0832604290061758E-2</c:v>
                </c:pt>
                <c:pt idx="550">
                  <c:v>-2.6990651596559116E-2</c:v>
                </c:pt>
                <c:pt idx="551">
                  <c:v>-3.0587145279804936E-2</c:v>
                </c:pt>
                <c:pt idx="552">
                  <c:v>-1.2288271328030818E-2</c:v>
                </c:pt>
                <c:pt idx="553">
                  <c:v>2.1062293504082306E-2</c:v>
                </c:pt>
                <c:pt idx="554">
                  <c:v>1.9937019654298133E-2</c:v>
                </c:pt>
                <c:pt idx="555">
                  <c:v>-9.2008618260020943E-3</c:v>
                </c:pt>
                <c:pt idx="556">
                  <c:v>-2.5824457121489279E-2</c:v>
                </c:pt>
                <c:pt idx="557">
                  <c:v>-5.2294808783213374E-3</c:v>
                </c:pt>
                <c:pt idx="558">
                  <c:v>-8.6956023843464143E-3</c:v>
                </c:pt>
                <c:pt idx="559">
                  <c:v>-7.6428528865772555E-3</c:v>
                </c:pt>
                <c:pt idx="560">
                  <c:v>-1.3543222782562718E-3</c:v>
                </c:pt>
                <c:pt idx="561">
                  <c:v>-3.3648571168478671E-3</c:v>
                </c:pt>
                <c:pt idx="562">
                  <c:v>1.443996959516E-2</c:v>
                </c:pt>
                <c:pt idx="563">
                  <c:v>4.515774179487278E-2</c:v>
                </c:pt>
                <c:pt idx="564">
                  <c:v>6.7450116780288588E-2</c:v>
                </c:pt>
                <c:pt idx="565">
                  <c:v>7.3923444002577832E-2</c:v>
                </c:pt>
                <c:pt idx="566">
                  <c:v>6.1485760148653236E-2</c:v>
                </c:pt>
                <c:pt idx="567">
                  <c:v>7.4216785959658998E-2</c:v>
                </c:pt>
                <c:pt idx="568">
                  <c:v>9.1098005204793553E-2</c:v>
                </c:pt>
                <c:pt idx="569">
                  <c:v>5.8212941755960354E-2</c:v>
                </c:pt>
                <c:pt idx="570">
                  <c:v>7.3117093378757589E-2</c:v>
                </c:pt>
                <c:pt idx="571">
                  <c:v>5.7799435230872213E-2</c:v>
                </c:pt>
                <c:pt idx="572">
                  <c:v>2.7234879776741227E-2</c:v>
                </c:pt>
                <c:pt idx="573">
                  <c:v>4.3106881891760623E-2</c:v>
                </c:pt>
                <c:pt idx="574">
                  <c:v>4.1193280461604309E-2</c:v>
                </c:pt>
                <c:pt idx="575">
                  <c:v>4.5139825667170334E-2</c:v>
                </c:pt>
                <c:pt idx="576">
                  <c:v>7.8795401064594511E-2</c:v>
                </c:pt>
                <c:pt idx="577">
                  <c:v>9.2201867813210742E-2</c:v>
                </c:pt>
                <c:pt idx="578">
                  <c:v>7.3696343663577288E-2</c:v>
                </c:pt>
                <c:pt idx="579">
                  <c:v>5.985458132072799E-2</c:v>
                </c:pt>
                <c:pt idx="580">
                  <c:v>6.7921992756143204E-2</c:v>
                </c:pt>
                <c:pt idx="581">
                  <c:v>6.6057479309307929E-2</c:v>
                </c:pt>
                <c:pt idx="582">
                  <c:v>6.2141621549556672E-2</c:v>
                </c:pt>
                <c:pt idx="583">
                  <c:v>9.7410622011249975E-2</c:v>
                </c:pt>
                <c:pt idx="584">
                  <c:v>0.11536451593819805</c:v>
                </c:pt>
                <c:pt idx="585">
                  <c:v>0.11818872091273754</c:v>
                </c:pt>
                <c:pt idx="586">
                  <c:v>0.11432613163084289</c:v>
                </c:pt>
                <c:pt idx="587">
                  <c:v>0.10707744106970814</c:v>
                </c:pt>
                <c:pt idx="588">
                  <c:v>0.10660459419345143</c:v>
                </c:pt>
                <c:pt idx="589">
                  <c:v>6.7077266824911608E-2</c:v>
                </c:pt>
                <c:pt idx="590">
                  <c:v>6.8413263040661781E-2</c:v>
                </c:pt>
                <c:pt idx="591">
                  <c:v>9.6474531930181823E-2</c:v>
                </c:pt>
                <c:pt idx="592">
                  <c:v>6.3987927602655328E-2</c:v>
                </c:pt>
                <c:pt idx="593">
                  <c:v>9.0446242793079279E-2</c:v>
                </c:pt>
                <c:pt idx="594">
                  <c:v>0.1075646457298487</c:v>
                </c:pt>
                <c:pt idx="595">
                  <c:v>4.6135231688228417E-2</c:v>
                </c:pt>
                <c:pt idx="596">
                  <c:v>2.6843980947501487E-2</c:v>
                </c:pt>
                <c:pt idx="597">
                  <c:v>4.0165054626355723E-2</c:v>
                </c:pt>
                <c:pt idx="598">
                  <c:v>7.1385538646975041E-2</c:v>
                </c:pt>
                <c:pt idx="599">
                  <c:v>1.4059382493069065E-2</c:v>
                </c:pt>
                <c:pt idx="600">
                  <c:v>3.6281297694030441E-2</c:v>
                </c:pt>
                <c:pt idx="601">
                  <c:v>1.0472646127330171E-2</c:v>
                </c:pt>
                <c:pt idx="602">
                  <c:v>2.7533397985937428E-3</c:v>
                </c:pt>
                <c:pt idx="603">
                  <c:v>-7.9918433507582196E-3</c:v>
                </c:pt>
                <c:pt idx="604">
                  <c:v>-4.4028204266912613E-3</c:v>
                </c:pt>
                <c:pt idx="605">
                  <c:v>-3.3921604503827578E-2</c:v>
                </c:pt>
                <c:pt idx="606">
                  <c:v>-4.2533712235201651E-2</c:v>
                </c:pt>
                <c:pt idx="607">
                  <c:v>-1.1943356073969815E-2</c:v>
                </c:pt>
                <c:pt idx="608">
                  <c:v>3.3951581124298531E-2</c:v>
                </c:pt>
                <c:pt idx="609">
                  <c:v>3.4273831266380159E-2</c:v>
                </c:pt>
                <c:pt idx="610">
                  <c:v>3.0939469378895076E-3</c:v>
                </c:pt>
                <c:pt idx="611">
                  <c:v>4.0645004811982376E-2</c:v>
                </c:pt>
                <c:pt idx="612">
                  <c:v>3.2930919419545943E-2</c:v>
                </c:pt>
                <c:pt idx="613">
                  <c:v>1.5714980217029263E-2</c:v>
                </c:pt>
                <c:pt idx="614">
                  <c:v>2.1321210299505976E-2</c:v>
                </c:pt>
                <c:pt idx="615">
                  <c:v>3.2458030216170858E-2</c:v>
                </c:pt>
                <c:pt idx="616">
                  <c:v>2.0141670719304228E-2</c:v>
                </c:pt>
                <c:pt idx="617">
                  <c:v>-1.9603430244704938E-2</c:v>
                </c:pt>
                <c:pt idx="618">
                  <c:v>2.2301541460125827E-2</c:v>
                </c:pt>
                <c:pt idx="619">
                  <c:v>-6.8249607895781725E-3</c:v>
                </c:pt>
                <c:pt idx="620">
                  <c:v>5.9773776520651034E-4</c:v>
                </c:pt>
                <c:pt idx="621">
                  <c:v>-2.4933694765677035E-2</c:v>
                </c:pt>
                <c:pt idx="622">
                  <c:v>-1.7324277044296735E-2</c:v>
                </c:pt>
                <c:pt idx="623">
                  <c:v>7.5941782443235371E-3</c:v>
                </c:pt>
                <c:pt idx="624">
                  <c:v>2.6597336945700191E-2</c:v>
                </c:pt>
                <c:pt idx="625">
                  <c:v>4.2135037983466461E-2</c:v>
                </c:pt>
                <c:pt idx="626">
                  <c:v>2.8057177354059437E-2</c:v>
                </c:pt>
                <c:pt idx="627">
                  <c:v>2.3484782694589037E-3</c:v>
                </c:pt>
                <c:pt idx="628">
                  <c:v>1.9759351455703379E-2</c:v>
                </c:pt>
                <c:pt idx="629">
                  <c:v>1.6920947751639145E-2</c:v>
                </c:pt>
                <c:pt idx="630">
                  <c:v>1.0935106685499157E-3</c:v>
                </c:pt>
                <c:pt idx="631">
                  <c:v>9.8521751893822251E-4</c:v>
                </c:pt>
                <c:pt idx="632">
                  <c:v>-2.2599650100523835E-3</c:v>
                </c:pt>
                <c:pt idx="633">
                  <c:v>1.1783511431221307E-2</c:v>
                </c:pt>
                <c:pt idx="634">
                  <c:v>1.035073195448808E-3</c:v>
                </c:pt>
                <c:pt idx="635">
                  <c:v>5.2283647508915287E-2</c:v>
                </c:pt>
                <c:pt idx="636">
                  <c:v>6.9263470223690005E-2</c:v>
                </c:pt>
              </c:numCache>
            </c:numRef>
          </c:val>
          <c:smooth val="0"/>
          <c:extLst>
            <c:ext xmlns:c16="http://schemas.microsoft.com/office/drawing/2014/chart" uri="{C3380CC4-5D6E-409C-BE32-E72D297353CC}">
              <c16:uniqueId val="{00000004-2751-C042-98C1-E3F6C14A6F5A}"/>
            </c:ext>
          </c:extLst>
        </c:ser>
        <c:ser>
          <c:idx val="5"/>
          <c:order val="5"/>
          <c:tx>
            <c:strRef>
              <c:f>Sheet2!$AC$3</c:f>
              <c:strCache>
                <c:ptCount val="1"/>
                <c:pt idx="0">
                  <c:v>40d Ret</c:v>
                </c:pt>
              </c:strCache>
            </c:strRef>
          </c:tx>
          <c:spPr>
            <a:ln w="6350" cap="rnd">
              <a:solidFill>
                <a:schemeClr val="bg1">
                  <a:lumMod val="65%"/>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Sheet2!$AC$4:$AC$640</c:f>
              <c:numCache>
                <c:formatCode>0.00</c:formatCode>
                <c:ptCount val="637"/>
                <c:pt idx="39">
                  <c:v>-0.26165039312072785</c:v>
                </c:pt>
                <c:pt idx="40">
                  <c:v>-0.23312523177247049</c:v>
                </c:pt>
                <c:pt idx="41">
                  <c:v>-0.19494664587411065</c:v>
                </c:pt>
                <c:pt idx="42">
                  <c:v>-0.18031153631298466</c:v>
                </c:pt>
                <c:pt idx="43">
                  <c:v>-0.16467350647702517</c:v>
                </c:pt>
                <c:pt idx="44">
                  <c:v>-0.16949590356649491</c:v>
                </c:pt>
                <c:pt idx="45">
                  <c:v>-0.17231335903068379</c:v>
                </c:pt>
                <c:pt idx="46">
                  <c:v>-0.17256271062621611</c:v>
                </c:pt>
                <c:pt idx="47">
                  <c:v>-0.18583640644096364</c:v>
                </c:pt>
                <c:pt idx="48">
                  <c:v>-0.19355608685996534</c:v>
                </c:pt>
                <c:pt idx="49">
                  <c:v>-0.16495970598162044</c:v>
                </c:pt>
                <c:pt idx="50">
                  <c:v>-0.19527522202149133</c:v>
                </c:pt>
                <c:pt idx="51">
                  <c:v>-0.1900138709296092</c:v>
                </c:pt>
                <c:pt idx="52">
                  <c:v>-0.14772210662180257</c:v>
                </c:pt>
                <c:pt idx="53">
                  <c:v>-0.14220830270143639</c:v>
                </c:pt>
                <c:pt idx="54">
                  <c:v>-0.11597297754368194</c:v>
                </c:pt>
                <c:pt idx="55">
                  <c:v>-8.5089464417285141E-2</c:v>
                </c:pt>
                <c:pt idx="56">
                  <c:v>-0.11394782100595587</c:v>
                </c:pt>
                <c:pt idx="57">
                  <c:v>-9.4316668109290541E-2</c:v>
                </c:pt>
                <c:pt idx="58">
                  <c:v>-0.11931938383937002</c:v>
                </c:pt>
                <c:pt idx="59">
                  <c:v>-0.12691546953226737</c:v>
                </c:pt>
                <c:pt idx="60">
                  <c:v>-9.3488179813383407E-2</c:v>
                </c:pt>
                <c:pt idx="61">
                  <c:v>-8.4596283994971863E-2</c:v>
                </c:pt>
                <c:pt idx="62">
                  <c:v>-8.9317039623128147E-2</c:v>
                </c:pt>
                <c:pt idx="63">
                  <c:v>-5.4532876031755502E-2</c:v>
                </c:pt>
                <c:pt idx="64">
                  <c:v>-8.877313967577477E-2</c:v>
                </c:pt>
                <c:pt idx="65">
                  <c:v>-0.12269382002851688</c:v>
                </c:pt>
                <c:pt idx="66">
                  <c:v>-7.4486720216729446E-2</c:v>
                </c:pt>
                <c:pt idx="67">
                  <c:v>-9.4974198573863994E-2</c:v>
                </c:pt>
                <c:pt idx="68">
                  <c:v>-7.3379414704823925E-2</c:v>
                </c:pt>
                <c:pt idx="69">
                  <c:v>-2.3848019558968155E-2</c:v>
                </c:pt>
                <c:pt idx="70">
                  <c:v>-6.6688897024852868E-4</c:v>
                </c:pt>
                <c:pt idx="71">
                  <c:v>-1.0649784059734282E-2</c:v>
                </c:pt>
                <c:pt idx="72">
                  <c:v>-1.5419364138312479E-2</c:v>
                </c:pt>
                <c:pt idx="73">
                  <c:v>3.5075408732069019E-2</c:v>
                </c:pt>
                <c:pt idx="74">
                  <c:v>8.206020926973584E-2</c:v>
                </c:pt>
                <c:pt idx="75">
                  <c:v>9.0884550269841935E-2</c:v>
                </c:pt>
                <c:pt idx="76">
                  <c:v>0.10487599840693335</c:v>
                </c:pt>
                <c:pt idx="77">
                  <c:v>0.1325893886521505</c:v>
                </c:pt>
                <c:pt idx="78">
                  <c:v>0.12407330115159196</c:v>
                </c:pt>
                <c:pt idx="79">
                  <c:v>0.10343730522388751</c:v>
                </c:pt>
                <c:pt idx="80">
                  <c:v>1.9665431565425176E-2</c:v>
                </c:pt>
                <c:pt idx="81">
                  <c:v>4.9644813594456723E-2</c:v>
                </c:pt>
                <c:pt idx="82">
                  <c:v>1.5297903175555473E-2</c:v>
                </c:pt>
                <c:pt idx="83">
                  <c:v>-2.3408289919867552E-2</c:v>
                </c:pt>
                <c:pt idx="84">
                  <c:v>-2.3089398870556884E-2</c:v>
                </c:pt>
                <c:pt idx="85">
                  <c:v>2.5854004871290349E-2</c:v>
                </c:pt>
                <c:pt idx="86">
                  <c:v>9.430772112275293E-2</c:v>
                </c:pt>
                <c:pt idx="87">
                  <c:v>0.12162966237051763</c:v>
                </c:pt>
                <c:pt idx="88">
                  <c:v>9.7198944901988368E-2</c:v>
                </c:pt>
                <c:pt idx="89">
                  <c:v>0.11160739337902155</c:v>
                </c:pt>
                <c:pt idx="90">
                  <c:v>0.11126720406316762</c:v>
                </c:pt>
                <c:pt idx="91">
                  <c:v>8.5524873408199739E-2</c:v>
                </c:pt>
                <c:pt idx="92">
                  <c:v>0.12100040241517393</c:v>
                </c:pt>
                <c:pt idx="93">
                  <c:v>0.1232093681182396</c:v>
                </c:pt>
                <c:pt idx="94">
                  <c:v>9.2037604063071043E-2</c:v>
                </c:pt>
                <c:pt idx="95">
                  <c:v>0.12295991371439091</c:v>
                </c:pt>
                <c:pt idx="96">
                  <c:v>9.2285833919602489E-2</c:v>
                </c:pt>
                <c:pt idx="97">
                  <c:v>0.13293463299169953</c:v>
                </c:pt>
                <c:pt idx="98">
                  <c:v>0.20890912510614029</c:v>
                </c:pt>
                <c:pt idx="99">
                  <c:v>0.22040009297604393</c:v>
                </c:pt>
                <c:pt idx="100">
                  <c:v>0.20921863537425592</c:v>
                </c:pt>
                <c:pt idx="101">
                  <c:v>0.24478132281329623</c:v>
                </c:pt>
                <c:pt idx="102">
                  <c:v>0.2053929990324864</c:v>
                </c:pt>
                <c:pt idx="103">
                  <c:v>0.24857902950322894</c:v>
                </c:pt>
                <c:pt idx="104">
                  <c:v>0.2786967544857113</c:v>
                </c:pt>
                <c:pt idx="105">
                  <c:v>0.24255675975581939</c:v>
                </c:pt>
                <c:pt idx="106">
                  <c:v>0.24349912944024074</c:v>
                </c:pt>
                <c:pt idx="107">
                  <c:v>0.24484049166907423</c:v>
                </c:pt>
                <c:pt idx="108">
                  <c:v>0.18185748365138746</c:v>
                </c:pt>
                <c:pt idx="109">
                  <c:v>0.14771450485669563</c:v>
                </c:pt>
                <c:pt idx="110">
                  <c:v>0.17987595258680822</c:v>
                </c:pt>
                <c:pt idx="111">
                  <c:v>0.17151476893319889</c:v>
                </c:pt>
                <c:pt idx="112">
                  <c:v>0.12051948867719177</c:v>
                </c:pt>
                <c:pt idx="113">
                  <c:v>0.10055306404208539</c:v>
                </c:pt>
                <c:pt idx="114">
                  <c:v>0.13303152335427781</c:v>
                </c:pt>
                <c:pt idx="115">
                  <c:v>0.12040341590948812</c:v>
                </c:pt>
                <c:pt idx="116">
                  <c:v>0.11220166970022577</c:v>
                </c:pt>
                <c:pt idx="117">
                  <c:v>0.12624527483255851</c:v>
                </c:pt>
                <c:pt idx="118">
                  <c:v>0.11791447012725852</c:v>
                </c:pt>
                <c:pt idx="119">
                  <c:v>0.1941340179128884</c:v>
                </c:pt>
                <c:pt idx="120">
                  <c:v>0.14800243094734067</c:v>
                </c:pt>
                <c:pt idx="121">
                  <c:v>0.17420513650736849</c:v>
                </c:pt>
                <c:pt idx="122">
                  <c:v>0.20064623886519975</c:v>
                </c:pt>
                <c:pt idx="123">
                  <c:v>0.20499056533400778</c:v>
                </c:pt>
                <c:pt idx="124">
                  <c:v>0.17002103060026996</c:v>
                </c:pt>
                <c:pt idx="125">
                  <c:v>0.1101716272231246</c:v>
                </c:pt>
                <c:pt idx="126">
                  <c:v>8.890640112809757E-2</c:v>
                </c:pt>
                <c:pt idx="127">
                  <c:v>9.0478099927194508E-2</c:v>
                </c:pt>
                <c:pt idx="128">
                  <c:v>0.10827878802390829</c:v>
                </c:pt>
                <c:pt idx="129">
                  <c:v>0.11499063125404801</c:v>
                </c:pt>
                <c:pt idx="130">
                  <c:v>0.12479425617045166</c:v>
                </c:pt>
                <c:pt idx="131">
                  <c:v>0.10291526503712133</c:v>
                </c:pt>
                <c:pt idx="132">
                  <c:v>0.10432262353098162</c:v>
                </c:pt>
                <c:pt idx="133">
                  <c:v>0.12544688000322321</c:v>
                </c:pt>
                <c:pt idx="134">
                  <c:v>9.3342841050933517E-2</c:v>
                </c:pt>
                <c:pt idx="135">
                  <c:v>0.12247610857973583</c:v>
                </c:pt>
                <c:pt idx="136">
                  <c:v>8.6611499328153541E-2</c:v>
                </c:pt>
                <c:pt idx="137">
                  <c:v>1.7997842465144055E-2</c:v>
                </c:pt>
                <c:pt idx="138">
                  <c:v>-1.7353994702540152E-2</c:v>
                </c:pt>
                <c:pt idx="139">
                  <c:v>1.9993460691002855E-4</c:v>
                </c:pt>
                <c:pt idx="140">
                  <c:v>-3.2952547706293976E-3</c:v>
                </c:pt>
                <c:pt idx="141">
                  <c:v>2.4434521731840873E-2</c:v>
                </c:pt>
                <c:pt idx="142">
                  <c:v>-4.8874741635382786E-3</c:v>
                </c:pt>
                <c:pt idx="143">
                  <c:v>-2.9260353090793542E-2</c:v>
                </c:pt>
                <c:pt idx="144">
                  <c:v>-3.3833115936679981E-2</c:v>
                </c:pt>
                <c:pt idx="145">
                  <c:v>-9.3432335738186933E-3</c:v>
                </c:pt>
                <c:pt idx="146">
                  <c:v>2.1273881376720075E-3</c:v>
                </c:pt>
                <c:pt idx="147">
                  <c:v>3.5904953197174787E-2</c:v>
                </c:pt>
                <c:pt idx="148">
                  <c:v>4.4127163690213592E-2</c:v>
                </c:pt>
                <c:pt idx="149">
                  <c:v>5.8341479796270093E-3</c:v>
                </c:pt>
                <c:pt idx="150">
                  <c:v>2.8991572913961237E-2</c:v>
                </c:pt>
                <c:pt idx="151">
                  <c:v>4.9562986197013471E-2</c:v>
                </c:pt>
                <c:pt idx="152">
                  <c:v>4.7441055150626604E-2</c:v>
                </c:pt>
                <c:pt idx="153">
                  <c:v>9.2811052889216344E-3</c:v>
                </c:pt>
                <c:pt idx="154">
                  <c:v>1.736221155279578E-2</c:v>
                </c:pt>
                <c:pt idx="155">
                  <c:v>7.9273962736089339E-3</c:v>
                </c:pt>
                <c:pt idx="156">
                  <c:v>2.1623796403567081E-3</c:v>
                </c:pt>
                <c:pt idx="157">
                  <c:v>8.3829834737586435E-3</c:v>
                </c:pt>
                <c:pt idx="158">
                  <c:v>8.8601806334088328E-3</c:v>
                </c:pt>
                <c:pt idx="159">
                  <c:v>1.0223640300151758E-2</c:v>
                </c:pt>
                <c:pt idx="160">
                  <c:v>1.5667874685703253E-2</c:v>
                </c:pt>
                <c:pt idx="161">
                  <c:v>1.1259573136631947E-2</c:v>
                </c:pt>
                <c:pt idx="162">
                  <c:v>3.6063140172478116E-2</c:v>
                </c:pt>
                <c:pt idx="163">
                  <c:v>3.9765150421857055E-2</c:v>
                </c:pt>
                <c:pt idx="164">
                  <c:v>6.4807973212822431E-2</c:v>
                </c:pt>
                <c:pt idx="165">
                  <c:v>7.3050086305448556E-2</c:v>
                </c:pt>
                <c:pt idx="166">
                  <c:v>5.0290418329414791E-2</c:v>
                </c:pt>
                <c:pt idx="167">
                  <c:v>3.1294073343740667E-2</c:v>
                </c:pt>
                <c:pt idx="168">
                  <c:v>2.6969580781699476E-2</c:v>
                </c:pt>
                <c:pt idx="169">
                  <c:v>1.3960919810826301E-2</c:v>
                </c:pt>
                <c:pt idx="170">
                  <c:v>2.1297707776825846E-2</c:v>
                </c:pt>
                <c:pt idx="171">
                  <c:v>-9.1336762539641278E-3</c:v>
                </c:pt>
                <c:pt idx="172">
                  <c:v>-2.1475436316059356E-2</c:v>
                </c:pt>
                <c:pt idx="173">
                  <c:v>-6.8509158381942735E-3</c:v>
                </c:pt>
                <c:pt idx="174">
                  <c:v>-8.903922875625369E-3</c:v>
                </c:pt>
                <c:pt idx="175">
                  <c:v>1.3797099098664903E-2</c:v>
                </c:pt>
                <c:pt idx="176">
                  <c:v>2.2813885629932352E-2</c:v>
                </c:pt>
                <c:pt idx="177">
                  <c:v>3.4729161561896087E-2</c:v>
                </c:pt>
                <c:pt idx="178">
                  <c:v>5.4073792507378119E-3</c:v>
                </c:pt>
                <c:pt idx="179">
                  <c:v>3.3610654022397427E-3</c:v>
                </c:pt>
                <c:pt idx="180">
                  <c:v>3.3308719170321169E-3</c:v>
                </c:pt>
                <c:pt idx="181">
                  <c:v>-2.7105822191392688E-3</c:v>
                </c:pt>
                <c:pt idx="182">
                  <c:v>2.6692642268125587E-2</c:v>
                </c:pt>
                <c:pt idx="183">
                  <c:v>4.3306327132539811E-2</c:v>
                </c:pt>
                <c:pt idx="184">
                  <c:v>3.2068594899915467E-2</c:v>
                </c:pt>
                <c:pt idx="185">
                  <c:v>3.7029205993026192E-2</c:v>
                </c:pt>
                <c:pt idx="186">
                  <c:v>3.201627295922492E-2</c:v>
                </c:pt>
                <c:pt idx="187">
                  <c:v>4.6178256325038858E-2</c:v>
                </c:pt>
                <c:pt idx="188">
                  <c:v>5.4908002669443456E-2</c:v>
                </c:pt>
                <c:pt idx="189">
                  <c:v>4.8099210483111561E-2</c:v>
                </c:pt>
                <c:pt idx="190">
                  <c:v>3.3375608333708701E-2</c:v>
                </c:pt>
                <c:pt idx="191">
                  <c:v>2.9061438133283438E-2</c:v>
                </c:pt>
                <c:pt idx="192">
                  <c:v>2.816333408166968E-2</c:v>
                </c:pt>
                <c:pt idx="193">
                  <c:v>1.6171798269594893E-2</c:v>
                </c:pt>
                <c:pt idx="194">
                  <c:v>1.9765688724361522E-2</c:v>
                </c:pt>
                <c:pt idx="195">
                  <c:v>2.7038169560746305E-4</c:v>
                </c:pt>
                <c:pt idx="196">
                  <c:v>-1.4176790238623187E-2</c:v>
                </c:pt>
                <c:pt idx="197">
                  <c:v>-2.2071931951677188E-2</c:v>
                </c:pt>
                <c:pt idx="198">
                  <c:v>-3.196898648287564E-2</c:v>
                </c:pt>
                <c:pt idx="199">
                  <c:v>-3.1005182968801517E-2</c:v>
                </c:pt>
                <c:pt idx="200">
                  <c:v>-1.2019858934438075E-2</c:v>
                </c:pt>
                <c:pt idx="201">
                  <c:v>-2.5096781505480101E-2</c:v>
                </c:pt>
                <c:pt idx="202">
                  <c:v>-2.9392246139534572E-2</c:v>
                </c:pt>
                <c:pt idx="203">
                  <c:v>-4.0829759913334242E-2</c:v>
                </c:pt>
                <c:pt idx="204">
                  <c:v>-3.8518214655229567E-2</c:v>
                </c:pt>
                <c:pt idx="205">
                  <c:v>-3.5332473553620132E-2</c:v>
                </c:pt>
                <c:pt idx="206">
                  <c:v>-1.7987220825185626E-2</c:v>
                </c:pt>
                <c:pt idx="207">
                  <c:v>-3.8302268541549417E-2</c:v>
                </c:pt>
                <c:pt idx="208">
                  <c:v>-1.7073510861446952E-2</c:v>
                </c:pt>
                <c:pt idx="209">
                  <c:v>-1.1636286724495433E-2</c:v>
                </c:pt>
                <c:pt idx="210">
                  <c:v>1.0779727589692416E-2</c:v>
                </c:pt>
                <c:pt idx="211">
                  <c:v>9.4327887107006139E-3</c:v>
                </c:pt>
                <c:pt idx="212">
                  <c:v>1.9140571579965515E-2</c:v>
                </c:pt>
                <c:pt idx="213">
                  <c:v>2.8757614321706551E-2</c:v>
                </c:pt>
                <c:pt idx="214">
                  <c:v>1.7123158101333979E-2</c:v>
                </c:pt>
                <c:pt idx="215">
                  <c:v>8.4992338112349179E-3</c:v>
                </c:pt>
                <c:pt idx="216">
                  <c:v>6.2889035230539536E-3</c:v>
                </c:pt>
                <c:pt idx="217">
                  <c:v>1.2250060100991292E-2</c:v>
                </c:pt>
                <c:pt idx="218">
                  <c:v>3.5059740903989685E-3</c:v>
                </c:pt>
                <c:pt idx="219">
                  <c:v>8.0533659454729688E-3</c:v>
                </c:pt>
                <c:pt idx="220">
                  <c:v>1.2730510046024384E-2</c:v>
                </c:pt>
                <c:pt idx="221">
                  <c:v>2.4791250457502686E-2</c:v>
                </c:pt>
                <c:pt idx="222">
                  <c:v>2.3565640469974131E-2</c:v>
                </c:pt>
                <c:pt idx="223">
                  <c:v>3.5871991245050805E-2</c:v>
                </c:pt>
                <c:pt idx="224">
                  <c:v>4.2523867925888706E-2</c:v>
                </c:pt>
                <c:pt idx="225">
                  <c:v>4.6578986133065645E-2</c:v>
                </c:pt>
                <c:pt idx="226">
                  <c:v>3.3323997034041278E-2</c:v>
                </c:pt>
                <c:pt idx="227">
                  <c:v>5.5106128156863908E-2</c:v>
                </c:pt>
                <c:pt idx="228">
                  <c:v>5.0402009683693884E-2</c:v>
                </c:pt>
                <c:pt idx="229">
                  <c:v>6.1378560839120758E-2</c:v>
                </c:pt>
                <c:pt idx="230">
                  <c:v>7.221406410446532E-2</c:v>
                </c:pt>
                <c:pt idx="231">
                  <c:v>8.823466647517518E-2</c:v>
                </c:pt>
                <c:pt idx="232">
                  <c:v>0.12045225459072215</c:v>
                </c:pt>
                <c:pt idx="233">
                  <c:v>0.10617548032818772</c:v>
                </c:pt>
                <c:pt idx="234">
                  <c:v>0.11381617430756953</c:v>
                </c:pt>
                <c:pt idx="235">
                  <c:v>0.12894542324814479</c:v>
                </c:pt>
                <c:pt idx="236">
                  <c:v>0.13317541885845874</c:v>
                </c:pt>
                <c:pt idx="237">
                  <c:v>0.11077666934787103</c:v>
                </c:pt>
                <c:pt idx="238">
                  <c:v>0.1088391551848303</c:v>
                </c:pt>
                <c:pt idx="239">
                  <c:v>0.10654827255262303</c:v>
                </c:pt>
                <c:pt idx="240">
                  <c:v>8.985187074517402E-2</c:v>
                </c:pt>
                <c:pt idx="241">
                  <c:v>9.3443250705682393E-2</c:v>
                </c:pt>
                <c:pt idx="242">
                  <c:v>8.5212830072362356E-2</c:v>
                </c:pt>
                <c:pt idx="243">
                  <c:v>8.5159067720336643E-2</c:v>
                </c:pt>
                <c:pt idx="244">
                  <c:v>0.10470723876745583</c:v>
                </c:pt>
                <c:pt idx="245">
                  <c:v>9.3843664330750878E-2</c:v>
                </c:pt>
                <c:pt idx="246">
                  <c:v>0.11092912983064351</c:v>
                </c:pt>
                <c:pt idx="247">
                  <c:v>0.10367034194491809</c:v>
                </c:pt>
                <c:pt idx="248">
                  <c:v>7.3557465530090876E-2</c:v>
                </c:pt>
                <c:pt idx="249">
                  <c:v>7.0688087561117718E-2</c:v>
                </c:pt>
                <c:pt idx="250">
                  <c:v>8.1576033858576855E-2</c:v>
                </c:pt>
                <c:pt idx="251">
                  <c:v>6.924389973635299E-2</c:v>
                </c:pt>
                <c:pt idx="252">
                  <c:v>6.1263754139953913E-2</c:v>
                </c:pt>
                <c:pt idx="253">
                  <c:v>6.7073905804382578E-2</c:v>
                </c:pt>
                <c:pt idx="254">
                  <c:v>5.9985301631083225E-2</c:v>
                </c:pt>
                <c:pt idx="255">
                  <c:v>8.3310677555105961E-2</c:v>
                </c:pt>
                <c:pt idx="256">
                  <c:v>9.971161055292474E-2</c:v>
                </c:pt>
                <c:pt idx="257">
                  <c:v>8.6906709270400159E-2</c:v>
                </c:pt>
                <c:pt idx="258">
                  <c:v>0.10615120455994449</c:v>
                </c:pt>
                <c:pt idx="259">
                  <c:v>0.10761040191841377</c:v>
                </c:pt>
                <c:pt idx="260">
                  <c:v>0.10705994980186842</c:v>
                </c:pt>
                <c:pt idx="261">
                  <c:v>0.10627248447991673</c:v>
                </c:pt>
                <c:pt idx="262">
                  <c:v>8.449600222365182E-2</c:v>
                </c:pt>
                <c:pt idx="263">
                  <c:v>7.1282800071225602E-2</c:v>
                </c:pt>
                <c:pt idx="264">
                  <c:v>7.813134678796109E-2</c:v>
                </c:pt>
                <c:pt idx="265">
                  <c:v>7.6665857119522285E-2</c:v>
                </c:pt>
                <c:pt idx="266">
                  <c:v>5.1962477673949709E-2</c:v>
                </c:pt>
                <c:pt idx="267">
                  <c:v>5.9510823568920762E-2</c:v>
                </c:pt>
                <c:pt idx="268">
                  <c:v>5.7617954828208195E-2</c:v>
                </c:pt>
                <c:pt idx="269">
                  <c:v>6.0975348716996731E-2</c:v>
                </c:pt>
                <c:pt idx="270">
                  <c:v>4.9998391273266336E-2</c:v>
                </c:pt>
                <c:pt idx="271">
                  <c:v>2.2142054874523441E-2</c:v>
                </c:pt>
                <c:pt idx="272">
                  <c:v>2.8380429273334368E-2</c:v>
                </c:pt>
                <c:pt idx="273">
                  <c:v>3.6891371398357728E-2</c:v>
                </c:pt>
                <c:pt idx="274">
                  <c:v>4.048066618424942E-2</c:v>
                </c:pt>
                <c:pt idx="275">
                  <c:v>3.3306409102415301E-2</c:v>
                </c:pt>
                <c:pt idx="276">
                  <c:v>6.1128465219325571E-2</c:v>
                </c:pt>
                <c:pt idx="277">
                  <c:v>5.672595986416544E-2</c:v>
                </c:pt>
                <c:pt idx="278">
                  <c:v>4.4709182990332781E-2</c:v>
                </c:pt>
                <c:pt idx="279">
                  <c:v>6.005871781650738E-2</c:v>
                </c:pt>
                <c:pt idx="280">
                  <c:v>5.8293221085183533E-2</c:v>
                </c:pt>
                <c:pt idx="281">
                  <c:v>7.7780895454244117E-2</c:v>
                </c:pt>
                <c:pt idx="282">
                  <c:v>8.7519714707893256E-2</c:v>
                </c:pt>
                <c:pt idx="283">
                  <c:v>8.5396709792758249E-2</c:v>
                </c:pt>
                <c:pt idx="284">
                  <c:v>0.11209194322249251</c:v>
                </c:pt>
                <c:pt idx="285">
                  <c:v>0.10244179494135623</c:v>
                </c:pt>
                <c:pt idx="286">
                  <c:v>0.10124590466827878</c:v>
                </c:pt>
                <c:pt idx="287">
                  <c:v>0.10903636343180509</c:v>
                </c:pt>
                <c:pt idx="288">
                  <c:v>0.10643183565322192</c:v>
                </c:pt>
                <c:pt idx="289">
                  <c:v>0.10625999084065343</c:v>
                </c:pt>
                <c:pt idx="290">
                  <c:v>0.10872311886849927</c:v>
                </c:pt>
                <c:pt idx="291">
                  <c:v>9.0044850979583604E-2</c:v>
                </c:pt>
                <c:pt idx="292">
                  <c:v>9.8746128986101897E-2</c:v>
                </c:pt>
                <c:pt idx="293">
                  <c:v>0.11554838543862371</c:v>
                </c:pt>
                <c:pt idx="294">
                  <c:v>8.8409700916910194E-2</c:v>
                </c:pt>
                <c:pt idx="295">
                  <c:v>6.2693076384319549E-2</c:v>
                </c:pt>
                <c:pt idx="296">
                  <c:v>6.4362210428098199E-2</c:v>
                </c:pt>
                <c:pt idx="297">
                  <c:v>3.6723558076740236E-2</c:v>
                </c:pt>
                <c:pt idx="298">
                  <c:v>3.6365797118714481E-2</c:v>
                </c:pt>
                <c:pt idx="299">
                  <c:v>2.2883194378399342E-2</c:v>
                </c:pt>
                <c:pt idx="300">
                  <c:v>1.9328780828650617E-2</c:v>
                </c:pt>
                <c:pt idx="301">
                  <c:v>2.7340588400463474E-2</c:v>
                </c:pt>
                <c:pt idx="302">
                  <c:v>2.4091332570669314E-2</c:v>
                </c:pt>
                <c:pt idx="303">
                  <c:v>6.9841251184872884E-3</c:v>
                </c:pt>
                <c:pt idx="304">
                  <c:v>6.9865044016135594E-3</c:v>
                </c:pt>
                <c:pt idx="305">
                  <c:v>7.5900697165594121E-3</c:v>
                </c:pt>
                <c:pt idx="306">
                  <c:v>-8.0787409014362929E-3</c:v>
                </c:pt>
                <c:pt idx="307">
                  <c:v>8.0099630899846813E-3</c:v>
                </c:pt>
                <c:pt idx="308">
                  <c:v>8.6490913407719951E-3</c:v>
                </c:pt>
                <c:pt idx="309">
                  <c:v>8.8552902240043724E-3</c:v>
                </c:pt>
                <c:pt idx="310">
                  <c:v>1.4311453364297878E-2</c:v>
                </c:pt>
                <c:pt idx="311">
                  <c:v>3.3485891918495887E-2</c:v>
                </c:pt>
                <c:pt idx="312">
                  <c:v>3.2067325197504132E-2</c:v>
                </c:pt>
                <c:pt idx="313">
                  <c:v>4.0720158977565465E-2</c:v>
                </c:pt>
                <c:pt idx="314">
                  <c:v>5.7892853456576715E-2</c:v>
                </c:pt>
                <c:pt idx="315">
                  <c:v>6.8068978220283016E-2</c:v>
                </c:pt>
                <c:pt idx="316">
                  <c:v>7.2635241807555123E-2</c:v>
                </c:pt>
                <c:pt idx="317">
                  <c:v>7.7448534158885723E-2</c:v>
                </c:pt>
                <c:pt idx="318">
                  <c:v>6.4206639984850447E-2</c:v>
                </c:pt>
                <c:pt idx="319">
                  <c:v>5.0157520757641481E-2</c:v>
                </c:pt>
                <c:pt idx="320">
                  <c:v>2.8700599883715226E-2</c:v>
                </c:pt>
                <c:pt idx="321">
                  <c:v>2.6296972444177811E-2</c:v>
                </c:pt>
                <c:pt idx="322">
                  <c:v>2.9538882822719E-2</c:v>
                </c:pt>
                <c:pt idx="323">
                  <c:v>1.2018879793047221E-2</c:v>
                </c:pt>
                <c:pt idx="324">
                  <c:v>3.2140724741791839E-2</c:v>
                </c:pt>
                <c:pt idx="325">
                  <c:v>4.0507067614638237E-2</c:v>
                </c:pt>
                <c:pt idx="326">
                  <c:v>5.7182026889772357E-2</c:v>
                </c:pt>
                <c:pt idx="327">
                  <c:v>3.5474535435641434E-2</c:v>
                </c:pt>
                <c:pt idx="328">
                  <c:v>4.6674512718557513E-2</c:v>
                </c:pt>
                <c:pt idx="329">
                  <c:v>4.2553292715436335E-2</c:v>
                </c:pt>
                <c:pt idx="330">
                  <c:v>5.3222935848073361E-2</c:v>
                </c:pt>
                <c:pt idx="331">
                  <c:v>1.5216992557383699E-2</c:v>
                </c:pt>
                <c:pt idx="332">
                  <c:v>1.0141398709193518E-2</c:v>
                </c:pt>
                <c:pt idx="333">
                  <c:v>2.2876383950398194E-2</c:v>
                </c:pt>
                <c:pt idx="334">
                  <c:v>3.3071303450861914E-2</c:v>
                </c:pt>
                <c:pt idx="335">
                  <c:v>4.5227062922264985E-2</c:v>
                </c:pt>
                <c:pt idx="336">
                  <c:v>4.0576744502626591E-2</c:v>
                </c:pt>
                <c:pt idx="337">
                  <c:v>4.2439331328503568E-2</c:v>
                </c:pt>
                <c:pt idx="338">
                  <c:v>5.6391101390029619E-2</c:v>
                </c:pt>
                <c:pt idx="339">
                  <c:v>3.824512563987717E-2</c:v>
                </c:pt>
                <c:pt idx="340">
                  <c:v>4.1769054326690473E-2</c:v>
                </c:pt>
                <c:pt idx="341">
                  <c:v>3.1831067503713721E-2</c:v>
                </c:pt>
                <c:pt idx="342">
                  <c:v>4.0949572771250435E-2</c:v>
                </c:pt>
                <c:pt idx="343">
                  <c:v>2.5875886896975196E-2</c:v>
                </c:pt>
                <c:pt idx="344">
                  <c:v>4.5780737513438925E-2</c:v>
                </c:pt>
                <c:pt idx="345">
                  <c:v>4.6526103645629736E-2</c:v>
                </c:pt>
                <c:pt idx="346">
                  <c:v>4.1909037628850607E-2</c:v>
                </c:pt>
                <c:pt idx="347">
                  <c:v>2.7863674181938549E-2</c:v>
                </c:pt>
                <c:pt idx="348">
                  <c:v>3.3371865424752629E-2</c:v>
                </c:pt>
                <c:pt idx="349">
                  <c:v>1.3063831404800288E-2</c:v>
                </c:pt>
                <c:pt idx="350">
                  <c:v>4.1405243788945022E-3</c:v>
                </c:pt>
                <c:pt idx="351">
                  <c:v>2.2979799717462004E-4</c:v>
                </c:pt>
                <c:pt idx="352">
                  <c:v>-1.9712749448942676E-2</c:v>
                </c:pt>
                <c:pt idx="353">
                  <c:v>-4.8480702446266108E-2</c:v>
                </c:pt>
                <c:pt idx="354">
                  <c:v>-3.1981322619340724E-2</c:v>
                </c:pt>
                <c:pt idx="355">
                  <c:v>-4.8692711558320459E-2</c:v>
                </c:pt>
                <c:pt idx="356">
                  <c:v>-3.4489890425554039E-2</c:v>
                </c:pt>
                <c:pt idx="357">
                  <c:v>-2.6663452820104603E-2</c:v>
                </c:pt>
                <c:pt idx="358">
                  <c:v>-2.3943580749071849E-2</c:v>
                </c:pt>
                <c:pt idx="359">
                  <c:v>-4.1371797159952895E-3</c:v>
                </c:pt>
                <c:pt idx="360">
                  <c:v>-2.0630089012322484E-2</c:v>
                </c:pt>
                <c:pt idx="361">
                  <c:v>-1.4715092688512493E-2</c:v>
                </c:pt>
                <c:pt idx="362">
                  <c:v>-2.296891852576494E-2</c:v>
                </c:pt>
                <c:pt idx="363">
                  <c:v>-6.2465796262624537E-2</c:v>
                </c:pt>
                <c:pt idx="364">
                  <c:v>-8.0903665016255344E-2</c:v>
                </c:pt>
                <c:pt idx="365">
                  <c:v>-9.4167055804093014E-2</c:v>
                </c:pt>
                <c:pt idx="366">
                  <c:v>-8.1700658559731909E-2</c:v>
                </c:pt>
                <c:pt idx="367">
                  <c:v>-9.2115695440885215E-2</c:v>
                </c:pt>
                <c:pt idx="368">
                  <c:v>-8.130524804284979E-2</c:v>
                </c:pt>
                <c:pt idx="369">
                  <c:v>-9.2285059326638635E-2</c:v>
                </c:pt>
                <c:pt idx="370">
                  <c:v>-7.2794988030316254E-2</c:v>
                </c:pt>
                <c:pt idx="371">
                  <c:v>-6.4819805292181745E-2</c:v>
                </c:pt>
                <c:pt idx="372">
                  <c:v>-7.4927218855240951E-2</c:v>
                </c:pt>
                <c:pt idx="373">
                  <c:v>-7.7496953670753252E-2</c:v>
                </c:pt>
                <c:pt idx="374">
                  <c:v>-7.6375066997395907E-2</c:v>
                </c:pt>
                <c:pt idx="375">
                  <c:v>-7.7752336766431993E-2</c:v>
                </c:pt>
                <c:pt idx="376">
                  <c:v>-5.8346586879162533E-2</c:v>
                </c:pt>
                <c:pt idx="377">
                  <c:v>-5.8292919877950558E-2</c:v>
                </c:pt>
                <c:pt idx="378">
                  <c:v>-4.1325015929410368E-2</c:v>
                </c:pt>
                <c:pt idx="379">
                  <c:v>-4.434872571240657E-2</c:v>
                </c:pt>
                <c:pt idx="380">
                  <c:v>-4.4218204702842018E-2</c:v>
                </c:pt>
                <c:pt idx="381">
                  <c:v>-2.3442795064314778E-2</c:v>
                </c:pt>
                <c:pt idx="382">
                  <c:v>-7.5949487258807511E-3</c:v>
                </c:pt>
                <c:pt idx="383">
                  <c:v>-2.3126910804127373E-2</c:v>
                </c:pt>
                <c:pt idx="384">
                  <c:v>-1.5960870249925482E-2</c:v>
                </c:pt>
                <c:pt idx="385">
                  <c:v>-2.1444398697511424E-2</c:v>
                </c:pt>
                <c:pt idx="386">
                  <c:v>-1.4794266313949873E-2</c:v>
                </c:pt>
                <c:pt idx="387">
                  <c:v>-2.3100099219252841E-2</c:v>
                </c:pt>
                <c:pt idx="388">
                  <c:v>-1.7807043511826506E-2</c:v>
                </c:pt>
                <c:pt idx="389">
                  <c:v>-7.8240576385079745E-3</c:v>
                </c:pt>
                <c:pt idx="390">
                  <c:v>-1.2480814076745214E-2</c:v>
                </c:pt>
                <c:pt idx="391">
                  <c:v>4.1412360088364207E-3</c:v>
                </c:pt>
                <c:pt idx="392">
                  <c:v>-1.1242945732850734E-2</c:v>
                </c:pt>
                <c:pt idx="393">
                  <c:v>-3.1479573400989301E-2</c:v>
                </c:pt>
                <c:pt idx="394">
                  <c:v>-1.7817582994796043E-2</c:v>
                </c:pt>
                <c:pt idx="395">
                  <c:v>-4.656844792800769E-2</c:v>
                </c:pt>
                <c:pt idx="396">
                  <c:v>-3.0660791848122256E-2</c:v>
                </c:pt>
                <c:pt idx="397">
                  <c:v>-3.4439954826652901E-2</c:v>
                </c:pt>
                <c:pt idx="398">
                  <c:v>-1.7352083451843171E-2</c:v>
                </c:pt>
                <c:pt idx="399">
                  <c:v>-1.7690047168434312E-2</c:v>
                </c:pt>
                <c:pt idx="400">
                  <c:v>-4.274349216339398E-3</c:v>
                </c:pt>
                <c:pt idx="401">
                  <c:v>-1.5289266857597815E-2</c:v>
                </c:pt>
                <c:pt idx="402">
                  <c:v>1.2600534131067898E-2</c:v>
                </c:pt>
                <c:pt idx="403">
                  <c:v>2.9683027631517537E-2</c:v>
                </c:pt>
                <c:pt idx="404">
                  <c:v>4.5053913259182836E-2</c:v>
                </c:pt>
                <c:pt idx="405">
                  <c:v>5.1638687208435508E-2</c:v>
                </c:pt>
                <c:pt idx="406">
                  <c:v>4.7429364130647279E-2</c:v>
                </c:pt>
                <c:pt idx="407">
                  <c:v>5.2976248021453516E-2</c:v>
                </c:pt>
                <c:pt idx="408">
                  <c:v>7.4821022236521748E-2</c:v>
                </c:pt>
                <c:pt idx="409">
                  <c:v>8.7010509172906245E-2</c:v>
                </c:pt>
                <c:pt idx="410">
                  <c:v>6.5138296748449898E-2</c:v>
                </c:pt>
                <c:pt idx="411">
                  <c:v>8.3842544694019597E-2</c:v>
                </c:pt>
                <c:pt idx="412">
                  <c:v>9.8863435998536711E-2</c:v>
                </c:pt>
                <c:pt idx="413">
                  <c:v>0.10457278474680233</c:v>
                </c:pt>
                <c:pt idx="414">
                  <c:v>0.11249019525507838</c:v>
                </c:pt>
                <c:pt idx="415">
                  <c:v>9.2090181670901064E-2</c:v>
                </c:pt>
                <c:pt idx="416">
                  <c:v>9.3765895549682482E-2</c:v>
                </c:pt>
                <c:pt idx="417">
                  <c:v>7.6768519714362979E-2</c:v>
                </c:pt>
                <c:pt idx="418">
                  <c:v>8.0067358610531311E-2</c:v>
                </c:pt>
                <c:pt idx="419">
                  <c:v>0.10398935787030414</c:v>
                </c:pt>
                <c:pt idx="420">
                  <c:v>6.6767040855331583E-2</c:v>
                </c:pt>
                <c:pt idx="421">
                  <c:v>6.2354547721814174E-2</c:v>
                </c:pt>
                <c:pt idx="422">
                  <c:v>5.5219376824228117E-2</c:v>
                </c:pt>
                <c:pt idx="423">
                  <c:v>6.461311680725855E-2</c:v>
                </c:pt>
                <c:pt idx="424">
                  <c:v>7.0579842885747895E-2</c:v>
                </c:pt>
                <c:pt idx="425">
                  <c:v>7.1912556472220293E-2</c:v>
                </c:pt>
                <c:pt idx="426">
                  <c:v>7.7629330973343805E-2</c:v>
                </c:pt>
                <c:pt idx="427">
                  <c:v>9.9162222631170929E-2</c:v>
                </c:pt>
                <c:pt idx="428">
                  <c:v>0.11178828245517136</c:v>
                </c:pt>
                <c:pt idx="429">
                  <c:v>0.11573030176285759</c:v>
                </c:pt>
                <c:pt idx="430">
                  <c:v>0.11130429255652026</c:v>
                </c:pt>
                <c:pt idx="431">
                  <c:v>0.14871552184822759</c:v>
                </c:pt>
                <c:pt idx="432">
                  <c:v>0.1877993660368194</c:v>
                </c:pt>
                <c:pt idx="433">
                  <c:v>0.1818899046901295</c:v>
                </c:pt>
                <c:pt idx="434">
                  <c:v>0.18472466893421324</c:v>
                </c:pt>
                <c:pt idx="435">
                  <c:v>0.15803305544987734</c:v>
                </c:pt>
                <c:pt idx="436">
                  <c:v>0.16453750233172057</c:v>
                </c:pt>
                <c:pt idx="437">
                  <c:v>0.14594994236287975</c:v>
                </c:pt>
                <c:pt idx="438">
                  <c:v>0.16032408946371746</c:v>
                </c:pt>
                <c:pt idx="439">
                  <c:v>0.13818140618786787</c:v>
                </c:pt>
                <c:pt idx="440">
                  <c:v>0.16951095762956028</c:v>
                </c:pt>
                <c:pt idx="441">
                  <c:v>0.17545308938862886</c:v>
                </c:pt>
                <c:pt idx="442">
                  <c:v>0.17186717694148321</c:v>
                </c:pt>
                <c:pt idx="443">
                  <c:v>0.12948761225216704</c:v>
                </c:pt>
                <c:pt idx="444">
                  <c:v>0.15729704021994192</c:v>
                </c:pt>
                <c:pt idx="445">
                  <c:v>0.13973835196265752</c:v>
                </c:pt>
                <c:pt idx="446">
                  <c:v>0.1512390750451659</c:v>
                </c:pt>
                <c:pt idx="447">
                  <c:v>0.13411597666607777</c:v>
                </c:pt>
                <c:pt idx="448">
                  <c:v>0.10319479940142987</c:v>
                </c:pt>
                <c:pt idx="449">
                  <c:v>0.12310692960940296</c:v>
                </c:pt>
                <c:pt idx="450">
                  <c:v>0.11235770248141654</c:v>
                </c:pt>
                <c:pt idx="451">
                  <c:v>0.10845296256250933</c:v>
                </c:pt>
                <c:pt idx="452">
                  <c:v>0.10173155200525388</c:v>
                </c:pt>
                <c:pt idx="453">
                  <c:v>0.10619118983371688</c:v>
                </c:pt>
                <c:pt idx="454">
                  <c:v>8.4906213204846218E-2</c:v>
                </c:pt>
                <c:pt idx="455">
                  <c:v>7.6752407327682681E-2</c:v>
                </c:pt>
                <c:pt idx="456">
                  <c:v>9.5387972461005985E-2</c:v>
                </c:pt>
                <c:pt idx="457">
                  <c:v>8.6269323974260001E-2</c:v>
                </c:pt>
                <c:pt idx="458">
                  <c:v>8.9346580932438607E-2</c:v>
                </c:pt>
                <c:pt idx="459">
                  <c:v>8.9626746965437556E-2</c:v>
                </c:pt>
                <c:pt idx="460">
                  <c:v>3.5014250078461234E-2</c:v>
                </c:pt>
                <c:pt idx="461">
                  <c:v>4.6602440995734414E-2</c:v>
                </c:pt>
                <c:pt idx="462">
                  <c:v>4.7080325279457921E-2</c:v>
                </c:pt>
                <c:pt idx="463">
                  <c:v>4.2638652020819824E-2</c:v>
                </c:pt>
                <c:pt idx="464">
                  <c:v>4.0557284415461199E-2</c:v>
                </c:pt>
                <c:pt idx="465">
                  <c:v>4.4497479198344111E-2</c:v>
                </c:pt>
                <c:pt idx="466">
                  <c:v>1.0204844194988068E-2</c:v>
                </c:pt>
                <c:pt idx="467">
                  <c:v>-5.0474473219192543E-3</c:v>
                </c:pt>
                <c:pt idx="468">
                  <c:v>1.1923717459390837E-3</c:v>
                </c:pt>
                <c:pt idx="469">
                  <c:v>-7.3475256154843351E-3</c:v>
                </c:pt>
                <c:pt idx="470">
                  <c:v>-1.608019636466685E-2</c:v>
                </c:pt>
                <c:pt idx="471">
                  <c:v>-5.6536621323374676E-2</c:v>
                </c:pt>
                <c:pt idx="472">
                  <c:v>-4.7951509069691964E-2</c:v>
                </c:pt>
                <c:pt idx="473">
                  <c:v>-2.2981855618534473E-2</c:v>
                </c:pt>
                <c:pt idx="474">
                  <c:v>-1.5440890823235435E-2</c:v>
                </c:pt>
                <c:pt idx="475">
                  <c:v>-2.3136643016503134E-2</c:v>
                </c:pt>
                <c:pt idx="476">
                  <c:v>-2.9113189200700079E-2</c:v>
                </c:pt>
                <c:pt idx="477">
                  <c:v>-3.7172590269823808E-2</c:v>
                </c:pt>
                <c:pt idx="478">
                  <c:v>-5.3359896098081276E-2</c:v>
                </c:pt>
                <c:pt idx="479">
                  <c:v>-5.9233535354295493E-2</c:v>
                </c:pt>
                <c:pt idx="480">
                  <c:v>-6.8293064282444707E-2</c:v>
                </c:pt>
                <c:pt idx="481">
                  <c:v>-6.9901359316334094E-2</c:v>
                </c:pt>
                <c:pt idx="482">
                  <c:v>-3.3007916186336014E-2</c:v>
                </c:pt>
                <c:pt idx="483">
                  <c:v>-7.6721905280748612E-2</c:v>
                </c:pt>
                <c:pt idx="484">
                  <c:v>-3.9860019847989862E-2</c:v>
                </c:pt>
                <c:pt idx="485">
                  <c:v>-5.9165218485090265E-2</c:v>
                </c:pt>
                <c:pt idx="486">
                  <c:v>-5.9148489844461812E-2</c:v>
                </c:pt>
                <c:pt idx="487">
                  <c:v>-3.6518545482596997E-2</c:v>
                </c:pt>
                <c:pt idx="488">
                  <c:v>-6.0520110488451913E-2</c:v>
                </c:pt>
                <c:pt idx="489">
                  <c:v>-6.9135086127703832E-2</c:v>
                </c:pt>
                <c:pt idx="490">
                  <c:v>-8.1244263936332523E-2</c:v>
                </c:pt>
                <c:pt idx="491">
                  <c:v>-7.7519294680393577E-2</c:v>
                </c:pt>
                <c:pt idx="492">
                  <c:v>-7.4810424100098818E-2</c:v>
                </c:pt>
                <c:pt idx="493">
                  <c:v>-6.1620834420173021E-2</c:v>
                </c:pt>
                <c:pt idx="494">
                  <c:v>-7.2724381986451522E-2</c:v>
                </c:pt>
                <c:pt idx="495">
                  <c:v>-6.6430195421233088E-2</c:v>
                </c:pt>
                <c:pt idx="496">
                  <c:v>-6.4069371947869977E-2</c:v>
                </c:pt>
                <c:pt idx="497">
                  <c:v>-7.6238223235983088E-2</c:v>
                </c:pt>
                <c:pt idx="498">
                  <c:v>-8.1310017090085437E-2</c:v>
                </c:pt>
                <c:pt idx="499">
                  <c:v>-3.1372435599299503E-2</c:v>
                </c:pt>
                <c:pt idx="500">
                  <c:v>-7.3262334792455891E-2</c:v>
                </c:pt>
                <c:pt idx="501">
                  <c:v>-6.7675488723351607E-2</c:v>
                </c:pt>
                <c:pt idx="502">
                  <c:v>-7.5279804461930527E-2</c:v>
                </c:pt>
                <c:pt idx="503">
                  <c:v>-9.5508546390299889E-2</c:v>
                </c:pt>
                <c:pt idx="504">
                  <c:v>-8.2039539115164803E-2</c:v>
                </c:pt>
                <c:pt idx="505">
                  <c:v>-6.0486384667551851E-2</c:v>
                </c:pt>
                <c:pt idx="506">
                  <c:v>-7.2194322509088638E-2</c:v>
                </c:pt>
                <c:pt idx="507">
                  <c:v>-8.5658739026570438E-2</c:v>
                </c:pt>
                <c:pt idx="508">
                  <c:v>-7.5660169216355391E-2</c:v>
                </c:pt>
                <c:pt idx="509">
                  <c:v>-6.5667310310920046E-2</c:v>
                </c:pt>
                <c:pt idx="510">
                  <c:v>-6.2718733518550257E-2</c:v>
                </c:pt>
                <c:pt idx="511">
                  <c:v>-6.6924776921088627E-2</c:v>
                </c:pt>
                <c:pt idx="512">
                  <c:v>-7.0378238435007998E-2</c:v>
                </c:pt>
                <c:pt idx="513">
                  <c:v>-6.8898218640810499E-2</c:v>
                </c:pt>
                <c:pt idx="514">
                  <c:v>-7.1548121723755784E-2</c:v>
                </c:pt>
                <c:pt idx="515">
                  <c:v>-7.2387932188452617E-2</c:v>
                </c:pt>
                <c:pt idx="516">
                  <c:v>-7.4249554764922024E-2</c:v>
                </c:pt>
                <c:pt idx="517">
                  <c:v>-5.2306687221072984E-2</c:v>
                </c:pt>
                <c:pt idx="518">
                  <c:v>-5.0049327974716326E-2</c:v>
                </c:pt>
                <c:pt idx="519">
                  <c:v>-4.3263624992471265E-2</c:v>
                </c:pt>
                <c:pt idx="520">
                  <c:v>-3.7603631350903347E-2</c:v>
                </c:pt>
                <c:pt idx="521">
                  <c:v>-5.016159436073224E-2</c:v>
                </c:pt>
                <c:pt idx="522">
                  <c:v>-2.0406081515730368E-2</c:v>
                </c:pt>
                <c:pt idx="523">
                  <c:v>-3.6900185559639878E-2</c:v>
                </c:pt>
                <c:pt idx="524">
                  <c:v>-3.5258802045321093E-2</c:v>
                </c:pt>
                <c:pt idx="525">
                  <c:v>-3.748901582940968E-2</c:v>
                </c:pt>
                <c:pt idx="526">
                  <c:v>-3.238188903608813E-2</c:v>
                </c:pt>
                <c:pt idx="527">
                  <c:v>-2.3361341247201298E-2</c:v>
                </c:pt>
                <c:pt idx="528">
                  <c:v>-2.4745282616977282E-2</c:v>
                </c:pt>
                <c:pt idx="529">
                  <c:v>-1.4813551498190001E-2</c:v>
                </c:pt>
                <c:pt idx="530">
                  <c:v>-3.132317761671357E-2</c:v>
                </c:pt>
                <c:pt idx="531">
                  <c:v>-5.5023429166035878E-2</c:v>
                </c:pt>
                <c:pt idx="532">
                  <c:v>-4.7482079161416862E-2</c:v>
                </c:pt>
                <c:pt idx="533">
                  <c:v>-4.0987147691188379E-2</c:v>
                </c:pt>
                <c:pt idx="534">
                  <c:v>-6.4229257813302632E-2</c:v>
                </c:pt>
                <c:pt idx="535">
                  <c:v>-5.937670042226758E-2</c:v>
                </c:pt>
                <c:pt idx="536">
                  <c:v>-5.2638522496382373E-2</c:v>
                </c:pt>
                <c:pt idx="537">
                  <c:v>-2.2654248459434305E-2</c:v>
                </c:pt>
                <c:pt idx="538">
                  <c:v>-2.7759968928106012E-2</c:v>
                </c:pt>
                <c:pt idx="539">
                  <c:v>1.3978816966329828E-2</c:v>
                </c:pt>
                <c:pt idx="540">
                  <c:v>-7.8906405327724555E-3</c:v>
                </c:pt>
                <c:pt idx="541">
                  <c:v>-7.7359734262638213E-3</c:v>
                </c:pt>
                <c:pt idx="542">
                  <c:v>1.3709251149722091E-2</c:v>
                </c:pt>
                <c:pt idx="543">
                  <c:v>-8.8556734605349154E-3</c:v>
                </c:pt>
                <c:pt idx="544">
                  <c:v>-2.2705628322793887E-2</c:v>
                </c:pt>
                <c:pt idx="545">
                  <c:v>-3.3683069777344594E-2</c:v>
                </c:pt>
                <c:pt idx="546">
                  <c:v>-3.0680480484474179E-2</c:v>
                </c:pt>
                <c:pt idx="547">
                  <c:v>-3.4426146276718021E-2</c:v>
                </c:pt>
                <c:pt idx="548">
                  <c:v>-4.7944655755983029E-2</c:v>
                </c:pt>
                <c:pt idx="549">
                  <c:v>-5.4992131737595602E-2</c:v>
                </c:pt>
                <c:pt idx="550">
                  <c:v>-3.1820440094208369E-2</c:v>
                </c:pt>
                <c:pt idx="551">
                  <c:v>-3.9485187273829186E-2</c:v>
                </c:pt>
                <c:pt idx="552">
                  <c:v>-1.8700318145524628E-2</c:v>
                </c:pt>
                <c:pt idx="553">
                  <c:v>9.3478290300851603E-3</c:v>
                </c:pt>
                <c:pt idx="554">
                  <c:v>4.5350846124941864E-3</c:v>
                </c:pt>
                <c:pt idx="555">
                  <c:v>7.5656546947428351E-4</c:v>
                </c:pt>
                <c:pt idx="556">
                  <c:v>-1.3016232691198714E-2</c:v>
                </c:pt>
                <c:pt idx="557">
                  <c:v>-1.1649244211289298E-2</c:v>
                </c:pt>
                <c:pt idx="558">
                  <c:v>-2.1597037247946701E-2</c:v>
                </c:pt>
                <c:pt idx="559">
                  <c:v>-3.5856656595409063E-2</c:v>
                </c:pt>
                <c:pt idx="560">
                  <c:v>-2.1518517373904356E-2</c:v>
                </c:pt>
                <c:pt idx="561">
                  <c:v>-3.1430169597180618E-2</c:v>
                </c:pt>
                <c:pt idx="562">
                  <c:v>-1.7984262861699157E-2</c:v>
                </c:pt>
                <c:pt idx="563">
                  <c:v>-4.5780762495035883E-3</c:v>
                </c:pt>
                <c:pt idx="564">
                  <c:v>4.784135138656255E-3</c:v>
                </c:pt>
                <c:pt idx="565">
                  <c:v>7.6562820565227365E-3</c:v>
                </c:pt>
                <c:pt idx="566">
                  <c:v>5.028453487859217E-3</c:v>
                </c:pt>
                <c:pt idx="567">
                  <c:v>1.2787072649325328E-2</c:v>
                </c:pt>
                <c:pt idx="568">
                  <c:v>1.4191742726052082E-2</c:v>
                </c:pt>
                <c:pt idx="569">
                  <c:v>1.7510196881163703E-2</c:v>
                </c:pt>
                <c:pt idx="570">
                  <c:v>4.5320260190272729E-2</c:v>
                </c:pt>
                <c:pt idx="571">
                  <c:v>4.5269907969198518E-2</c:v>
                </c:pt>
                <c:pt idx="572">
                  <c:v>3.5445340983896852E-2</c:v>
                </c:pt>
                <c:pt idx="573">
                  <c:v>6.2929269467852225E-2</c:v>
                </c:pt>
                <c:pt idx="574">
                  <c:v>5.176692617078104E-2</c:v>
                </c:pt>
                <c:pt idx="575">
                  <c:v>2.7704531896383888E-2</c:v>
                </c:pt>
                <c:pt idx="576">
                  <c:v>6.262601667889027E-2</c:v>
                </c:pt>
                <c:pt idx="577">
                  <c:v>8.5489111140654078E-2</c:v>
                </c:pt>
                <c:pt idx="578">
                  <c:v>5.8492093158964122E-2</c:v>
                </c:pt>
                <c:pt idx="579">
                  <c:v>5.7598285005615174E-2</c:v>
                </c:pt>
                <c:pt idx="580">
                  <c:v>6.5675882738627844E-2</c:v>
                </c:pt>
                <c:pt idx="581">
                  <c:v>7.4110183012596378E-2</c:v>
                </c:pt>
                <c:pt idx="582">
                  <c:v>9.6172414511905682E-2</c:v>
                </c:pt>
                <c:pt idx="583">
                  <c:v>0.14444636485102944</c:v>
                </c:pt>
                <c:pt idx="584">
                  <c:v>0.19177334203566163</c:v>
                </c:pt>
                <c:pt idx="585">
                  <c:v>0.18456417433286781</c:v>
                </c:pt>
                <c:pt idx="586">
                  <c:v>0.18141001944723825</c:v>
                </c:pt>
                <c:pt idx="587">
                  <c:v>0.18729676638721077</c:v>
                </c:pt>
                <c:pt idx="588">
                  <c:v>0.18494739536467703</c:v>
                </c:pt>
                <c:pt idx="589">
                  <c:v>0.13938817861174349</c:v>
                </c:pt>
                <c:pt idx="590">
                  <c:v>0.14427031628966502</c:v>
                </c:pt>
                <c:pt idx="591">
                  <c:v>0.14420814424210962</c:v>
                </c:pt>
                <c:pt idx="592">
                  <c:v>0.10585490356642523</c:v>
                </c:pt>
                <c:pt idx="593">
                  <c:v>0.1222761493095621</c:v>
                </c:pt>
                <c:pt idx="594">
                  <c:v>0.1444700394522348</c:v>
                </c:pt>
                <c:pt idx="595">
                  <c:v>0.13458570548860788</c:v>
                </c:pt>
                <c:pt idx="596">
                  <c:v>0.11756257296647706</c:v>
                </c:pt>
                <c:pt idx="597">
                  <c:v>0.10735275016966633</c:v>
                </c:pt>
                <c:pt idx="598">
                  <c:v>0.13662667653916735</c:v>
                </c:pt>
                <c:pt idx="599">
                  <c:v>8.1089587509953154E-2</c:v>
                </c:pt>
                <c:pt idx="600">
                  <c:v>0.11375633782347463</c:v>
                </c:pt>
                <c:pt idx="601">
                  <c:v>9.2205091044075885E-2</c:v>
                </c:pt>
                <c:pt idx="602">
                  <c:v>0.10204196285475026</c:v>
                </c:pt>
                <c:pt idx="603">
                  <c:v>0.11633138190461483</c:v>
                </c:pt>
                <c:pt idx="604">
                  <c:v>0.10623790990359881</c:v>
                </c:pt>
                <c:pt idx="605">
                  <c:v>8.600265479475748E-2</c:v>
                </c:pt>
                <c:pt idx="606">
                  <c:v>7.0546268192350103E-2</c:v>
                </c:pt>
                <c:pt idx="607">
                  <c:v>8.1906034085913682E-2</c:v>
                </c:pt>
                <c:pt idx="608">
                  <c:v>0.11512681798008161</c:v>
                </c:pt>
                <c:pt idx="609">
                  <c:v>0.10542705417728782</c:v>
                </c:pt>
                <c:pt idx="610">
                  <c:v>8.9502655949126902E-2</c:v>
                </c:pt>
                <c:pt idx="611">
                  <c:v>0.1192650286016665</c:v>
                </c:pt>
                <c:pt idx="612">
                  <c:v>0.11210018683734746</c:v>
                </c:pt>
                <c:pt idx="613">
                  <c:v>0.11899173920765969</c:v>
                </c:pt>
                <c:pt idx="614">
                  <c:v>0.11076709012094342</c:v>
                </c:pt>
                <c:pt idx="615">
                  <c:v>7.1225202118053249E-2</c:v>
                </c:pt>
                <c:pt idx="616">
                  <c:v>3.5292553075760069E-2</c:v>
                </c:pt>
                <c:pt idx="617">
                  <c:v>4.3326902630885157E-2</c:v>
                </c:pt>
                <c:pt idx="618">
                  <c:v>4.3536547649350908E-2</c:v>
                </c:pt>
                <c:pt idx="619">
                  <c:v>3.9009384277753127E-2</c:v>
                </c:pt>
                <c:pt idx="620">
                  <c:v>2.6745349499974449E-2</c:v>
                </c:pt>
                <c:pt idx="621">
                  <c:v>1.4966646539516452E-2</c:v>
                </c:pt>
                <c:pt idx="622">
                  <c:v>1.5964828490681112E-3</c:v>
                </c:pt>
                <c:pt idx="623">
                  <c:v>-1.5324277902757433E-3</c:v>
                </c:pt>
                <c:pt idx="624">
                  <c:v>-5.5887291722798854E-3</c:v>
                </c:pt>
                <c:pt idx="625">
                  <c:v>-1.6448254550263798E-3</c:v>
                </c:pt>
                <c:pt idx="626">
                  <c:v>2.88577037026509E-3</c:v>
                </c:pt>
                <c:pt idx="627">
                  <c:v>1.0870702056089008E-2</c:v>
                </c:pt>
                <c:pt idx="628">
                  <c:v>5.8109138808079497E-2</c:v>
                </c:pt>
                <c:pt idx="629">
                  <c:v>3.8010340660104142E-2</c:v>
                </c:pt>
                <c:pt idx="630">
                  <c:v>2.388400734003459E-2</c:v>
                </c:pt>
                <c:pt idx="631">
                  <c:v>4.9097476753630423E-2</c:v>
                </c:pt>
                <c:pt idx="632">
                  <c:v>2.6285531404528165E-2</c:v>
                </c:pt>
                <c:pt idx="633">
                  <c:v>1.4985955822315987E-2</c:v>
                </c:pt>
                <c:pt idx="634">
                  <c:v>2.6125043625273747E-2</c:v>
                </c:pt>
                <c:pt idx="635">
                  <c:v>6.0732219637173679E-2</c:v>
                </c:pt>
                <c:pt idx="636">
                  <c:v>7.2425318228219418E-2</c:v>
                </c:pt>
              </c:numCache>
            </c:numRef>
          </c:val>
          <c:smooth val="0"/>
          <c:extLst>
            <c:ext xmlns:c16="http://schemas.microsoft.com/office/drawing/2014/chart" uri="{C3380CC4-5D6E-409C-BE32-E72D297353CC}">
              <c16:uniqueId val="{00000005-2751-C042-98C1-E3F6C14A6F5A}"/>
            </c:ext>
          </c:extLst>
        </c:ser>
        <c:ser>
          <c:idx val="6"/>
          <c:order val="6"/>
          <c:tx>
            <c:strRef>
              <c:f>Sheet2!$AD$3</c:f>
              <c:strCache>
                <c:ptCount val="1"/>
                <c:pt idx="0">
                  <c:v>60d Ret</c:v>
                </c:pt>
              </c:strCache>
            </c:strRef>
          </c:tx>
          <c:spPr>
            <a:ln w="6350" cap="rnd">
              <a:solidFill>
                <a:schemeClr val="bg1">
                  <a:lumMod val="50%"/>
                </a:schemeClr>
              </a:solidFill>
              <a:round/>
            </a:ln>
            <a:effectLst/>
          </c:spPr>
          <c:marker>
            <c:symbol val="none"/>
          </c:marker>
          <c:cat>
            <c:numRef>
              <c:f>Sheet2!$A$4:$A$640</c:f>
              <c:numCache>
                <c:formatCode>m/d/yy</c:formatCode>
                <c:ptCount val="637"/>
                <c:pt idx="0">
                  <c:v>39181</c:v>
                </c:pt>
                <c:pt idx="1">
                  <c:v>39188</c:v>
                </c:pt>
                <c:pt idx="2">
                  <c:v>39195</c:v>
                </c:pt>
                <c:pt idx="3">
                  <c:v>39202</c:v>
                </c:pt>
                <c:pt idx="4">
                  <c:v>39209</c:v>
                </c:pt>
                <c:pt idx="5">
                  <c:v>39216</c:v>
                </c:pt>
                <c:pt idx="6">
                  <c:v>39223</c:v>
                </c:pt>
                <c:pt idx="7">
                  <c:v>39230</c:v>
                </c:pt>
                <c:pt idx="8">
                  <c:v>39237</c:v>
                </c:pt>
                <c:pt idx="9">
                  <c:v>39244</c:v>
                </c:pt>
                <c:pt idx="10">
                  <c:v>39251</c:v>
                </c:pt>
                <c:pt idx="11">
                  <c:v>39258</c:v>
                </c:pt>
                <c:pt idx="12">
                  <c:v>39265</c:v>
                </c:pt>
                <c:pt idx="13">
                  <c:v>39272</c:v>
                </c:pt>
                <c:pt idx="14">
                  <c:v>39279</c:v>
                </c:pt>
                <c:pt idx="15">
                  <c:v>39286</c:v>
                </c:pt>
                <c:pt idx="16">
                  <c:v>39293</c:v>
                </c:pt>
                <c:pt idx="17">
                  <c:v>39300</c:v>
                </c:pt>
                <c:pt idx="18">
                  <c:v>39307</c:v>
                </c:pt>
                <c:pt idx="19">
                  <c:v>39314</c:v>
                </c:pt>
                <c:pt idx="20">
                  <c:v>39321</c:v>
                </c:pt>
                <c:pt idx="21">
                  <c:v>39328</c:v>
                </c:pt>
                <c:pt idx="22">
                  <c:v>39335</c:v>
                </c:pt>
                <c:pt idx="23">
                  <c:v>39342</c:v>
                </c:pt>
                <c:pt idx="24">
                  <c:v>39349</c:v>
                </c:pt>
                <c:pt idx="25">
                  <c:v>39356</c:v>
                </c:pt>
                <c:pt idx="26">
                  <c:v>39363</c:v>
                </c:pt>
                <c:pt idx="27">
                  <c:v>39370</c:v>
                </c:pt>
                <c:pt idx="28">
                  <c:v>39377</c:v>
                </c:pt>
                <c:pt idx="29">
                  <c:v>39384</c:v>
                </c:pt>
                <c:pt idx="30">
                  <c:v>39391</c:v>
                </c:pt>
                <c:pt idx="31">
                  <c:v>39398</c:v>
                </c:pt>
                <c:pt idx="32">
                  <c:v>39405</c:v>
                </c:pt>
                <c:pt idx="33">
                  <c:v>39412</c:v>
                </c:pt>
                <c:pt idx="34">
                  <c:v>39419</c:v>
                </c:pt>
                <c:pt idx="35">
                  <c:v>39426</c:v>
                </c:pt>
                <c:pt idx="36">
                  <c:v>39433</c:v>
                </c:pt>
                <c:pt idx="37">
                  <c:v>39440</c:v>
                </c:pt>
                <c:pt idx="38">
                  <c:v>39447</c:v>
                </c:pt>
                <c:pt idx="39">
                  <c:v>39454</c:v>
                </c:pt>
                <c:pt idx="40">
                  <c:v>39461</c:v>
                </c:pt>
                <c:pt idx="41">
                  <c:v>39468</c:v>
                </c:pt>
                <c:pt idx="42">
                  <c:v>39475</c:v>
                </c:pt>
                <c:pt idx="43">
                  <c:v>39482</c:v>
                </c:pt>
                <c:pt idx="44">
                  <c:v>39489</c:v>
                </c:pt>
                <c:pt idx="45">
                  <c:v>39496</c:v>
                </c:pt>
                <c:pt idx="46">
                  <c:v>39503</c:v>
                </c:pt>
                <c:pt idx="47">
                  <c:v>39510</c:v>
                </c:pt>
                <c:pt idx="48">
                  <c:v>39517</c:v>
                </c:pt>
                <c:pt idx="49">
                  <c:v>39524</c:v>
                </c:pt>
                <c:pt idx="50">
                  <c:v>39531</c:v>
                </c:pt>
                <c:pt idx="51">
                  <c:v>39538</c:v>
                </c:pt>
                <c:pt idx="52">
                  <c:v>39545</c:v>
                </c:pt>
                <c:pt idx="53">
                  <c:v>39552</c:v>
                </c:pt>
                <c:pt idx="54">
                  <c:v>39559</c:v>
                </c:pt>
                <c:pt idx="55">
                  <c:v>39566</c:v>
                </c:pt>
                <c:pt idx="56">
                  <c:v>39573</c:v>
                </c:pt>
                <c:pt idx="57">
                  <c:v>39580</c:v>
                </c:pt>
                <c:pt idx="58">
                  <c:v>39587</c:v>
                </c:pt>
                <c:pt idx="59">
                  <c:v>39594</c:v>
                </c:pt>
                <c:pt idx="60">
                  <c:v>39601</c:v>
                </c:pt>
                <c:pt idx="61">
                  <c:v>39608</c:v>
                </c:pt>
                <c:pt idx="62">
                  <c:v>39615</c:v>
                </c:pt>
                <c:pt idx="63">
                  <c:v>39622</c:v>
                </c:pt>
                <c:pt idx="64">
                  <c:v>39629</c:v>
                </c:pt>
                <c:pt idx="65">
                  <c:v>39636</c:v>
                </c:pt>
                <c:pt idx="66">
                  <c:v>39643</c:v>
                </c:pt>
                <c:pt idx="67">
                  <c:v>39650</c:v>
                </c:pt>
                <c:pt idx="68">
                  <c:v>39657</c:v>
                </c:pt>
                <c:pt idx="69">
                  <c:v>39664</c:v>
                </c:pt>
                <c:pt idx="70">
                  <c:v>39671</c:v>
                </c:pt>
                <c:pt idx="71">
                  <c:v>39678</c:v>
                </c:pt>
                <c:pt idx="72">
                  <c:v>39685</c:v>
                </c:pt>
                <c:pt idx="73">
                  <c:v>39692</c:v>
                </c:pt>
                <c:pt idx="74">
                  <c:v>39699</c:v>
                </c:pt>
                <c:pt idx="75">
                  <c:v>39706</c:v>
                </c:pt>
                <c:pt idx="76">
                  <c:v>39713</c:v>
                </c:pt>
                <c:pt idx="77">
                  <c:v>39720</c:v>
                </c:pt>
                <c:pt idx="78">
                  <c:v>39727</c:v>
                </c:pt>
                <c:pt idx="79">
                  <c:v>39734</c:v>
                </c:pt>
                <c:pt idx="80">
                  <c:v>39741</c:v>
                </c:pt>
                <c:pt idx="81">
                  <c:v>39748</c:v>
                </c:pt>
                <c:pt idx="82">
                  <c:v>39755</c:v>
                </c:pt>
                <c:pt idx="83">
                  <c:v>39762</c:v>
                </c:pt>
                <c:pt idx="84">
                  <c:v>39769</c:v>
                </c:pt>
                <c:pt idx="85">
                  <c:v>39776</c:v>
                </c:pt>
                <c:pt idx="86">
                  <c:v>39783</c:v>
                </c:pt>
                <c:pt idx="87">
                  <c:v>39790</c:v>
                </c:pt>
                <c:pt idx="88">
                  <c:v>39797</c:v>
                </c:pt>
                <c:pt idx="89">
                  <c:v>39804</c:v>
                </c:pt>
                <c:pt idx="90">
                  <c:v>39811</c:v>
                </c:pt>
                <c:pt idx="91">
                  <c:v>39818</c:v>
                </c:pt>
                <c:pt idx="92">
                  <c:v>39825</c:v>
                </c:pt>
                <c:pt idx="93">
                  <c:v>39832</c:v>
                </c:pt>
                <c:pt idx="94">
                  <c:v>39839</c:v>
                </c:pt>
                <c:pt idx="95">
                  <c:v>39846</c:v>
                </c:pt>
                <c:pt idx="96">
                  <c:v>39853</c:v>
                </c:pt>
                <c:pt idx="97">
                  <c:v>39860</c:v>
                </c:pt>
                <c:pt idx="98">
                  <c:v>39867</c:v>
                </c:pt>
                <c:pt idx="99">
                  <c:v>39874</c:v>
                </c:pt>
                <c:pt idx="100">
                  <c:v>39881</c:v>
                </c:pt>
                <c:pt idx="101">
                  <c:v>39888</c:v>
                </c:pt>
                <c:pt idx="102">
                  <c:v>39895</c:v>
                </c:pt>
                <c:pt idx="103">
                  <c:v>39902</c:v>
                </c:pt>
                <c:pt idx="104">
                  <c:v>39909</c:v>
                </c:pt>
                <c:pt idx="105">
                  <c:v>39916</c:v>
                </c:pt>
                <c:pt idx="106">
                  <c:v>39923</c:v>
                </c:pt>
                <c:pt idx="107">
                  <c:v>39930</c:v>
                </c:pt>
                <c:pt idx="108">
                  <c:v>39937</c:v>
                </c:pt>
                <c:pt idx="109">
                  <c:v>39944</c:v>
                </c:pt>
                <c:pt idx="110">
                  <c:v>39951</c:v>
                </c:pt>
                <c:pt idx="111">
                  <c:v>39958</c:v>
                </c:pt>
                <c:pt idx="112">
                  <c:v>39965</c:v>
                </c:pt>
                <c:pt idx="113">
                  <c:v>39972</c:v>
                </c:pt>
                <c:pt idx="114">
                  <c:v>39979</c:v>
                </c:pt>
                <c:pt idx="115">
                  <c:v>39986</c:v>
                </c:pt>
                <c:pt idx="116">
                  <c:v>39993</c:v>
                </c:pt>
                <c:pt idx="117">
                  <c:v>40000</c:v>
                </c:pt>
                <c:pt idx="118">
                  <c:v>40007</c:v>
                </c:pt>
                <c:pt idx="119">
                  <c:v>40014</c:v>
                </c:pt>
                <c:pt idx="120">
                  <c:v>40021</c:v>
                </c:pt>
                <c:pt idx="121">
                  <c:v>40028</c:v>
                </c:pt>
                <c:pt idx="122">
                  <c:v>40035</c:v>
                </c:pt>
                <c:pt idx="123">
                  <c:v>40042</c:v>
                </c:pt>
                <c:pt idx="124">
                  <c:v>40049</c:v>
                </c:pt>
                <c:pt idx="125">
                  <c:v>40056</c:v>
                </c:pt>
                <c:pt idx="126">
                  <c:v>40063</c:v>
                </c:pt>
                <c:pt idx="127">
                  <c:v>40070</c:v>
                </c:pt>
                <c:pt idx="128">
                  <c:v>40077</c:v>
                </c:pt>
                <c:pt idx="129">
                  <c:v>40084</c:v>
                </c:pt>
                <c:pt idx="130">
                  <c:v>40091</c:v>
                </c:pt>
                <c:pt idx="131">
                  <c:v>40098</c:v>
                </c:pt>
                <c:pt idx="132">
                  <c:v>40105</c:v>
                </c:pt>
                <c:pt idx="133">
                  <c:v>40112</c:v>
                </c:pt>
                <c:pt idx="134">
                  <c:v>40119</c:v>
                </c:pt>
                <c:pt idx="135">
                  <c:v>40126</c:v>
                </c:pt>
                <c:pt idx="136">
                  <c:v>40133</c:v>
                </c:pt>
                <c:pt idx="137">
                  <c:v>40140</c:v>
                </c:pt>
                <c:pt idx="138">
                  <c:v>40147</c:v>
                </c:pt>
                <c:pt idx="139">
                  <c:v>40154</c:v>
                </c:pt>
                <c:pt idx="140">
                  <c:v>40161</c:v>
                </c:pt>
                <c:pt idx="141">
                  <c:v>40168</c:v>
                </c:pt>
                <c:pt idx="142">
                  <c:v>40175</c:v>
                </c:pt>
                <c:pt idx="143">
                  <c:v>40182</c:v>
                </c:pt>
                <c:pt idx="144">
                  <c:v>40189</c:v>
                </c:pt>
                <c:pt idx="145">
                  <c:v>40196</c:v>
                </c:pt>
                <c:pt idx="146">
                  <c:v>40203</c:v>
                </c:pt>
                <c:pt idx="147">
                  <c:v>40210</c:v>
                </c:pt>
                <c:pt idx="148">
                  <c:v>40217</c:v>
                </c:pt>
                <c:pt idx="149">
                  <c:v>40224</c:v>
                </c:pt>
                <c:pt idx="150">
                  <c:v>40231</c:v>
                </c:pt>
                <c:pt idx="151">
                  <c:v>40238</c:v>
                </c:pt>
                <c:pt idx="152">
                  <c:v>40245</c:v>
                </c:pt>
                <c:pt idx="153">
                  <c:v>40252</c:v>
                </c:pt>
                <c:pt idx="154">
                  <c:v>40259</c:v>
                </c:pt>
                <c:pt idx="155">
                  <c:v>40266</c:v>
                </c:pt>
                <c:pt idx="156">
                  <c:v>40273</c:v>
                </c:pt>
                <c:pt idx="157">
                  <c:v>40280</c:v>
                </c:pt>
                <c:pt idx="158">
                  <c:v>40287</c:v>
                </c:pt>
                <c:pt idx="159">
                  <c:v>40294</c:v>
                </c:pt>
                <c:pt idx="160">
                  <c:v>40301</c:v>
                </c:pt>
                <c:pt idx="161">
                  <c:v>40308</c:v>
                </c:pt>
                <c:pt idx="162">
                  <c:v>40315</c:v>
                </c:pt>
                <c:pt idx="163">
                  <c:v>40322</c:v>
                </c:pt>
                <c:pt idx="164">
                  <c:v>40329</c:v>
                </c:pt>
                <c:pt idx="165">
                  <c:v>40336</c:v>
                </c:pt>
                <c:pt idx="166">
                  <c:v>40343</c:v>
                </c:pt>
                <c:pt idx="167">
                  <c:v>40350</c:v>
                </c:pt>
                <c:pt idx="168">
                  <c:v>40357</c:v>
                </c:pt>
                <c:pt idx="169">
                  <c:v>40364</c:v>
                </c:pt>
                <c:pt idx="170">
                  <c:v>40371</c:v>
                </c:pt>
                <c:pt idx="171">
                  <c:v>40378</c:v>
                </c:pt>
                <c:pt idx="172">
                  <c:v>40385</c:v>
                </c:pt>
                <c:pt idx="173">
                  <c:v>40392</c:v>
                </c:pt>
                <c:pt idx="174">
                  <c:v>40399</c:v>
                </c:pt>
                <c:pt idx="175">
                  <c:v>40406</c:v>
                </c:pt>
                <c:pt idx="176">
                  <c:v>40413</c:v>
                </c:pt>
                <c:pt idx="177">
                  <c:v>40420</c:v>
                </c:pt>
                <c:pt idx="178">
                  <c:v>40427</c:v>
                </c:pt>
                <c:pt idx="179">
                  <c:v>40434</c:v>
                </c:pt>
                <c:pt idx="180">
                  <c:v>40441</c:v>
                </c:pt>
                <c:pt idx="181">
                  <c:v>40448</c:v>
                </c:pt>
                <c:pt idx="182">
                  <c:v>40455</c:v>
                </c:pt>
                <c:pt idx="183">
                  <c:v>40462</c:v>
                </c:pt>
                <c:pt idx="184">
                  <c:v>40469</c:v>
                </c:pt>
                <c:pt idx="185">
                  <c:v>40476</c:v>
                </c:pt>
                <c:pt idx="186">
                  <c:v>40483</c:v>
                </c:pt>
                <c:pt idx="187">
                  <c:v>40490</c:v>
                </c:pt>
                <c:pt idx="188">
                  <c:v>40497</c:v>
                </c:pt>
                <c:pt idx="189">
                  <c:v>40504</c:v>
                </c:pt>
                <c:pt idx="190">
                  <c:v>40511</c:v>
                </c:pt>
                <c:pt idx="191">
                  <c:v>40518</c:v>
                </c:pt>
                <c:pt idx="192">
                  <c:v>40525</c:v>
                </c:pt>
                <c:pt idx="193">
                  <c:v>40532</c:v>
                </c:pt>
                <c:pt idx="194">
                  <c:v>40539</c:v>
                </c:pt>
                <c:pt idx="195">
                  <c:v>40546</c:v>
                </c:pt>
                <c:pt idx="196">
                  <c:v>40553</c:v>
                </c:pt>
                <c:pt idx="197">
                  <c:v>40560</c:v>
                </c:pt>
                <c:pt idx="198">
                  <c:v>40567</c:v>
                </c:pt>
                <c:pt idx="199">
                  <c:v>40574</c:v>
                </c:pt>
                <c:pt idx="200">
                  <c:v>40581</c:v>
                </c:pt>
                <c:pt idx="201">
                  <c:v>40588</c:v>
                </c:pt>
                <c:pt idx="202">
                  <c:v>40595</c:v>
                </c:pt>
                <c:pt idx="203">
                  <c:v>40602</c:v>
                </c:pt>
                <c:pt idx="204">
                  <c:v>40609</c:v>
                </c:pt>
                <c:pt idx="205">
                  <c:v>40616</c:v>
                </c:pt>
                <c:pt idx="206">
                  <c:v>40623</c:v>
                </c:pt>
                <c:pt idx="207">
                  <c:v>40630</c:v>
                </c:pt>
                <c:pt idx="208">
                  <c:v>40637</c:v>
                </c:pt>
                <c:pt idx="209">
                  <c:v>40644</c:v>
                </c:pt>
                <c:pt idx="210">
                  <c:v>40651</c:v>
                </c:pt>
                <c:pt idx="211">
                  <c:v>40658</c:v>
                </c:pt>
                <c:pt idx="212">
                  <c:v>40665</c:v>
                </c:pt>
                <c:pt idx="213">
                  <c:v>40672</c:v>
                </c:pt>
                <c:pt idx="214">
                  <c:v>40679</c:v>
                </c:pt>
                <c:pt idx="215">
                  <c:v>40686</c:v>
                </c:pt>
                <c:pt idx="216">
                  <c:v>40693</c:v>
                </c:pt>
                <c:pt idx="217">
                  <c:v>40700</c:v>
                </c:pt>
                <c:pt idx="218">
                  <c:v>40707</c:v>
                </c:pt>
                <c:pt idx="219">
                  <c:v>40714</c:v>
                </c:pt>
                <c:pt idx="220">
                  <c:v>40721</c:v>
                </c:pt>
                <c:pt idx="221">
                  <c:v>40728</c:v>
                </c:pt>
                <c:pt idx="222">
                  <c:v>40735</c:v>
                </c:pt>
                <c:pt idx="223">
                  <c:v>40742</c:v>
                </c:pt>
                <c:pt idx="224">
                  <c:v>40749</c:v>
                </c:pt>
                <c:pt idx="225">
                  <c:v>40756</c:v>
                </c:pt>
                <c:pt idx="226">
                  <c:v>40763</c:v>
                </c:pt>
                <c:pt idx="227">
                  <c:v>40770</c:v>
                </c:pt>
                <c:pt idx="228">
                  <c:v>40777</c:v>
                </c:pt>
                <c:pt idx="229">
                  <c:v>40784</c:v>
                </c:pt>
                <c:pt idx="230">
                  <c:v>40791</c:v>
                </c:pt>
                <c:pt idx="231">
                  <c:v>40798</c:v>
                </c:pt>
                <c:pt idx="232">
                  <c:v>40805</c:v>
                </c:pt>
                <c:pt idx="233">
                  <c:v>40812</c:v>
                </c:pt>
                <c:pt idx="234">
                  <c:v>40819</c:v>
                </c:pt>
                <c:pt idx="235">
                  <c:v>40826</c:v>
                </c:pt>
                <c:pt idx="236">
                  <c:v>40833</c:v>
                </c:pt>
                <c:pt idx="237">
                  <c:v>40840</c:v>
                </c:pt>
                <c:pt idx="238">
                  <c:v>40847</c:v>
                </c:pt>
                <c:pt idx="239">
                  <c:v>40854</c:v>
                </c:pt>
                <c:pt idx="240">
                  <c:v>40861</c:v>
                </c:pt>
                <c:pt idx="241">
                  <c:v>40868</c:v>
                </c:pt>
                <c:pt idx="242">
                  <c:v>40875</c:v>
                </c:pt>
                <c:pt idx="243">
                  <c:v>40882</c:v>
                </c:pt>
                <c:pt idx="244">
                  <c:v>40889</c:v>
                </c:pt>
                <c:pt idx="245">
                  <c:v>40896</c:v>
                </c:pt>
                <c:pt idx="246">
                  <c:v>40903</c:v>
                </c:pt>
                <c:pt idx="247">
                  <c:v>40910</c:v>
                </c:pt>
                <c:pt idx="248">
                  <c:v>40917</c:v>
                </c:pt>
                <c:pt idx="249">
                  <c:v>40924</c:v>
                </c:pt>
                <c:pt idx="250">
                  <c:v>40931</c:v>
                </c:pt>
                <c:pt idx="251">
                  <c:v>40938</c:v>
                </c:pt>
                <c:pt idx="252">
                  <c:v>40945</c:v>
                </c:pt>
                <c:pt idx="253">
                  <c:v>40952</c:v>
                </c:pt>
                <c:pt idx="254">
                  <c:v>40959</c:v>
                </c:pt>
                <c:pt idx="255">
                  <c:v>40966</c:v>
                </c:pt>
                <c:pt idx="256">
                  <c:v>40973</c:v>
                </c:pt>
                <c:pt idx="257">
                  <c:v>40980</c:v>
                </c:pt>
                <c:pt idx="258">
                  <c:v>40987</c:v>
                </c:pt>
                <c:pt idx="259">
                  <c:v>40994</c:v>
                </c:pt>
                <c:pt idx="260">
                  <c:v>41001</c:v>
                </c:pt>
                <c:pt idx="261">
                  <c:v>41008</c:v>
                </c:pt>
                <c:pt idx="262">
                  <c:v>41015</c:v>
                </c:pt>
                <c:pt idx="263">
                  <c:v>41022</c:v>
                </c:pt>
                <c:pt idx="264">
                  <c:v>41029</c:v>
                </c:pt>
                <c:pt idx="265">
                  <c:v>41036</c:v>
                </c:pt>
                <c:pt idx="266">
                  <c:v>41043</c:v>
                </c:pt>
                <c:pt idx="267">
                  <c:v>41050</c:v>
                </c:pt>
                <c:pt idx="268">
                  <c:v>41057</c:v>
                </c:pt>
                <c:pt idx="269">
                  <c:v>41064</c:v>
                </c:pt>
                <c:pt idx="270">
                  <c:v>41071</c:v>
                </c:pt>
                <c:pt idx="271">
                  <c:v>41078</c:v>
                </c:pt>
                <c:pt idx="272">
                  <c:v>41085</c:v>
                </c:pt>
                <c:pt idx="273">
                  <c:v>41092</c:v>
                </c:pt>
                <c:pt idx="274">
                  <c:v>41099</c:v>
                </c:pt>
                <c:pt idx="275">
                  <c:v>41106</c:v>
                </c:pt>
                <c:pt idx="276">
                  <c:v>41113</c:v>
                </c:pt>
                <c:pt idx="277">
                  <c:v>41120</c:v>
                </c:pt>
                <c:pt idx="278">
                  <c:v>41127</c:v>
                </c:pt>
                <c:pt idx="279">
                  <c:v>41134</c:v>
                </c:pt>
                <c:pt idx="280">
                  <c:v>41141</c:v>
                </c:pt>
                <c:pt idx="281">
                  <c:v>41148</c:v>
                </c:pt>
                <c:pt idx="282">
                  <c:v>41155</c:v>
                </c:pt>
                <c:pt idx="283">
                  <c:v>41162</c:v>
                </c:pt>
                <c:pt idx="284">
                  <c:v>41169</c:v>
                </c:pt>
                <c:pt idx="285">
                  <c:v>41176</c:v>
                </c:pt>
                <c:pt idx="286">
                  <c:v>41183</c:v>
                </c:pt>
                <c:pt idx="287">
                  <c:v>41190</c:v>
                </c:pt>
                <c:pt idx="288">
                  <c:v>41197</c:v>
                </c:pt>
                <c:pt idx="289">
                  <c:v>41204</c:v>
                </c:pt>
                <c:pt idx="290">
                  <c:v>41211</c:v>
                </c:pt>
                <c:pt idx="291">
                  <c:v>41218</c:v>
                </c:pt>
                <c:pt idx="292">
                  <c:v>41225</c:v>
                </c:pt>
                <c:pt idx="293">
                  <c:v>41232</c:v>
                </c:pt>
                <c:pt idx="294">
                  <c:v>41239</c:v>
                </c:pt>
                <c:pt idx="295">
                  <c:v>41246</c:v>
                </c:pt>
                <c:pt idx="296">
                  <c:v>41253</c:v>
                </c:pt>
                <c:pt idx="297">
                  <c:v>41260</c:v>
                </c:pt>
                <c:pt idx="298">
                  <c:v>41267</c:v>
                </c:pt>
                <c:pt idx="299">
                  <c:v>41274</c:v>
                </c:pt>
                <c:pt idx="300">
                  <c:v>41281</c:v>
                </c:pt>
                <c:pt idx="301">
                  <c:v>41288</c:v>
                </c:pt>
                <c:pt idx="302">
                  <c:v>41295</c:v>
                </c:pt>
                <c:pt idx="303">
                  <c:v>41302</c:v>
                </c:pt>
                <c:pt idx="304">
                  <c:v>41309</c:v>
                </c:pt>
                <c:pt idx="305">
                  <c:v>41316</c:v>
                </c:pt>
                <c:pt idx="306">
                  <c:v>41323</c:v>
                </c:pt>
                <c:pt idx="307">
                  <c:v>41330</c:v>
                </c:pt>
                <c:pt idx="308">
                  <c:v>41337</c:v>
                </c:pt>
                <c:pt idx="309">
                  <c:v>41344</c:v>
                </c:pt>
                <c:pt idx="310">
                  <c:v>41351</c:v>
                </c:pt>
                <c:pt idx="311">
                  <c:v>41358</c:v>
                </c:pt>
                <c:pt idx="312">
                  <c:v>41365</c:v>
                </c:pt>
                <c:pt idx="313">
                  <c:v>41372</c:v>
                </c:pt>
                <c:pt idx="314">
                  <c:v>41379</c:v>
                </c:pt>
                <c:pt idx="315">
                  <c:v>41386</c:v>
                </c:pt>
                <c:pt idx="316">
                  <c:v>41393</c:v>
                </c:pt>
                <c:pt idx="317">
                  <c:v>41400</c:v>
                </c:pt>
                <c:pt idx="318">
                  <c:v>41407</c:v>
                </c:pt>
                <c:pt idx="319">
                  <c:v>41414</c:v>
                </c:pt>
                <c:pt idx="320">
                  <c:v>41421</c:v>
                </c:pt>
                <c:pt idx="321">
                  <c:v>41428</c:v>
                </c:pt>
                <c:pt idx="322">
                  <c:v>41435</c:v>
                </c:pt>
                <c:pt idx="323">
                  <c:v>41442</c:v>
                </c:pt>
                <c:pt idx="324">
                  <c:v>41449</c:v>
                </c:pt>
                <c:pt idx="325">
                  <c:v>41456</c:v>
                </c:pt>
                <c:pt idx="326">
                  <c:v>41463</c:v>
                </c:pt>
                <c:pt idx="327">
                  <c:v>41470</c:v>
                </c:pt>
                <c:pt idx="328">
                  <c:v>41477</c:v>
                </c:pt>
                <c:pt idx="329">
                  <c:v>41484</c:v>
                </c:pt>
                <c:pt idx="330">
                  <c:v>41491</c:v>
                </c:pt>
                <c:pt idx="331">
                  <c:v>41498</c:v>
                </c:pt>
                <c:pt idx="332">
                  <c:v>41505</c:v>
                </c:pt>
                <c:pt idx="333">
                  <c:v>41512</c:v>
                </c:pt>
                <c:pt idx="334">
                  <c:v>41519</c:v>
                </c:pt>
                <c:pt idx="335">
                  <c:v>41526</c:v>
                </c:pt>
                <c:pt idx="336">
                  <c:v>41533</c:v>
                </c:pt>
                <c:pt idx="337">
                  <c:v>41540</c:v>
                </c:pt>
                <c:pt idx="338">
                  <c:v>41547</c:v>
                </c:pt>
                <c:pt idx="339">
                  <c:v>41554</c:v>
                </c:pt>
                <c:pt idx="340">
                  <c:v>41561</c:v>
                </c:pt>
                <c:pt idx="341">
                  <c:v>41568</c:v>
                </c:pt>
                <c:pt idx="342">
                  <c:v>41575</c:v>
                </c:pt>
                <c:pt idx="343">
                  <c:v>41582</c:v>
                </c:pt>
                <c:pt idx="344">
                  <c:v>41589</c:v>
                </c:pt>
                <c:pt idx="345">
                  <c:v>41596</c:v>
                </c:pt>
                <c:pt idx="346">
                  <c:v>41603</c:v>
                </c:pt>
                <c:pt idx="347">
                  <c:v>41610</c:v>
                </c:pt>
                <c:pt idx="348">
                  <c:v>41617</c:v>
                </c:pt>
                <c:pt idx="349">
                  <c:v>41624</c:v>
                </c:pt>
                <c:pt idx="350">
                  <c:v>41631</c:v>
                </c:pt>
                <c:pt idx="351">
                  <c:v>41638</c:v>
                </c:pt>
                <c:pt idx="352">
                  <c:v>41645</c:v>
                </c:pt>
                <c:pt idx="353">
                  <c:v>41652</c:v>
                </c:pt>
                <c:pt idx="354">
                  <c:v>41659</c:v>
                </c:pt>
                <c:pt idx="355">
                  <c:v>41666</c:v>
                </c:pt>
                <c:pt idx="356">
                  <c:v>41673</c:v>
                </c:pt>
                <c:pt idx="357">
                  <c:v>41680</c:v>
                </c:pt>
                <c:pt idx="358">
                  <c:v>41687</c:v>
                </c:pt>
                <c:pt idx="359">
                  <c:v>41694</c:v>
                </c:pt>
                <c:pt idx="360">
                  <c:v>41701</c:v>
                </c:pt>
                <c:pt idx="361">
                  <c:v>41708</c:v>
                </c:pt>
                <c:pt idx="362">
                  <c:v>41715</c:v>
                </c:pt>
                <c:pt idx="363">
                  <c:v>41722</c:v>
                </c:pt>
                <c:pt idx="364">
                  <c:v>41729</c:v>
                </c:pt>
                <c:pt idx="365">
                  <c:v>41736</c:v>
                </c:pt>
                <c:pt idx="366">
                  <c:v>41743</c:v>
                </c:pt>
                <c:pt idx="367">
                  <c:v>41750</c:v>
                </c:pt>
                <c:pt idx="368">
                  <c:v>41757</c:v>
                </c:pt>
                <c:pt idx="369">
                  <c:v>41764</c:v>
                </c:pt>
                <c:pt idx="370">
                  <c:v>41771</c:v>
                </c:pt>
                <c:pt idx="371">
                  <c:v>41778</c:v>
                </c:pt>
                <c:pt idx="372">
                  <c:v>41785</c:v>
                </c:pt>
                <c:pt idx="373">
                  <c:v>41792</c:v>
                </c:pt>
                <c:pt idx="374">
                  <c:v>41799</c:v>
                </c:pt>
                <c:pt idx="375">
                  <c:v>41806</c:v>
                </c:pt>
                <c:pt idx="376">
                  <c:v>41813</c:v>
                </c:pt>
                <c:pt idx="377">
                  <c:v>41820</c:v>
                </c:pt>
                <c:pt idx="378">
                  <c:v>41827</c:v>
                </c:pt>
                <c:pt idx="379">
                  <c:v>41834</c:v>
                </c:pt>
                <c:pt idx="380">
                  <c:v>41841</c:v>
                </c:pt>
                <c:pt idx="381">
                  <c:v>41848</c:v>
                </c:pt>
                <c:pt idx="382">
                  <c:v>41855</c:v>
                </c:pt>
                <c:pt idx="383">
                  <c:v>41862</c:v>
                </c:pt>
                <c:pt idx="384">
                  <c:v>41869</c:v>
                </c:pt>
                <c:pt idx="385">
                  <c:v>41876</c:v>
                </c:pt>
                <c:pt idx="386">
                  <c:v>41883</c:v>
                </c:pt>
                <c:pt idx="387">
                  <c:v>41890</c:v>
                </c:pt>
                <c:pt idx="388">
                  <c:v>41897</c:v>
                </c:pt>
                <c:pt idx="389">
                  <c:v>41904</c:v>
                </c:pt>
                <c:pt idx="390">
                  <c:v>41911</c:v>
                </c:pt>
                <c:pt idx="391">
                  <c:v>41918</c:v>
                </c:pt>
                <c:pt idx="392">
                  <c:v>41925</c:v>
                </c:pt>
                <c:pt idx="393">
                  <c:v>41932</c:v>
                </c:pt>
                <c:pt idx="394">
                  <c:v>41939</c:v>
                </c:pt>
                <c:pt idx="395">
                  <c:v>41946</c:v>
                </c:pt>
                <c:pt idx="396">
                  <c:v>41953</c:v>
                </c:pt>
                <c:pt idx="397">
                  <c:v>41960</c:v>
                </c:pt>
                <c:pt idx="398">
                  <c:v>41967</c:v>
                </c:pt>
                <c:pt idx="399">
                  <c:v>41974</c:v>
                </c:pt>
                <c:pt idx="400">
                  <c:v>41981</c:v>
                </c:pt>
                <c:pt idx="401">
                  <c:v>41988</c:v>
                </c:pt>
                <c:pt idx="402">
                  <c:v>41995</c:v>
                </c:pt>
                <c:pt idx="403">
                  <c:v>42002</c:v>
                </c:pt>
                <c:pt idx="404">
                  <c:v>42009</c:v>
                </c:pt>
                <c:pt idx="405">
                  <c:v>42016</c:v>
                </c:pt>
                <c:pt idx="406">
                  <c:v>42023</c:v>
                </c:pt>
                <c:pt idx="407">
                  <c:v>42030</c:v>
                </c:pt>
                <c:pt idx="408">
                  <c:v>42037</c:v>
                </c:pt>
                <c:pt idx="409">
                  <c:v>42044</c:v>
                </c:pt>
                <c:pt idx="410">
                  <c:v>42051</c:v>
                </c:pt>
                <c:pt idx="411">
                  <c:v>42058</c:v>
                </c:pt>
                <c:pt idx="412">
                  <c:v>42065</c:v>
                </c:pt>
                <c:pt idx="413">
                  <c:v>42072</c:v>
                </c:pt>
                <c:pt idx="414">
                  <c:v>42079</c:v>
                </c:pt>
                <c:pt idx="415">
                  <c:v>42086</c:v>
                </c:pt>
                <c:pt idx="416">
                  <c:v>42093</c:v>
                </c:pt>
                <c:pt idx="417">
                  <c:v>42100</c:v>
                </c:pt>
                <c:pt idx="418">
                  <c:v>42107</c:v>
                </c:pt>
                <c:pt idx="419">
                  <c:v>42114</c:v>
                </c:pt>
                <c:pt idx="420">
                  <c:v>42121</c:v>
                </c:pt>
                <c:pt idx="421">
                  <c:v>42128</c:v>
                </c:pt>
                <c:pt idx="422">
                  <c:v>42135</c:v>
                </c:pt>
                <c:pt idx="423">
                  <c:v>42142</c:v>
                </c:pt>
                <c:pt idx="424">
                  <c:v>42149</c:v>
                </c:pt>
                <c:pt idx="425">
                  <c:v>42156</c:v>
                </c:pt>
                <c:pt idx="426">
                  <c:v>42163</c:v>
                </c:pt>
                <c:pt idx="427">
                  <c:v>42170</c:v>
                </c:pt>
                <c:pt idx="428">
                  <c:v>42177</c:v>
                </c:pt>
                <c:pt idx="429">
                  <c:v>42184</c:v>
                </c:pt>
                <c:pt idx="430">
                  <c:v>42191</c:v>
                </c:pt>
                <c:pt idx="431">
                  <c:v>42198</c:v>
                </c:pt>
                <c:pt idx="432">
                  <c:v>42205</c:v>
                </c:pt>
                <c:pt idx="433">
                  <c:v>42212</c:v>
                </c:pt>
                <c:pt idx="434">
                  <c:v>42219</c:v>
                </c:pt>
                <c:pt idx="435">
                  <c:v>42226</c:v>
                </c:pt>
                <c:pt idx="436">
                  <c:v>42233</c:v>
                </c:pt>
                <c:pt idx="437">
                  <c:v>42240</c:v>
                </c:pt>
                <c:pt idx="438">
                  <c:v>42247</c:v>
                </c:pt>
                <c:pt idx="439">
                  <c:v>42254</c:v>
                </c:pt>
                <c:pt idx="440">
                  <c:v>42261</c:v>
                </c:pt>
                <c:pt idx="441">
                  <c:v>42268</c:v>
                </c:pt>
                <c:pt idx="442">
                  <c:v>42275</c:v>
                </c:pt>
                <c:pt idx="443">
                  <c:v>42282</c:v>
                </c:pt>
                <c:pt idx="444">
                  <c:v>42289</c:v>
                </c:pt>
                <c:pt idx="445">
                  <c:v>42296</c:v>
                </c:pt>
                <c:pt idx="446">
                  <c:v>42303</c:v>
                </c:pt>
                <c:pt idx="447">
                  <c:v>42310</c:v>
                </c:pt>
                <c:pt idx="448">
                  <c:v>42317</c:v>
                </c:pt>
                <c:pt idx="449">
                  <c:v>42324</c:v>
                </c:pt>
                <c:pt idx="450">
                  <c:v>42331</c:v>
                </c:pt>
                <c:pt idx="451">
                  <c:v>42338</c:v>
                </c:pt>
                <c:pt idx="452">
                  <c:v>42345</c:v>
                </c:pt>
                <c:pt idx="453">
                  <c:v>42352</c:v>
                </c:pt>
                <c:pt idx="454">
                  <c:v>42359</c:v>
                </c:pt>
                <c:pt idx="455">
                  <c:v>42366</c:v>
                </c:pt>
                <c:pt idx="456">
                  <c:v>42373</c:v>
                </c:pt>
                <c:pt idx="457">
                  <c:v>42380</c:v>
                </c:pt>
                <c:pt idx="458">
                  <c:v>42387</c:v>
                </c:pt>
                <c:pt idx="459">
                  <c:v>42394</c:v>
                </c:pt>
                <c:pt idx="460">
                  <c:v>42401</c:v>
                </c:pt>
                <c:pt idx="461">
                  <c:v>42408</c:v>
                </c:pt>
                <c:pt idx="462">
                  <c:v>42415</c:v>
                </c:pt>
                <c:pt idx="463">
                  <c:v>42422</c:v>
                </c:pt>
                <c:pt idx="464">
                  <c:v>42429</c:v>
                </c:pt>
                <c:pt idx="465">
                  <c:v>42436</c:v>
                </c:pt>
                <c:pt idx="466">
                  <c:v>42443</c:v>
                </c:pt>
                <c:pt idx="467">
                  <c:v>42450</c:v>
                </c:pt>
                <c:pt idx="468">
                  <c:v>42457</c:v>
                </c:pt>
                <c:pt idx="469">
                  <c:v>42464</c:v>
                </c:pt>
                <c:pt idx="470">
                  <c:v>42471</c:v>
                </c:pt>
                <c:pt idx="471">
                  <c:v>42478</c:v>
                </c:pt>
                <c:pt idx="472">
                  <c:v>42485</c:v>
                </c:pt>
                <c:pt idx="473">
                  <c:v>42492</c:v>
                </c:pt>
                <c:pt idx="474">
                  <c:v>42499</c:v>
                </c:pt>
                <c:pt idx="475">
                  <c:v>42506</c:v>
                </c:pt>
                <c:pt idx="476">
                  <c:v>42513</c:v>
                </c:pt>
                <c:pt idx="477">
                  <c:v>42520</c:v>
                </c:pt>
                <c:pt idx="478">
                  <c:v>42527</c:v>
                </c:pt>
                <c:pt idx="479">
                  <c:v>42534</c:v>
                </c:pt>
                <c:pt idx="480">
                  <c:v>42541</c:v>
                </c:pt>
                <c:pt idx="481">
                  <c:v>42548</c:v>
                </c:pt>
                <c:pt idx="482">
                  <c:v>42555</c:v>
                </c:pt>
                <c:pt idx="483">
                  <c:v>42562</c:v>
                </c:pt>
                <c:pt idx="484">
                  <c:v>42569</c:v>
                </c:pt>
                <c:pt idx="485">
                  <c:v>42576</c:v>
                </c:pt>
                <c:pt idx="486">
                  <c:v>42583</c:v>
                </c:pt>
                <c:pt idx="487">
                  <c:v>42590</c:v>
                </c:pt>
                <c:pt idx="488">
                  <c:v>42597</c:v>
                </c:pt>
                <c:pt idx="489">
                  <c:v>42604</c:v>
                </c:pt>
                <c:pt idx="490">
                  <c:v>42611</c:v>
                </c:pt>
                <c:pt idx="491">
                  <c:v>42618</c:v>
                </c:pt>
                <c:pt idx="492">
                  <c:v>42625</c:v>
                </c:pt>
                <c:pt idx="493">
                  <c:v>42632</c:v>
                </c:pt>
                <c:pt idx="494">
                  <c:v>42639</c:v>
                </c:pt>
                <c:pt idx="495">
                  <c:v>42646</c:v>
                </c:pt>
                <c:pt idx="496">
                  <c:v>42653</c:v>
                </c:pt>
                <c:pt idx="497">
                  <c:v>42660</c:v>
                </c:pt>
                <c:pt idx="498">
                  <c:v>42667</c:v>
                </c:pt>
                <c:pt idx="499">
                  <c:v>42674</c:v>
                </c:pt>
                <c:pt idx="500">
                  <c:v>42681</c:v>
                </c:pt>
                <c:pt idx="501">
                  <c:v>42688</c:v>
                </c:pt>
                <c:pt idx="502">
                  <c:v>42695</c:v>
                </c:pt>
                <c:pt idx="503">
                  <c:v>42702</c:v>
                </c:pt>
                <c:pt idx="504">
                  <c:v>42709</c:v>
                </c:pt>
                <c:pt idx="505">
                  <c:v>42716</c:v>
                </c:pt>
                <c:pt idx="506">
                  <c:v>42723</c:v>
                </c:pt>
                <c:pt idx="507">
                  <c:v>42730</c:v>
                </c:pt>
                <c:pt idx="508">
                  <c:v>42737</c:v>
                </c:pt>
                <c:pt idx="509">
                  <c:v>42744</c:v>
                </c:pt>
                <c:pt idx="510">
                  <c:v>42751</c:v>
                </c:pt>
                <c:pt idx="511">
                  <c:v>42758</c:v>
                </c:pt>
                <c:pt idx="512">
                  <c:v>42765</c:v>
                </c:pt>
                <c:pt idx="513">
                  <c:v>42772</c:v>
                </c:pt>
                <c:pt idx="514">
                  <c:v>42779</c:v>
                </c:pt>
                <c:pt idx="515">
                  <c:v>42786</c:v>
                </c:pt>
                <c:pt idx="516">
                  <c:v>42793</c:v>
                </c:pt>
                <c:pt idx="517">
                  <c:v>42800</c:v>
                </c:pt>
                <c:pt idx="518">
                  <c:v>42807</c:v>
                </c:pt>
                <c:pt idx="519">
                  <c:v>42814</c:v>
                </c:pt>
                <c:pt idx="520">
                  <c:v>42821</c:v>
                </c:pt>
                <c:pt idx="521">
                  <c:v>42828</c:v>
                </c:pt>
                <c:pt idx="522">
                  <c:v>42835</c:v>
                </c:pt>
                <c:pt idx="523">
                  <c:v>42842</c:v>
                </c:pt>
                <c:pt idx="524">
                  <c:v>42849</c:v>
                </c:pt>
                <c:pt idx="525">
                  <c:v>42856</c:v>
                </c:pt>
                <c:pt idx="526">
                  <c:v>42863</c:v>
                </c:pt>
                <c:pt idx="527">
                  <c:v>42870</c:v>
                </c:pt>
                <c:pt idx="528">
                  <c:v>42877</c:v>
                </c:pt>
                <c:pt idx="529">
                  <c:v>42884</c:v>
                </c:pt>
                <c:pt idx="530">
                  <c:v>42891</c:v>
                </c:pt>
                <c:pt idx="531">
                  <c:v>42898</c:v>
                </c:pt>
                <c:pt idx="532">
                  <c:v>42905</c:v>
                </c:pt>
                <c:pt idx="533">
                  <c:v>42912</c:v>
                </c:pt>
                <c:pt idx="534">
                  <c:v>42919</c:v>
                </c:pt>
                <c:pt idx="535">
                  <c:v>42926</c:v>
                </c:pt>
                <c:pt idx="536">
                  <c:v>42933</c:v>
                </c:pt>
                <c:pt idx="537">
                  <c:v>42940</c:v>
                </c:pt>
                <c:pt idx="538">
                  <c:v>42947</c:v>
                </c:pt>
                <c:pt idx="539">
                  <c:v>42954</c:v>
                </c:pt>
                <c:pt idx="540">
                  <c:v>42961</c:v>
                </c:pt>
                <c:pt idx="541">
                  <c:v>42968</c:v>
                </c:pt>
                <c:pt idx="542">
                  <c:v>42975</c:v>
                </c:pt>
                <c:pt idx="543">
                  <c:v>42982</c:v>
                </c:pt>
                <c:pt idx="544">
                  <c:v>42989</c:v>
                </c:pt>
                <c:pt idx="545">
                  <c:v>42996</c:v>
                </c:pt>
                <c:pt idx="546">
                  <c:v>43003</c:v>
                </c:pt>
                <c:pt idx="547">
                  <c:v>43010</c:v>
                </c:pt>
                <c:pt idx="548">
                  <c:v>43017</c:v>
                </c:pt>
                <c:pt idx="549">
                  <c:v>43024</c:v>
                </c:pt>
                <c:pt idx="550">
                  <c:v>43031</c:v>
                </c:pt>
                <c:pt idx="551">
                  <c:v>43038</c:v>
                </c:pt>
                <c:pt idx="552">
                  <c:v>43045</c:v>
                </c:pt>
                <c:pt idx="553">
                  <c:v>43052</c:v>
                </c:pt>
                <c:pt idx="554">
                  <c:v>43059</c:v>
                </c:pt>
                <c:pt idx="555">
                  <c:v>43066</c:v>
                </c:pt>
                <c:pt idx="556">
                  <c:v>43073</c:v>
                </c:pt>
                <c:pt idx="557">
                  <c:v>43080</c:v>
                </c:pt>
                <c:pt idx="558">
                  <c:v>43087</c:v>
                </c:pt>
                <c:pt idx="559">
                  <c:v>43094</c:v>
                </c:pt>
                <c:pt idx="560">
                  <c:v>43101</c:v>
                </c:pt>
                <c:pt idx="561">
                  <c:v>43108</c:v>
                </c:pt>
                <c:pt idx="562">
                  <c:v>43115</c:v>
                </c:pt>
                <c:pt idx="563">
                  <c:v>43122</c:v>
                </c:pt>
                <c:pt idx="564">
                  <c:v>43129</c:v>
                </c:pt>
                <c:pt idx="565">
                  <c:v>43136</c:v>
                </c:pt>
                <c:pt idx="566">
                  <c:v>43143</c:v>
                </c:pt>
                <c:pt idx="567">
                  <c:v>43150</c:v>
                </c:pt>
                <c:pt idx="568">
                  <c:v>43157</c:v>
                </c:pt>
                <c:pt idx="569">
                  <c:v>43164</c:v>
                </c:pt>
                <c:pt idx="570">
                  <c:v>43171</c:v>
                </c:pt>
                <c:pt idx="571">
                  <c:v>43178</c:v>
                </c:pt>
                <c:pt idx="572">
                  <c:v>43185</c:v>
                </c:pt>
                <c:pt idx="573">
                  <c:v>43192</c:v>
                </c:pt>
                <c:pt idx="574">
                  <c:v>43199</c:v>
                </c:pt>
                <c:pt idx="575">
                  <c:v>43206</c:v>
                </c:pt>
                <c:pt idx="576">
                  <c:v>43213</c:v>
                </c:pt>
                <c:pt idx="577">
                  <c:v>43220</c:v>
                </c:pt>
                <c:pt idx="578">
                  <c:v>43227</c:v>
                </c:pt>
                <c:pt idx="579">
                  <c:v>43234</c:v>
                </c:pt>
                <c:pt idx="580">
                  <c:v>43241</c:v>
                </c:pt>
                <c:pt idx="581">
                  <c:v>43248</c:v>
                </c:pt>
                <c:pt idx="582">
                  <c:v>43255</c:v>
                </c:pt>
                <c:pt idx="583">
                  <c:v>43262</c:v>
                </c:pt>
                <c:pt idx="584">
                  <c:v>43269</c:v>
                </c:pt>
                <c:pt idx="585">
                  <c:v>43276</c:v>
                </c:pt>
                <c:pt idx="586">
                  <c:v>43283</c:v>
                </c:pt>
                <c:pt idx="587">
                  <c:v>43290</c:v>
                </c:pt>
                <c:pt idx="588">
                  <c:v>43297</c:v>
                </c:pt>
                <c:pt idx="589">
                  <c:v>43304</c:v>
                </c:pt>
                <c:pt idx="590">
                  <c:v>43311</c:v>
                </c:pt>
                <c:pt idx="591">
                  <c:v>43318</c:v>
                </c:pt>
                <c:pt idx="592">
                  <c:v>43325</c:v>
                </c:pt>
                <c:pt idx="593">
                  <c:v>43332</c:v>
                </c:pt>
                <c:pt idx="594">
                  <c:v>43339</c:v>
                </c:pt>
                <c:pt idx="595">
                  <c:v>43346</c:v>
                </c:pt>
                <c:pt idx="596">
                  <c:v>43353</c:v>
                </c:pt>
                <c:pt idx="597">
                  <c:v>43360</c:v>
                </c:pt>
                <c:pt idx="598">
                  <c:v>43367</c:v>
                </c:pt>
                <c:pt idx="599">
                  <c:v>43374</c:v>
                </c:pt>
                <c:pt idx="600">
                  <c:v>43381</c:v>
                </c:pt>
                <c:pt idx="601">
                  <c:v>43388</c:v>
                </c:pt>
                <c:pt idx="602">
                  <c:v>43395</c:v>
                </c:pt>
                <c:pt idx="603">
                  <c:v>43402</c:v>
                </c:pt>
                <c:pt idx="604">
                  <c:v>43409</c:v>
                </c:pt>
                <c:pt idx="605">
                  <c:v>43416</c:v>
                </c:pt>
                <c:pt idx="606">
                  <c:v>43423</c:v>
                </c:pt>
                <c:pt idx="607">
                  <c:v>43430</c:v>
                </c:pt>
                <c:pt idx="608">
                  <c:v>43437</c:v>
                </c:pt>
                <c:pt idx="609">
                  <c:v>43444</c:v>
                </c:pt>
                <c:pt idx="610">
                  <c:v>43451</c:v>
                </c:pt>
                <c:pt idx="611">
                  <c:v>43458</c:v>
                </c:pt>
                <c:pt idx="612">
                  <c:v>43465</c:v>
                </c:pt>
                <c:pt idx="613">
                  <c:v>43472</c:v>
                </c:pt>
                <c:pt idx="614">
                  <c:v>43479</c:v>
                </c:pt>
                <c:pt idx="615">
                  <c:v>43486</c:v>
                </c:pt>
                <c:pt idx="616">
                  <c:v>43493</c:v>
                </c:pt>
                <c:pt idx="617">
                  <c:v>43500</c:v>
                </c:pt>
                <c:pt idx="618">
                  <c:v>43507</c:v>
                </c:pt>
                <c:pt idx="619">
                  <c:v>43514</c:v>
                </c:pt>
                <c:pt idx="620">
                  <c:v>43521</c:v>
                </c:pt>
                <c:pt idx="621">
                  <c:v>43528</c:v>
                </c:pt>
                <c:pt idx="622">
                  <c:v>43535</c:v>
                </c:pt>
                <c:pt idx="623">
                  <c:v>43542</c:v>
                </c:pt>
                <c:pt idx="624">
                  <c:v>43549</c:v>
                </c:pt>
                <c:pt idx="625">
                  <c:v>43556</c:v>
                </c:pt>
                <c:pt idx="626">
                  <c:v>43563</c:v>
                </c:pt>
                <c:pt idx="627">
                  <c:v>43570</c:v>
                </c:pt>
                <c:pt idx="628">
                  <c:v>43577</c:v>
                </c:pt>
                <c:pt idx="629">
                  <c:v>43584</c:v>
                </c:pt>
                <c:pt idx="630">
                  <c:v>43591</c:v>
                </c:pt>
                <c:pt idx="631">
                  <c:v>43598</c:v>
                </c:pt>
                <c:pt idx="632">
                  <c:v>43605</c:v>
                </c:pt>
                <c:pt idx="633">
                  <c:v>43612</c:v>
                </c:pt>
                <c:pt idx="634">
                  <c:v>43619</c:v>
                </c:pt>
                <c:pt idx="635">
                  <c:v>43626</c:v>
                </c:pt>
                <c:pt idx="636">
                  <c:v>43630</c:v>
                </c:pt>
              </c:numCache>
            </c:numRef>
          </c:cat>
          <c:val>
            <c:numRef>
              <c:f>Sheet2!$AD$4:$AD$640</c:f>
              <c:numCache>
                <c:formatCode>0.00</c:formatCode>
                <c:ptCount val="637"/>
                <c:pt idx="59">
                  <c:v>-0.25988388916809929</c:v>
                </c:pt>
                <c:pt idx="60">
                  <c:v>-0.24087884695768477</c:v>
                </c:pt>
                <c:pt idx="61">
                  <c:v>-0.20097060164439465</c:v>
                </c:pt>
                <c:pt idx="62">
                  <c:v>-0.21944782505302288</c:v>
                </c:pt>
                <c:pt idx="63">
                  <c:v>-0.19239234339443748</c:v>
                </c:pt>
                <c:pt idx="64">
                  <c:v>-0.21257796413124483</c:v>
                </c:pt>
                <c:pt idx="65">
                  <c:v>-0.24113934386621069</c:v>
                </c:pt>
                <c:pt idx="66">
                  <c:v>-0.2042800661636068</c:v>
                </c:pt>
                <c:pt idx="67">
                  <c:v>-0.2123709080856328</c:v>
                </c:pt>
                <c:pt idx="68">
                  <c:v>-0.20294030353383735</c:v>
                </c:pt>
                <c:pt idx="69">
                  <c:v>-0.16775774742504351</c:v>
                </c:pt>
                <c:pt idx="70">
                  <c:v>-0.14009117004058771</c:v>
                </c:pt>
                <c:pt idx="71">
                  <c:v>-0.14891627622629633</c:v>
                </c:pt>
                <c:pt idx="72">
                  <c:v>-0.12729669959300746</c:v>
                </c:pt>
                <c:pt idx="73">
                  <c:v>-7.2946512195542185E-2</c:v>
                </c:pt>
                <c:pt idx="74">
                  <c:v>-3.4792721320239257E-2</c:v>
                </c:pt>
                <c:pt idx="75">
                  <c:v>-1.833718224943379E-2</c:v>
                </c:pt>
                <c:pt idx="76">
                  <c:v>-1.8359893019799199E-2</c:v>
                </c:pt>
                <c:pt idx="77">
                  <c:v>-2.9375067412229531E-3</c:v>
                </c:pt>
                <c:pt idx="78">
                  <c:v>-5.3585878825058476E-3</c:v>
                </c:pt>
                <c:pt idx="79">
                  <c:v>-4.9948385190159007E-4</c:v>
                </c:pt>
                <c:pt idx="80">
                  <c:v>-5.3460967016946366E-2</c:v>
                </c:pt>
                <c:pt idx="81">
                  <c:v>-2.151109828600738E-2</c:v>
                </c:pt>
                <c:pt idx="82">
                  <c:v>-2.983496601714801E-2</c:v>
                </c:pt>
                <c:pt idx="83">
                  <c:v>-4.5984240420383238E-2</c:v>
                </c:pt>
                <c:pt idx="84">
                  <c:v>-7.9372294709863719E-2</c:v>
                </c:pt>
                <c:pt idx="85">
                  <c:v>-3.1819924285664811E-2</c:v>
                </c:pt>
                <c:pt idx="86">
                  <c:v>3.1610884389565844E-2</c:v>
                </c:pt>
                <c:pt idx="87">
                  <c:v>3.6091057231340401E-2</c:v>
                </c:pt>
                <c:pt idx="88">
                  <c:v>5.7564409404609246E-2</c:v>
                </c:pt>
                <c:pt idx="89">
                  <c:v>6.1531271286163085E-2</c:v>
                </c:pt>
                <c:pt idx="90">
                  <c:v>6.2530275486085599E-2</c:v>
                </c:pt>
                <c:pt idx="91">
                  <c:v>5.0224999280287556E-2</c:v>
                </c:pt>
                <c:pt idx="92">
                  <c:v>7.1417546726917483E-2</c:v>
                </c:pt>
                <c:pt idx="93">
                  <c:v>9.6721170637816434E-2</c:v>
                </c:pt>
                <c:pt idx="94">
                  <c:v>0.10452460577760311</c:v>
                </c:pt>
                <c:pt idx="95">
                  <c:v>0.13392223137414513</c:v>
                </c:pt>
                <c:pt idx="96">
                  <c:v>0.11252686150274868</c:v>
                </c:pt>
                <c:pt idx="97">
                  <c:v>0.15937972859715596</c:v>
                </c:pt>
                <c:pt idx="98">
                  <c:v>0.21067562905876891</c:v>
                </c:pt>
                <c:pt idx="99">
                  <c:v>0.21264647779082946</c:v>
                </c:pt>
                <c:pt idx="100">
                  <c:v>0.20319467960397206</c:v>
                </c:pt>
                <c:pt idx="101">
                  <c:v>0.20564503407325799</c:v>
                </c:pt>
                <c:pt idx="102">
                  <c:v>0.17767416211507403</c:v>
                </c:pt>
                <c:pt idx="103">
                  <c:v>0.20549696893847896</c:v>
                </c:pt>
                <c:pt idx="104">
                  <c:v>0.20987076965018445</c:v>
                </c:pt>
                <c:pt idx="105">
                  <c:v>0.21083940421842851</c:v>
                </c:pt>
                <c:pt idx="106">
                  <c:v>0.2169646277955716</c:v>
                </c:pt>
                <c:pt idx="107">
                  <c:v>0.23545627499520225</c:v>
                </c:pt>
                <c:pt idx="108">
                  <c:v>0.17905944220796427</c:v>
                </c:pt>
                <c:pt idx="109">
                  <c:v>0.20289855683759919</c:v>
                </c:pt>
                <c:pt idx="110">
                  <c:v>0.22097354729012125</c:v>
                </c:pt>
                <c:pt idx="111">
                  <c:v>0.19194017596199411</c:v>
                </c:pt>
                <c:pt idx="112">
                  <c:v>0.18978127918308579</c:v>
                </c:pt>
                <c:pt idx="113">
                  <c:v>0.18173332026552794</c:v>
                </c:pt>
                <c:pt idx="114">
                  <c:v>0.19978380552212921</c:v>
                </c:pt>
                <c:pt idx="115">
                  <c:v>0.21599134389564498</c:v>
                </c:pt>
                <c:pt idx="116">
                  <c:v>0.20358083106829333</c:v>
                </c:pt>
                <c:pt idx="117">
                  <c:v>0.24020607078942263</c:v>
                </c:pt>
                <c:pt idx="118">
                  <c:v>0.24433045580762425</c:v>
                </c:pt>
                <c:pt idx="119">
                  <c:v>0.23416123070932549</c:v>
                </c:pt>
                <c:pt idx="120">
                  <c:v>0.2110876166563051</c:v>
                </c:pt>
                <c:pt idx="121">
                  <c:v>0.23368721011334864</c:v>
                </c:pt>
                <c:pt idx="122">
                  <c:v>0.20919487447657198</c:v>
                </c:pt>
                <c:pt idx="123">
                  <c:v>0.21439141029991879</c:v>
                </c:pt>
                <c:pt idx="124">
                  <c:v>0.260894926343122</c:v>
                </c:pt>
                <c:pt idx="125">
                  <c:v>0.21626923182941973</c:v>
                </c:pt>
                <c:pt idx="126">
                  <c:v>0.21997165693330198</c:v>
                </c:pt>
                <c:pt idx="127">
                  <c:v>0.22142192403662772</c:v>
                </c:pt>
                <c:pt idx="128">
                  <c:v>0.19365807886903946</c:v>
                </c:pt>
                <c:pt idx="129">
                  <c:v>0.17818779571038212</c:v>
                </c:pt>
                <c:pt idx="130">
                  <c:v>0.18566903951047353</c:v>
                </c:pt>
                <c:pt idx="131">
                  <c:v>0.1897521759023513</c:v>
                </c:pt>
                <c:pt idx="132">
                  <c:v>0.16596838543672904</c:v>
                </c:pt>
                <c:pt idx="133">
                  <c:v>0.14791127651109037</c:v>
                </c:pt>
                <c:pt idx="134">
                  <c:v>0.13638052215523691</c:v>
                </c:pt>
                <c:pt idx="135">
                  <c:v>0.13012697167555107</c:v>
                </c:pt>
                <c:pt idx="136">
                  <c:v>0.11340183927315908</c:v>
                </c:pt>
                <c:pt idx="137">
                  <c:v>0.10460017037232103</c:v>
                </c:pt>
                <c:pt idx="138">
                  <c:v>9.1855177864401921E-2</c:v>
                </c:pt>
                <c:pt idx="139">
                  <c:v>0.18372918264545676</c:v>
                </c:pt>
                <c:pt idx="140">
                  <c:v>0.15270496570817194</c:v>
                </c:pt>
                <c:pt idx="141">
                  <c:v>0.18681078067135923</c:v>
                </c:pt>
                <c:pt idx="142">
                  <c:v>0.22401778469480826</c:v>
                </c:pt>
                <c:pt idx="143">
                  <c:v>0.20369981542994792</c:v>
                </c:pt>
                <c:pt idx="144">
                  <c:v>0.15115228341045828</c:v>
                </c:pt>
                <c:pt idx="145">
                  <c:v>0.11331367309899983</c:v>
                </c:pt>
                <c:pt idx="146">
                  <c:v>0.11595400076235664</c:v>
                </c:pt>
                <c:pt idx="147">
                  <c:v>0.11776545050315076</c:v>
                </c:pt>
                <c:pt idx="148">
                  <c:v>0.13541832714879126</c:v>
                </c:pt>
                <c:pt idx="149">
                  <c:v>0.1155404912065808</c:v>
                </c:pt>
                <c:pt idx="150">
                  <c:v>0.13540687546775571</c:v>
                </c:pt>
                <c:pt idx="151">
                  <c:v>0.11834386296492551</c:v>
                </c:pt>
                <c:pt idx="152">
                  <c:v>0.10596500729791516</c:v>
                </c:pt>
                <c:pt idx="153">
                  <c:v>0.11702730674797965</c:v>
                </c:pt>
                <c:pt idx="154">
                  <c:v>0.11039364173404974</c:v>
                </c:pt>
                <c:pt idx="155">
                  <c:v>0.11922239342229979</c:v>
                </c:pt>
                <c:pt idx="156">
                  <c:v>0.10943381743808005</c:v>
                </c:pt>
                <c:pt idx="157">
                  <c:v>4.3804314175242845E-2</c:v>
                </c:pt>
                <c:pt idx="158">
                  <c:v>2.2621318366690502E-2</c:v>
                </c:pt>
                <c:pt idx="159">
                  <c:v>1.2092621582200881E-2</c:v>
                </c:pt>
                <c:pt idx="160">
                  <c:v>4.5737619857557097E-3</c:v>
                </c:pt>
                <c:pt idx="161">
                  <c:v>1.5061448580717535E-2</c:v>
                </c:pt>
                <c:pt idx="162">
                  <c:v>1.8755209691680705E-3</c:v>
                </c:pt>
                <c:pt idx="163">
                  <c:v>2.1963322279267828E-2</c:v>
                </c:pt>
                <c:pt idx="164">
                  <c:v>3.8520445286422816E-2</c:v>
                </c:pt>
                <c:pt idx="165">
                  <c:v>4.9522613798509703E-2</c:v>
                </c:pt>
                <c:pt idx="166">
                  <c:v>2.6871850696968277E-2</c:v>
                </c:pt>
                <c:pt idx="167">
                  <c:v>4.3094668561392761E-2</c:v>
                </c:pt>
                <c:pt idx="168">
                  <c:v>5.7442871635385917E-2</c:v>
                </c:pt>
                <c:pt idx="169">
                  <c:v>1.9754006734491708E-2</c:v>
                </c:pt>
                <c:pt idx="170">
                  <c:v>3.9535114745978213E-2</c:v>
                </c:pt>
                <c:pt idx="171">
                  <c:v>3.6315220505573093E-2</c:v>
                </c:pt>
                <c:pt idx="172">
                  <c:v>2.5882776152945507E-2</c:v>
                </c:pt>
                <c:pt idx="173">
                  <c:v>-3.5019170372351267E-3</c:v>
                </c:pt>
                <c:pt idx="174">
                  <c:v>8.1963289043769161E-4</c:v>
                </c:pt>
                <c:pt idx="175">
                  <c:v>1.4997268671598113E-2</c:v>
                </c:pt>
                <c:pt idx="176">
                  <c:v>1.1687811696947383E-3</c:v>
                </c:pt>
                <c:pt idx="177">
                  <c:v>8.6698692990392918E-3</c:v>
                </c:pt>
                <c:pt idx="178">
                  <c:v>-4.9974560166939647E-3</c:v>
                </c:pt>
                <c:pt idx="179">
                  <c:v>8.0636001630710417E-3</c:v>
                </c:pt>
                <c:pt idx="180">
                  <c:v>1.5936516081022898E-2</c:v>
                </c:pt>
                <c:pt idx="181">
                  <c:v>2.0660963610469228E-2</c:v>
                </c:pt>
                <c:pt idx="182">
                  <c:v>2.540189236406588E-2</c:v>
                </c:pt>
                <c:pt idx="183">
                  <c:v>2.4437579942728192E-2</c:v>
                </c:pt>
                <c:pt idx="184">
                  <c:v>3.5210640775790947E-2</c:v>
                </c:pt>
                <c:pt idx="185">
                  <c:v>6.4076805627285224E-2</c:v>
                </c:pt>
                <c:pt idx="186">
                  <c:v>5.9303623535181142E-2</c:v>
                </c:pt>
                <c:pt idx="187">
                  <c:v>7.3317795449921813E-2</c:v>
                </c:pt>
                <c:pt idx="188">
                  <c:v>5.5457862621976224E-2</c:v>
                </c:pt>
                <c:pt idx="189">
                  <c:v>5.8711829780415496E-2</c:v>
                </c:pt>
                <c:pt idx="190">
                  <c:v>4.8804206261512821E-2</c:v>
                </c:pt>
                <c:pt idx="191">
                  <c:v>3.0703821900217018E-2</c:v>
                </c:pt>
                <c:pt idx="192">
                  <c:v>1.9743760826426107E-2</c:v>
                </c:pt>
                <c:pt idx="193">
                  <c:v>3.3222598952711201E-2</c:v>
                </c:pt>
                <c:pt idx="194">
                  <c:v>1.6511973566925492E-2</c:v>
                </c:pt>
                <c:pt idx="195">
                  <c:v>2.3092699805533842E-2</c:v>
                </c:pt>
                <c:pt idx="196">
                  <c:v>1.1629681471475613E-2</c:v>
                </c:pt>
                <c:pt idx="197">
                  <c:v>1.7903381117553401E-2</c:v>
                </c:pt>
                <c:pt idx="198">
                  <c:v>-2.0076299507584518E-2</c:v>
                </c:pt>
                <c:pt idx="199">
                  <c:v>-2.3136166212416449E-2</c:v>
                </c:pt>
                <c:pt idx="200">
                  <c:v>-2.1392932085561266E-2</c:v>
                </c:pt>
                <c:pt idx="201">
                  <c:v>-1.8333786372773751E-2</c:v>
                </c:pt>
                <c:pt idx="202">
                  <c:v>2.1831429230526691E-2</c:v>
                </c:pt>
                <c:pt idx="203">
                  <c:v>3.1523801309768604E-2</c:v>
                </c:pt>
                <c:pt idx="204">
                  <c:v>2.0347632717098971E-2</c:v>
                </c:pt>
                <c:pt idx="205">
                  <c:v>-1.0588010994323783E-2</c:v>
                </c:pt>
                <c:pt idx="206">
                  <c:v>-1.0797505460967584E-2</c:v>
                </c:pt>
                <c:pt idx="207">
                  <c:v>-2.4986560596377126E-2</c:v>
                </c:pt>
                <c:pt idx="208">
                  <c:v>-3.1536521065823778E-3</c:v>
                </c:pt>
                <c:pt idx="209">
                  <c:v>-1.0927448924785369E-3</c:v>
                </c:pt>
                <c:pt idx="210">
                  <c:v>-2.4680381017477514E-3</c:v>
                </c:pt>
                <c:pt idx="211">
                  <c:v>-1.2125490286980449E-2</c:v>
                </c:pt>
                <c:pt idx="212">
                  <c:v>6.3575492538087532E-3</c:v>
                </c:pt>
                <c:pt idx="213">
                  <c:v>1.2215035659348337E-2</c:v>
                </c:pt>
                <c:pt idx="214">
                  <c:v>2.4193030499323129E-2</c:v>
                </c:pt>
                <c:pt idx="215">
                  <c:v>7.5056353405727923E-3</c:v>
                </c:pt>
                <c:pt idx="216">
                  <c:v>6.5757893483343183E-3</c:v>
                </c:pt>
                <c:pt idx="217">
                  <c:v>-1.6075765491117208E-3</c:v>
                </c:pt>
                <c:pt idx="218">
                  <c:v>1.3459339533181346E-3</c:v>
                </c:pt>
                <c:pt idx="219">
                  <c:v>8.3220073407924439E-3</c:v>
                </c:pt>
                <c:pt idx="220">
                  <c:v>2.2131900519861719E-2</c:v>
                </c:pt>
                <c:pt idx="221">
                  <c:v>1.4130002649090473E-2</c:v>
                </c:pt>
                <c:pt idx="222">
                  <c:v>8.2380699908451722E-3</c:v>
                </c:pt>
                <c:pt idx="223">
                  <c:v>6.2746588080192971E-3</c:v>
                </c:pt>
                <c:pt idx="224">
                  <c:v>3.3550587247725236E-2</c:v>
                </c:pt>
                <c:pt idx="225">
                  <c:v>5.5592191338832017E-2</c:v>
                </c:pt>
                <c:pt idx="226">
                  <c:v>7.5347719140222452E-2</c:v>
                </c:pt>
                <c:pt idx="227">
                  <c:v>8.3594409997140781E-2</c:v>
                </c:pt>
                <c:pt idx="228">
                  <c:v>9.5152919653283055E-2</c:v>
                </c:pt>
                <c:pt idx="229">
                  <c:v>8.8885059323807816E-2</c:v>
                </c:pt>
                <c:pt idx="230">
                  <c:v>0.11205156225864646</c:v>
                </c:pt>
                <c:pt idx="231">
                  <c:v>0.1294538636176607</c:v>
                </c:pt>
                <c:pt idx="232">
                  <c:v>0.16052576938162771</c:v>
                </c:pt>
                <c:pt idx="233">
                  <c:v>0.13159137677073876</c:v>
                </c:pt>
                <c:pt idx="234">
                  <c:v>0.12311177501443833</c:v>
                </c:pt>
                <c:pt idx="235">
                  <c:v>0.11776121908968798</c:v>
                </c:pt>
                <c:pt idx="236">
                  <c:v>0.11634963841411607</c:v>
                </c:pt>
                <c:pt idx="237">
                  <c:v>8.5292990589548659E-2</c:v>
                </c:pt>
                <c:pt idx="238">
                  <c:v>8.2341923570174086E-2</c:v>
                </c:pt>
                <c:pt idx="239">
                  <c:v>8.1824468550029561E-2</c:v>
                </c:pt>
                <c:pt idx="240">
                  <c:v>7.4228666591539594E-2</c:v>
                </c:pt>
                <c:pt idx="241">
                  <c:v>8.8582037668083494E-2</c:v>
                </c:pt>
                <c:pt idx="242">
                  <c:v>7.3430304249591252E-2</c:v>
                </c:pt>
                <c:pt idx="243">
                  <c:v>7.343810553751999E-2</c:v>
                </c:pt>
                <c:pt idx="244">
                  <c:v>5.7090021780105811E-2</c:v>
                </c:pt>
                <c:pt idx="245">
                  <c:v>5.1029885910558494E-2</c:v>
                </c:pt>
                <c:pt idx="246">
                  <c:v>3.9764312909227502E-2</c:v>
                </c:pt>
                <c:pt idx="247">
                  <c:v>4.5608687168892388E-2</c:v>
                </c:pt>
                <c:pt idx="248">
                  <c:v>2.4365510154500693E-2</c:v>
                </c:pt>
                <c:pt idx="249">
                  <c:v>3.4844441125661325E-2</c:v>
                </c:pt>
                <c:pt idx="250">
                  <c:v>4.0389105438313012E-2</c:v>
                </c:pt>
                <c:pt idx="251">
                  <c:v>4.7438114908492125E-2</c:v>
                </c:pt>
                <c:pt idx="252">
                  <c:v>5.7306991529707328E-2</c:v>
                </c:pt>
                <c:pt idx="253">
                  <c:v>7.1501247579344146E-2</c:v>
                </c:pt>
                <c:pt idx="254">
                  <c:v>6.7220555276048755E-2</c:v>
                </c:pt>
                <c:pt idx="255">
                  <c:v>0.10406325714206369</c:v>
                </c:pt>
                <c:pt idx="256">
                  <c:v>0.12017596595549024</c:v>
                </c:pt>
                <c:pt idx="257">
                  <c:v>0.12022162970659389</c:v>
                </c:pt>
                <c:pt idx="258">
                  <c:v>0.14547839486953845</c:v>
                </c:pt>
                <c:pt idx="259">
                  <c:v>0.14176216137271361</c:v>
                </c:pt>
                <c:pt idx="260">
                  <c:v>0.14628673395643887</c:v>
                </c:pt>
                <c:pt idx="261">
                  <c:v>0.14390280061029653</c:v>
                </c:pt>
                <c:pt idx="262">
                  <c:v>0.13160042094500526</c:v>
                </c:pt>
                <c:pt idx="263">
                  <c:v>0.14335160197418068</c:v>
                </c:pt>
                <c:pt idx="264">
                  <c:v>0.16905601168041309</c:v>
                </c:pt>
                <c:pt idx="265">
                  <c:v>0.17000079708493035</c:v>
                </c:pt>
                <c:pt idx="266">
                  <c:v>0.17385915621263995</c:v>
                </c:pt>
                <c:pt idx="267">
                  <c:v>0.17173725408365079</c:v>
                </c:pt>
                <c:pt idx="268">
                  <c:v>0.1581393008765114</c:v>
                </c:pt>
                <c:pt idx="269">
                  <c:v>0.16224718338595079</c:v>
                </c:pt>
                <c:pt idx="270">
                  <c:v>0.17001946618022637</c:v>
                </c:pt>
                <c:pt idx="271">
                  <c:v>0.16352725267618548</c:v>
                </c:pt>
                <c:pt idx="272">
                  <c:v>0.13121419172236662</c:v>
                </c:pt>
                <c:pt idx="273">
                  <c:v>0.14287998831146223</c:v>
                </c:pt>
                <c:pt idx="274">
                  <c:v>0.14974265146270255</c:v>
                </c:pt>
                <c:pt idx="275">
                  <c:v>0.1433671439934773</c:v>
                </c:pt>
                <c:pt idx="276">
                  <c:v>0.13417139570788308</c:v>
                </c:pt>
                <c:pt idx="277">
                  <c:v>0.13556190934394075</c:v>
                </c:pt>
                <c:pt idx="278">
                  <c:v>0.11848028559488943</c:v>
                </c:pt>
                <c:pt idx="279">
                  <c:v>0.12155687436202248</c:v>
                </c:pt>
                <c:pt idx="280">
                  <c:v>0.12208400829576416</c:v>
                </c:pt>
                <c:pt idx="281">
                  <c:v>0.12764555923386117</c:v>
                </c:pt>
                <c:pt idx="282">
                  <c:v>0.12508582900036239</c:v>
                </c:pt>
                <c:pt idx="283">
                  <c:v>9.9962863646975431E-2</c:v>
                </c:pt>
                <c:pt idx="284">
                  <c:v>0.11654284299998521</c:v>
                </c:pt>
                <c:pt idx="285">
                  <c:v>0.10888211081654248</c:v>
                </c:pt>
                <c:pt idx="286">
                  <c:v>9.1748463680307188E-2</c:v>
                </c:pt>
                <c:pt idx="287">
                  <c:v>8.299986390261202E-2</c:v>
                </c:pt>
                <c:pt idx="288">
                  <c:v>7.9897715939762484E-2</c:v>
                </c:pt>
                <c:pt idx="289">
                  <c:v>7.4435032174501162E-2</c:v>
                </c:pt>
                <c:pt idx="290">
                  <c:v>6.7926567301816121E-2</c:v>
                </c:pt>
                <c:pt idx="291">
                  <c:v>2.6899587918568592E-2</c:v>
                </c:pt>
                <c:pt idx="292">
                  <c:v>6.4071896237258258E-2</c:v>
                </c:pt>
                <c:pt idx="293">
                  <c:v>6.8952766407102892E-2</c:v>
                </c:pt>
                <c:pt idx="294">
                  <c:v>6.3527534810829206E-2</c:v>
                </c:pt>
                <c:pt idx="295">
                  <c:v>4.9693623481351111E-2</c:v>
                </c:pt>
                <c:pt idx="296">
                  <c:v>7.3807170786820989E-2</c:v>
                </c:pt>
                <c:pt idx="297">
                  <c:v>7.3362797761448537E-2</c:v>
                </c:pt>
                <c:pt idx="298">
                  <c:v>7.1579685938804843E-2</c:v>
                </c:pt>
                <c:pt idx="299">
                  <c:v>7.9318057589664218E-2</c:v>
                </c:pt>
                <c:pt idx="300">
                  <c:v>6.978833073326475E-2</c:v>
                </c:pt>
                <c:pt idx="301">
                  <c:v>7.3728179273106306E-2</c:v>
                </c:pt>
                <c:pt idx="302">
                  <c:v>8.228386682451326E-2</c:v>
                </c:pt>
                <c:pt idx="303">
                  <c:v>7.1332898031444561E-2</c:v>
                </c:pt>
                <c:pt idx="304">
                  <c:v>8.3143637155793065E-2</c:v>
                </c:pt>
                <c:pt idx="305">
                  <c:v>7.0520096098555918E-2</c:v>
                </c:pt>
                <c:pt idx="306">
                  <c:v>5.9988171237296245E-2</c:v>
                </c:pt>
                <c:pt idx="307">
                  <c:v>9.2591798436405207E-2</c:v>
                </c:pt>
                <c:pt idx="308">
                  <c:v>0.10020818716560508</c:v>
                </c:pt>
                <c:pt idx="309">
                  <c:v>9.729872254565379E-2</c:v>
                </c:pt>
                <c:pt idx="310">
                  <c:v>0.10859480630413045</c:v>
                </c:pt>
                <c:pt idx="311">
                  <c:v>0.1034363295009085</c:v>
                </c:pt>
                <c:pt idx="312">
                  <c:v>0.10787340770458388</c:v>
                </c:pt>
                <c:pt idx="313">
                  <c:v>0.13047750880918488</c:v>
                </c:pt>
                <c:pt idx="314">
                  <c:v>0.117949319894948</c:v>
                </c:pt>
                <c:pt idx="315">
                  <c:v>0.10252876337524132</c:v>
                </c:pt>
                <c:pt idx="316">
                  <c:v>0.1212904418810956</c:v>
                </c:pt>
                <c:pt idx="317">
                  <c:v>8.9777615193830582E-2</c:v>
                </c:pt>
                <c:pt idx="318">
                  <c:v>7.8153112428459098E-2</c:v>
                </c:pt>
                <c:pt idx="319">
                  <c:v>6.5181579251537183E-2</c:v>
                </c:pt>
                <c:pt idx="320">
                  <c:v>5.0073674637659639E-2</c:v>
                </c:pt>
                <c:pt idx="321">
                  <c:v>6.6886799220888443E-2</c:v>
                </c:pt>
                <c:pt idx="322">
                  <c:v>5.8218946398468759E-2</c:v>
                </c:pt>
                <c:pt idx="323">
                  <c:v>5.0430376005071401E-2</c:v>
                </c:pt>
                <c:pt idx="324">
                  <c:v>6.4356978438811899E-2</c:v>
                </c:pt>
                <c:pt idx="325">
                  <c:v>8.0293053620995619E-2</c:v>
                </c:pt>
                <c:pt idx="326">
                  <c:v>8.06710672234634E-2</c:v>
                </c:pt>
                <c:pt idx="327">
                  <c:v>5.7754296547195577E-2</c:v>
                </c:pt>
                <c:pt idx="328">
                  <c:v>6.0134196176061819E-2</c:v>
                </c:pt>
                <c:pt idx="329">
                  <c:v>6.0481468743986223E-2</c:v>
                </c:pt>
                <c:pt idx="330">
                  <c:v>5.7980468892118719E-2</c:v>
                </c:pt>
                <c:pt idx="331">
                  <c:v>5.0908459521307667E-2</c:v>
                </c:pt>
                <c:pt idx="332">
                  <c:v>4.2202793717938683E-2</c:v>
                </c:pt>
                <c:pt idx="333">
                  <c:v>4.5923252576978005E-2</c:v>
                </c:pt>
                <c:pt idx="334">
                  <c:v>4.9458517829797773E-2</c:v>
                </c:pt>
                <c:pt idx="335">
                  <c:v>5.7905768489760492E-2</c:v>
                </c:pt>
                <c:pt idx="336">
                  <c:v>5.7213582399909695E-2</c:v>
                </c:pt>
                <c:pt idx="337">
                  <c:v>6.9309834276975735E-2</c:v>
                </c:pt>
                <c:pt idx="338">
                  <c:v>7.5650441163186422E-2</c:v>
                </c:pt>
                <c:pt idx="339">
                  <c:v>4.9740235287958276E-2</c:v>
                </c:pt>
                <c:pt idx="340">
                  <c:v>3.7716338145552544E-2</c:v>
                </c:pt>
                <c:pt idx="341">
                  <c:v>2.6595219620333885E-2</c:v>
                </c:pt>
                <c:pt idx="342">
                  <c:v>2.6885761009936827E-2</c:v>
                </c:pt>
                <c:pt idx="343">
                  <c:v>-3.0724191697242228E-3</c:v>
                </c:pt>
                <c:pt idx="344">
                  <c:v>1.3859038670638585E-2</c:v>
                </c:pt>
                <c:pt idx="345">
                  <c:v>5.2683702146470515E-3</c:v>
                </c:pt>
                <c:pt idx="346">
                  <c:v>2.546447263345095E-2</c:v>
                </c:pt>
                <c:pt idx="347">
                  <c:v>2.1640025694321507E-2</c:v>
                </c:pt>
                <c:pt idx="348">
                  <c:v>2.4410597129752919E-2</c:v>
                </c:pt>
                <c:pt idx="349">
                  <c:v>1.2935518840431471E-2</c:v>
                </c:pt>
                <c:pt idx="350">
                  <c:v>1.7532002900219522E-2</c:v>
                </c:pt>
                <c:pt idx="351">
                  <c:v>9.3570767156567203E-3</c:v>
                </c:pt>
                <c:pt idx="352">
                  <c:v>-4.7836260783814906E-3</c:v>
                </c:pt>
                <c:pt idx="353">
                  <c:v>-1.8941083468228308E-2</c:v>
                </c:pt>
                <c:pt idx="354">
                  <c:v>7.8543643715811504E-3</c:v>
                </c:pt>
                <c:pt idx="355">
                  <c:v>8.2355198946768779E-3</c:v>
                </c:pt>
                <c:pt idx="356">
                  <c:v>1.856416669153628E-2</c:v>
                </c:pt>
                <c:pt idx="357">
                  <c:v>1.5123862489640096E-2</c:v>
                </c:pt>
                <c:pt idx="358">
                  <c:v>1.8354804124065968E-2</c:v>
                </c:pt>
                <c:pt idx="359">
                  <c:v>2.6607714093013688E-2</c:v>
                </c:pt>
                <c:pt idx="360">
                  <c:v>1.8916121808102565E-2</c:v>
                </c:pt>
                <c:pt idx="361">
                  <c:v>1.9412521139287073E-2</c:v>
                </c:pt>
                <c:pt idx="362">
                  <c:v>2.0477332360818938E-2</c:v>
                </c:pt>
                <c:pt idx="363">
                  <c:v>-5.095322225426171E-3</c:v>
                </c:pt>
                <c:pt idx="364">
                  <c:v>-8.2006811118190658E-3</c:v>
                </c:pt>
                <c:pt idx="365">
                  <c:v>-5.4172476791932832E-3</c:v>
                </c:pt>
                <c:pt idx="366">
                  <c:v>-3.1956325102520909E-2</c:v>
                </c:pt>
                <c:pt idx="367">
                  <c:v>-4.063059060559527E-2</c:v>
                </c:pt>
                <c:pt idx="368">
                  <c:v>-2.9679069522867765E-2</c:v>
                </c:pt>
                <c:pt idx="369">
                  <c:v>-4.8616043798817801E-2</c:v>
                </c:pt>
                <c:pt idx="370">
                  <c:v>-5.5372420427504634E-2</c:v>
                </c:pt>
                <c:pt idx="371">
                  <c:v>-5.4684336771747229E-2</c:v>
                </c:pt>
                <c:pt idx="372">
                  <c:v>-6.9724125255828606E-2</c:v>
                </c:pt>
                <c:pt idx="373">
                  <c:v>-8.5931289297532298E-2</c:v>
                </c:pt>
                <c:pt idx="374">
                  <c:v>-8.6538276727918528E-2</c:v>
                </c:pt>
                <c:pt idx="375">
                  <c:v>-9.3173996174077428E-2</c:v>
                </c:pt>
                <c:pt idx="376">
                  <c:v>-6.6485286761072487E-2</c:v>
                </c:pt>
                <c:pt idx="377">
                  <c:v>-4.6849118699614521E-2</c:v>
                </c:pt>
                <c:pt idx="378">
                  <c:v>-4.1742301399093441E-2</c:v>
                </c:pt>
                <c:pt idx="379">
                  <c:v>-3.5332987450569085E-2</c:v>
                </c:pt>
                <c:pt idx="380">
                  <c:v>-4.3919957526686003E-2</c:v>
                </c:pt>
                <c:pt idx="381">
                  <c:v>-2.6095916877096934E-2</c:v>
                </c:pt>
                <c:pt idx="382">
                  <c:v>-2.2686247688652118E-2</c:v>
                </c:pt>
                <c:pt idx="383">
                  <c:v>-4.14085968752805E-2</c:v>
                </c:pt>
                <c:pt idx="384">
                  <c:v>-5.1199567649916587E-2</c:v>
                </c:pt>
                <c:pt idx="385">
                  <c:v>-5.3161952953832893E-2</c:v>
                </c:pt>
                <c:pt idx="386">
                  <c:v>-2.8628776055269759E-2</c:v>
                </c:pt>
                <c:pt idx="387">
                  <c:v>-4.5364014808057421E-2</c:v>
                </c:pt>
                <c:pt idx="388">
                  <c:v>-4.7424817386831339E-2</c:v>
                </c:pt>
                <c:pt idx="389">
                  <c:v>-4.3514990586361761E-2</c:v>
                </c:pt>
                <c:pt idx="390">
                  <c:v>-1.8340729918472246E-2</c:v>
                </c:pt>
                <c:pt idx="391">
                  <c:v>-1.0783788778738755E-2</c:v>
                </c:pt>
                <c:pt idx="392">
                  <c:v>-5.3060413151477193E-2</c:v>
                </c:pt>
                <c:pt idx="393">
                  <c:v>-5.6696512480269912E-2</c:v>
                </c:pt>
                <c:pt idx="394">
                  <c:v>-5.4809126022384039E-2</c:v>
                </c:pt>
                <c:pt idx="395">
                  <c:v>-6.8581025739097939E-2</c:v>
                </c:pt>
                <c:pt idx="396">
                  <c:v>-5.7976260686985671E-2</c:v>
                </c:pt>
                <c:pt idx="397">
                  <c:v>-7.2476252092616489E-2</c:v>
                </c:pt>
                <c:pt idx="398">
                  <c:v>-2.8989494998706549E-2</c:v>
                </c:pt>
                <c:pt idx="399">
                  <c:v>-4.0542979687022265E-2</c:v>
                </c:pt>
                <c:pt idx="400">
                  <c:v>-1.6692895580766014E-2</c:v>
                </c:pt>
                <c:pt idx="401">
                  <c:v>-3.5761507268029277E-2</c:v>
                </c:pt>
                <c:pt idx="402">
                  <c:v>-1.8370674991333658E-2</c:v>
                </c:pt>
                <c:pt idx="403">
                  <c:v>-2.4298390993740499E-2</c:v>
                </c:pt>
                <c:pt idx="404">
                  <c:v>-6.8894380656402306E-3</c:v>
                </c:pt>
                <c:pt idx="405">
                  <c:v>-2.2226675522936046E-2</c:v>
                </c:pt>
                <c:pt idx="406">
                  <c:v>-2.1064900656886664E-2</c:v>
                </c:pt>
                <c:pt idx="407">
                  <c:v>-1.0074686926166834E-2</c:v>
                </c:pt>
                <c:pt idx="408">
                  <c:v>1.3141147032903434E-2</c:v>
                </c:pt>
                <c:pt idx="409">
                  <c:v>2.7497564366507157E-2</c:v>
                </c:pt>
                <c:pt idx="410">
                  <c:v>1.0224161979527852E-2</c:v>
                </c:pt>
                <c:pt idx="411">
                  <c:v>3.3831168887133771E-2</c:v>
                </c:pt>
                <c:pt idx="412">
                  <c:v>6.1412849147270562E-2</c:v>
                </c:pt>
                <c:pt idx="413">
                  <c:v>5.0015830638224575E-2</c:v>
                </c:pt>
                <c:pt idx="414">
                  <c:v>6.8008910639321518E-2</c:v>
                </c:pt>
                <c:pt idx="415">
                  <c:v>6.0094785335382407E-2</c:v>
                </c:pt>
                <c:pt idx="416">
                  <c:v>7.3580229670172595E-2</c:v>
                </c:pt>
                <c:pt idx="417">
                  <c:v>5.8969799064341376E-2</c:v>
                </c:pt>
                <c:pt idx="418">
                  <c:v>4.8871550875957584E-2</c:v>
                </c:pt>
                <c:pt idx="419">
                  <c:v>8.0699489355940596E-2</c:v>
                </c:pt>
                <c:pt idx="420">
                  <c:v>5.5386216666746979E-2</c:v>
                </c:pt>
                <c:pt idx="421">
                  <c:v>6.2637218558927121E-2</c:v>
                </c:pt>
                <c:pt idx="422">
                  <c:v>7.6276576211572258E-2</c:v>
                </c:pt>
                <c:pt idx="423">
                  <c:v>9.4317214173597355E-2</c:v>
                </c:pt>
                <c:pt idx="424">
                  <c:v>0.11158494573600798</c:v>
                </c:pt>
                <c:pt idx="425">
                  <c:v>0.1249844389766824</c:v>
                </c:pt>
                <c:pt idx="426">
                  <c:v>0.12438101160617145</c:v>
                </c:pt>
                <c:pt idx="427">
                  <c:v>0.13304265328718937</c:v>
                </c:pt>
                <c:pt idx="428">
                  <c:v>0.16055835119544823</c:v>
                </c:pt>
                <c:pt idx="429">
                  <c:v>0.17018455987470152</c:v>
                </c:pt>
                <c:pt idx="430">
                  <c:v>0.16534030906996333</c:v>
                </c:pt>
                <c:pt idx="431">
                  <c:v>0.17058232755199138</c:v>
                </c:pt>
                <c:pt idx="432">
                  <c:v>0.20859980722730265</c:v>
                </c:pt>
                <c:pt idx="433">
                  <c:v>0.20345584566514147</c:v>
                </c:pt>
                <c:pt idx="434">
                  <c:v>0.19389597996154728</c:v>
                </c:pt>
                <c:pt idx="435">
                  <c:v>0.15840338164205425</c:v>
                </c:pt>
                <c:pt idx="436">
                  <c:v>0.15035417011705476</c:v>
                </c:pt>
                <c:pt idx="437">
                  <c:v>0.15828546329358339</c:v>
                </c:pt>
                <c:pt idx="438">
                  <c:v>0.16412983548910159</c:v>
                </c:pt>
                <c:pt idx="439">
                  <c:v>0.16570671530994391</c:v>
                </c:pt>
                <c:pt idx="440">
                  <c:v>0.15719224542584595</c:v>
                </c:pt>
                <c:pt idx="441">
                  <c:v>0.16467736312317616</c:v>
                </c:pt>
                <c:pt idx="442">
                  <c:v>0.17069569675186991</c:v>
                </c:pt>
                <c:pt idx="443">
                  <c:v>0.13855904443645234</c:v>
                </c:pt>
                <c:pt idx="444">
                  <c:v>0.15651476339451734</c:v>
                </c:pt>
                <c:pt idx="445">
                  <c:v>0.1334677176197209</c:v>
                </c:pt>
                <c:pt idx="446">
                  <c:v>0.16426448733825191</c:v>
                </c:pt>
                <c:pt idx="447">
                  <c:v>0.16506416721080766</c:v>
                </c:pt>
                <c:pt idx="448">
                  <c:v>0.13851642140644482</c:v>
                </c:pt>
                <c:pt idx="449">
                  <c:v>0.14581190566567614</c:v>
                </c:pt>
                <c:pt idx="450">
                  <c:v>0.14204763535971388</c:v>
                </c:pt>
                <c:pt idx="451">
                  <c:v>0.18110875744263052</c:v>
                </c:pt>
                <c:pt idx="452">
                  <c:v>0.18322695604446784</c:v>
                </c:pt>
                <c:pt idx="453">
                  <c:v>0.19201768346783427</c:v>
                </c:pt>
                <c:pt idx="454">
                  <c:v>0.19156944646823654</c:v>
                </c:pt>
                <c:pt idx="455">
                  <c:v>0.18099342884597752</c:v>
                </c:pt>
                <c:pt idx="456">
                  <c:v>0.18879772635200018</c:v>
                </c:pt>
                <c:pt idx="457">
                  <c:v>0.15249295830206061</c:v>
                </c:pt>
                <c:pt idx="458">
                  <c:v>0.18773611745681354</c:v>
                </c:pt>
                <c:pt idx="459">
                  <c:v>0.14928731284852398</c:v>
                </c:pt>
                <c:pt idx="460">
                  <c:v>0.11294073549498607</c:v>
                </c:pt>
                <c:pt idx="461">
                  <c:v>0.11027848307623879</c:v>
                </c:pt>
                <c:pt idx="462">
                  <c:v>0.11171451182153801</c:v>
                </c:pt>
                <c:pt idx="463">
                  <c:v>0.10916968449764504</c:v>
                </c:pt>
                <c:pt idx="464">
                  <c:v>0.11390303618370806</c:v>
                </c:pt>
                <c:pt idx="465">
                  <c:v>0.1214491266738684</c:v>
                </c:pt>
                <c:pt idx="466">
                  <c:v>9.0271249460723943E-2</c:v>
                </c:pt>
                <c:pt idx="467">
                  <c:v>8.0689881637007368E-2</c:v>
                </c:pt>
                <c:pt idx="468">
                  <c:v>8.4366422447734304E-2</c:v>
                </c:pt>
                <c:pt idx="469">
                  <c:v>9.2854486706029055E-2</c:v>
                </c:pt>
                <c:pt idx="470">
                  <c:v>7.0659586493304907E-2</c:v>
                </c:pt>
                <c:pt idx="471">
                  <c:v>5.3199749905391412E-2</c:v>
                </c:pt>
                <c:pt idx="472">
                  <c:v>5.0931551848647012E-2</c:v>
                </c:pt>
                <c:pt idx="473">
                  <c:v>5.8423929087934645E-2</c:v>
                </c:pt>
                <c:pt idx="474">
                  <c:v>5.0872309147917745E-2</c:v>
                </c:pt>
                <c:pt idx="475">
                  <c:v>3.3451631550869096E-2</c:v>
                </c:pt>
                <c:pt idx="476">
                  <c:v>5.2403754378520268E-2</c:v>
                </c:pt>
                <c:pt idx="477">
                  <c:v>4.6889886608746566E-2</c:v>
                </c:pt>
                <c:pt idx="478">
                  <c:v>8.3574613415584604E-3</c:v>
                </c:pt>
                <c:pt idx="479">
                  <c:v>3.1191669216218861E-2</c:v>
                </c:pt>
                <c:pt idx="480">
                  <c:v>3.4029751118917234E-2</c:v>
                </c:pt>
                <c:pt idx="481">
                  <c:v>4.5574960611307731E-2</c:v>
                </c:pt>
                <c:pt idx="482">
                  <c:v>4.0938011442857608E-2</c:v>
                </c:pt>
                <c:pt idx="483">
                  <c:v>9.2130152280209803E-3</c:v>
                </c:pt>
                <c:pt idx="484">
                  <c:v>2.1695141299510733E-2</c:v>
                </c:pt>
                <c:pt idx="485">
                  <c:v>2.7469937879818031E-2</c:v>
                </c:pt>
                <c:pt idx="486">
                  <c:v>6.7534547351751446E-3</c:v>
                </c:pt>
                <c:pt idx="487">
                  <c:v>-9.7904065313236862E-3</c:v>
                </c:pt>
                <c:pt idx="488">
                  <c:v>-3.043850658563331E-2</c:v>
                </c:pt>
                <c:pt idx="489">
                  <c:v>-3.8391743324510279E-2</c:v>
                </c:pt>
                <c:pt idx="490">
                  <c:v>-4.8851028341929476E-2</c:v>
                </c:pt>
                <c:pt idx="491">
                  <c:v>-8.2091704672745194E-2</c:v>
                </c:pt>
                <c:pt idx="492">
                  <c:v>-6.4682645322394067E-2</c:v>
                </c:pt>
                <c:pt idx="493">
                  <c:v>-5.4776056886149824E-2</c:v>
                </c:pt>
                <c:pt idx="494">
                  <c:v>-4.9764008590351357E-2</c:v>
                </c:pt>
                <c:pt idx="495">
                  <c:v>-4.21699714009535E-2</c:v>
                </c:pt>
                <c:pt idx="496">
                  <c:v>-5.7526356008689147E-2</c:v>
                </c:pt>
                <c:pt idx="497">
                  <c:v>-4.8826195242886984E-2</c:v>
                </c:pt>
                <c:pt idx="498">
                  <c:v>-7.0204110429429464E-2</c:v>
                </c:pt>
                <c:pt idx="499">
                  <c:v>-8.7942657733873678E-2</c:v>
                </c:pt>
                <c:pt idx="500">
                  <c:v>-0.13843694110484611</c:v>
                </c:pt>
                <c:pt idx="501">
                  <c:v>-0.12782815384329679</c:v>
                </c:pt>
                <c:pt idx="502">
                  <c:v>-9.5597732216452486E-2</c:v>
                </c:pt>
                <c:pt idx="503">
                  <c:v>-0.13890255042653363</c:v>
                </c:pt>
                <c:pt idx="504">
                  <c:v>-0.10032876440395391</c:v>
                </c:pt>
                <c:pt idx="505">
                  <c:v>-0.12145421025199382</c:v>
                </c:pt>
                <c:pt idx="506">
                  <c:v>-0.125620417538159</c:v>
                </c:pt>
                <c:pt idx="507">
                  <c:v>-0.10448711598026596</c:v>
                </c:pt>
                <c:pt idx="508">
                  <c:v>-0.10591261211972916</c:v>
                </c:pt>
                <c:pt idx="509">
                  <c:v>-0.10736542629903176</c:v>
                </c:pt>
                <c:pt idx="510">
                  <c:v>-0.11797194617566832</c:v>
                </c:pt>
                <c:pt idx="511">
                  <c:v>-0.11772477707769548</c:v>
                </c:pt>
                <c:pt idx="512">
                  <c:v>-0.11814549918079036</c:v>
                </c:pt>
                <c:pt idx="513">
                  <c:v>-0.10293212269773903</c:v>
                </c:pt>
                <c:pt idx="514">
                  <c:v>-0.11484889750056948</c:v>
                </c:pt>
                <c:pt idx="515">
                  <c:v>-0.11537215027093815</c:v>
                </c:pt>
                <c:pt idx="516">
                  <c:v>-0.11362899213043533</c:v>
                </c:pt>
                <c:pt idx="517">
                  <c:v>-0.13329580681195313</c:v>
                </c:pt>
                <c:pt idx="518">
                  <c:v>-0.10848440572393488</c:v>
                </c:pt>
                <c:pt idx="519">
                  <c:v>-4.4248123952015384E-2</c:v>
                </c:pt>
                <c:pt idx="520">
                  <c:v>-3.8631111735329952E-2</c:v>
                </c:pt>
                <c:pt idx="521">
                  <c:v>-5.6303908197332546E-2</c:v>
                </c:pt>
                <c:pt idx="522">
                  <c:v>-5.3831718308529328E-2</c:v>
                </c:pt>
                <c:pt idx="523">
                  <c:v>-5.5762328675590334E-2</c:v>
                </c:pt>
                <c:pt idx="524">
                  <c:v>-5.2286343363847229E-2</c:v>
                </c:pt>
                <c:pt idx="525">
                  <c:v>-4.0940405289222777E-2</c:v>
                </c:pt>
                <c:pt idx="526">
                  <c:v>-3.7124848245492545E-2</c:v>
                </c:pt>
                <c:pt idx="527">
                  <c:v>-5.4992219578773573E-2</c:v>
                </c:pt>
                <c:pt idx="528">
                  <c:v>-5.5789500326003237E-2</c:v>
                </c:pt>
                <c:pt idx="529">
                  <c:v>-4.7584383475452637E-2</c:v>
                </c:pt>
                <c:pt idx="530">
                  <c:v>-5.6878260966084102E-2</c:v>
                </c:pt>
                <c:pt idx="531">
                  <c:v>-7.1754565418737828E-2</c:v>
                </c:pt>
                <c:pt idx="532">
                  <c:v>-7.9276280429032286E-2</c:v>
                </c:pt>
                <c:pt idx="533">
                  <c:v>-7.5310265458304312E-2</c:v>
                </c:pt>
                <c:pt idx="534">
                  <c:v>-8.3262586197752883E-2</c:v>
                </c:pt>
                <c:pt idx="535">
                  <c:v>-8.7789867230256571E-2</c:v>
                </c:pt>
                <c:pt idx="536">
                  <c:v>-6.4292127469445626E-2</c:v>
                </c:pt>
                <c:pt idx="537">
                  <c:v>-3.9498462790782431E-2</c:v>
                </c:pt>
                <c:pt idx="538">
                  <c:v>-5.6469091307684197E-2</c:v>
                </c:pt>
                <c:pt idx="539">
                  <c:v>-5.6165059856071495E-2</c:v>
                </c:pt>
                <c:pt idx="540">
                  <c:v>-6.5817435059735141E-2</c:v>
                </c:pt>
                <c:pt idx="541">
                  <c:v>-7.0325789456380253E-2</c:v>
                </c:pt>
                <c:pt idx="542">
                  <c:v>-4.8471393996063046E-2</c:v>
                </c:pt>
                <c:pt idx="543">
                  <c:v>-6.9324418016498995E-2</c:v>
                </c:pt>
                <c:pt idx="544">
                  <c:v>-8.499462008969752E-2</c:v>
                </c:pt>
                <c:pt idx="545">
                  <c:v>-0.10015499747104198</c:v>
                </c:pt>
                <c:pt idx="546">
                  <c:v>-9.8649050982143091E-2</c:v>
                </c:pt>
                <c:pt idx="547">
                  <c:v>-7.9818647907995269E-2</c:v>
                </c:pt>
                <c:pt idx="548">
                  <c:v>-8.6174995927310996E-2</c:v>
                </c:pt>
                <c:pt idx="549">
                  <c:v>-9.1719813976931436E-2</c:v>
                </c:pt>
                <c:pt idx="550">
                  <c:v>-7.2025922491510214E-2</c:v>
                </c:pt>
                <c:pt idx="551">
                  <c:v>-8.2820262354520668E-2</c:v>
                </c:pt>
                <c:pt idx="552">
                  <c:v>-6.001160642309071E-2</c:v>
                </c:pt>
                <c:pt idx="553">
                  <c:v>-3.2776686484032654E-2</c:v>
                </c:pt>
                <c:pt idx="554">
                  <c:v>-4.4406870237210856E-2</c:v>
                </c:pt>
                <c:pt idx="555">
                  <c:v>-4.8803054713090946E-2</c:v>
                </c:pt>
                <c:pt idx="556">
                  <c:v>-7.0073816267168729E-2</c:v>
                </c:pt>
                <c:pt idx="557">
                  <c:v>-3.8823632845138678E-2</c:v>
                </c:pt>
                <c:pt idx="558">
                  <c:v>-3.4472725600662585E-2</c:v>
                </c:pt>
                <c:pt idx="559">
                  <c:v>-1.2254335382831151E-3</c:v>
                </c:pt>
                <c:pt idx="560">
                  <c:v>-1.0146936847885262E-2</c:v>
                </c:pt>
                <c:pt idx="561">
                  <c:v>-9.9820834437794066E-3</c:v>
                </c:pt>
                <c:pt idx="562">
                  <c:v>2.1761954853010256E-2</c:v>
                </c:pt>
                <c:pt idx="563">
                  <c:v>2.5175119501813944E-2</c:v>
                </c:pt>
                <c:pt idx="564">
                  <c:v>2.4330114516985489E-2</c:v>
                </c:pt>
                <c:pt idx="565">
                  <c:v>4.2725756320118914E-2</c:v>
                </c:pt>
                <c:pt idx="566">
                  <c:v>3.5694972935656079E-2</c:v>
                </c:pt>
                <c:pt idx="567">
                  <c:v>3.265774153967739E-2</c:v>
                </c:pt>
                <c:pt idx="568">
                  <c:v>3.2274669561519496E-2</c:v>
                </c:pt>
                <c:pt idx="569">
                  <c:v>2.335066943362988E-2</c:v>
                </c:pt>
                <c:pt idx="570">
                  <c:v>4.0490471692623549E-2</c:v>
                </c:pt>
                <c:pt idx="571">
                  <c:v>3.6371865975174132E-2</c:v>
                </c:pt>
                <c:pt idx="572">
                  <c:v>2.9033294166403066E-2</c:v>
                </c:pt>
                <c:pt idx="573">
                  <c:v>5.1214804993855202E-2</c:v>
                </c:pt>
                <c:pt idx="574">
                  <c:v>3.6364991128976926E-2</c:v>
                </c:pt>
                <c:pt idx="575">
                  <c:v>3.7661959191860342E-2</c:v>
                </c:pt>
                <c:pt idx="576">
                  <c:v>7.5434241109180719E-2</c:v>
                </c:pt>
                <c:pt idx="577">
                  <c:v>7.9069347807686124E-2</c:v>
                </c:pt>
                <c:pt idx="578">
                  <c:v>4.5590658295363955E-2</c:v>
                </c:pt>
                <c:pt idx="579">
                  <c:v>2.9384481296783251E-2</c:v>
                </c:pt>
                <c:pt idx="580">
                  <c:v>4.5511687642979817E-2</c:v>
                </c:pt>
                <c:pt idx="581">
                  <c:v>4.60448705322637E-2</c:v>
                </c:pt>
                <c:pt idx="582">
                  <c:v>6.3748182055046412E-2</c:v>
                </c:pt>
                <c:pt idx="583">
                  <c:v>9.4710546806652918E-2</c:v>
                </c:pt>
                <c:pt idx="584">
                  <c:v>0.1291073603940292</c:v>
                </c:pt>
                <c:pt idx="585">
                  <c:v>0.1182970123868128</c:v>
                </c:pt>
                <c:pt idx="586">
                  <c:v>0.12495271278644432</c:v>
                </c:pt>
                <c:pt idx="587">
                  <c:v>0.12586705307687704</c:v>
                </c:pt>
                <c:pt idx="588">
                  <c:v>0.10804113288593564</c:v>
                </c:pt>
                <c:pt idx="589">
                  <c:v>9.8685433736946868E-2</c:v>
                </c:pt>
                <c:pt idx="590">
                  <c:v>0.11647348310118028</c:v>
                </c:pt>
                <c:pt idx="591">
                  <c:v>0.13167861698043581</c:v>
                </c:pt>
                <c:pt idx="592">
                  <c:v>0.11406536477358088</c:v>
                </c:pt>
                <c:pt idx="593">
                  <c:v>0.1420985368856538</c:v>
                </c:pt>
                <c:pt idx="594">
                  <c:v>0.15504368516141145</c:v>
                </c:pt>
                <c:pt idx="595">
                  <c:v>0.11715041171782148</c:v>
                </c:pt>
                <c:pt idx="596">
                  <c:v>0.10139318858077266</c:v>
                </c:pt>
                <c:pt idx="597">
                  <c:v>0.10063999349710988</c:v>
                </c:pt>
                <c:pt idx="598">
                  <c:v>0.12142242603455433</c:v>
                </c:pt>
                <c:pt idx="599">
                  <c:v>7.8833291194840283E-2</c:v>
                </c:pt>
                <c:pt idx="600">
                  <c:v>0.11151022780595907</c:v>
                </c:pt>
                <c:pt idx="601">
                  <c:v>0.10025779474736421</c:v>
                </c:pt>
                <c:pt idx="602">
                  <c:v>0.13607275581709916</c:v>
                </c:pt>
                <c:pt idx="603">
                  <c:v>0.16336712474439399</c:v>
                </c:pt>
                <c:pt idx="604">
                  <c:v>0.18264673600106238</c:v>
                </c:pt>
                <c:pt idx="605">
                  <c:v>0.1523781082148879</c:v>
                </c:pt>
                <c:pt idx="606">
                  <c:v>0.13763015600874554</c:v>
                </c:pt>
                <c:pt idx="607">
                  <c:v>0.16212535940341616</c:v>
                </c:pt>
                <c:pt idx="608">
                  <c:v>0.19346961915130709</c:v>
                </c:pt>
                <c:pt idx="609">
                  <c:v>0.17773796596411964</c:v>
                </c:pt>
                <c:pt idx="610">
                  <c:v>0.16535970919813026</c:v>
                </c:pt>
                <c:pt idx="611">
                  <c:v>0.16699864091359409</c:v>
                </c:pt>
                <c:pt idx="612">
                  <c:v>0.15396716280111733</c:v>
                </c:pt>
                <c:pt idx="613">
                  <c:v>0.15082164572414253</c:v>
                </c:pt>
                <c:pt idx="614">
                  <c:v>0.14767248384332948</c:v>
                </c:pt>
                <c:pt idx="615">
                  <c:v>0.15967567591843285</c:v>
                </c:pt>
                <c:pt idx="616">
                  <c:v>0.12601114509473538</c:v>
                </c:pt>
                <c:pt idx="617">
                  <c:v>0.11051459817419587</c:v>
                </c:pt>
                <c:pt idx="618">
                  <c:v>0.10877768554154341</c:v>
                </c:pt>
                <c:pt idx="619">
                  <c:v>0.10603958929463736</c:v>
                </c:pt>
                <c:pt idx="620">
                  <c:v>0.10422038962941856</c:v>
                </c:pt>
                <c:pt idx="621">
                  <c:v>9.6699091456262071E-2</c:v>
                </c:pt>
                <c:pt idx="622">
                  <c:v>0.10088510590522455</c:v>
                </c:pt>
                <c:pt idx="623">
                  <c:v>0.12279079746509713</c:v>
                </c:pt>
                <c:pt idx="624">
                  <c:v>0.10505200115801021</c:v>
                </c:pt>
                <c:pt idx="625">
                  <c:v>0.11827943384355868</c:v>
                </c:pt>
                <c:pt idx="626">
                  <c:v>0.11596575079781678</c:v>
                </c:pt>
                <c:pt idx="627">
                  <c:v>0.10472009221597249</c:v>
                </c:pt>
                <c:pt idx="628">
                  <c:v>0.1392843756638624</c:v>
                </c:pt>
                <c:pt idx="629">
                  <c:v>0.10916356357101173</c:v>
                </c:pt>
                <c:pt idx="630">
                  <c:v>0.11029271635127183</c:v>
                </c:pt>
                <c:pt idx="631">
                  <c:v>0.12771750054331449</c:v>
                </c:pt>
                <c:pt idx="632">
                  <c:v>0.10545479882232969</c:v>
                </c:pt>
                <c:pt idx="633">
                  <c:v>0.1182627148129463</c:v>
                </c:pt>
                <c:pt idx="634">
                  <c:v>0.11557092344671134</c:v>
                </c:pt>
                <c:pt idx="635">
                  <c:v>9.9499391539056098E-2</c:v>
                </c:pt>
                <c:pt idx="636">
                  <c:v>8.757620058467519E-2</c:v>
                </c:pt>
              </c:numCache>
            </c:numRef>
          </c:val>
          <c:smooth val="0"/>
          <c:extLst>
            <c:ext xmlns:c16="http://schemas.microsoft.com/office/drawing/2014/chart" uri="{C3380CC4-5D6E-409C-BE32-E72D297353CC}">
              <c16:uniqueId val="{00000006-2751-C042-98C1-E3F6C14A6F5A}"/>
            </c:ext>
          </c:extLst>
        </c:ser>
        <c:dLbls>
          <c:showLegendKey val="0"/>
          <c:showVal val="0"/>
          <c:showCatName val="0"/>
          <c:showSerName val="0"/>
          <c:showPercent val="0"/>
          <c:showBubbleSize val="0"/>
        </c:dLbls>
        <c:marker val="1"/>
        <c:smooth val="0"/>
        <c:axId val="1995090799"/>
        <c:axId val="1952664815"/>
      </c:lineChart>
      <c:dateAx>
        <c:axId val="25596320"/>
        <c:scaling>
          <c:orientation val="minMax"/>
        </c:scaling>
        <c:delete val="0"/>
        <c:axPos val="b"/>
        <c:numFmt formatCode="m/d/yy"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256800"/>
        <c:crosses val="autoZero"/>
        <c:auto val="1"/>
        <c:lblOffset val="100"/>
        <c:baseTimeUnit val="days"/>
      </c:dateAx>
      <c:valAx>
        <c:axId val="25256800"/>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596320"/>
        <c:crosses val="autoZero"/>
        <c:crossBetween val="between"/>
      </c:valAx>
      <c:valAx>
        <c:axId val="19526648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95090799"/>
        <c:crosses val="max"/>
        <c:crossBetween val="between"/>
      </c:valAx>
      <c:dateAx>
        <c:axId val="1995090799"/>
        <c:scaling>
          <c:orientation val="minMax"/>
        </c:scaling>
        <c:delete val="1"/>
        <c:axPos val="b"/>
        <c:numFmt formatCode="m/d/yy" sourceLinked="1"/>
        <c:majorTickMark val="out"/>
        <c:minorTickMark val="none"/>
        <c:tickLblPos val="nextTo"/>
        <c:crossAx val="1952664815"/>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purl.oclc.org/ooxml/officeDocument/relationships/chart" Target="../charts/chart2.xml"/><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3" Type="http://purl.oclc.org/ooxml/officeDocument/relationships/chart" Target="../charts/chart5.xml"/><Relationship Id="rId2" Type="http://purl.oclc.org/ooxml/officeDocument/relationships/chart" Target="../charts/chart4.xml"/><Relationship Id="rId1" Type="http://purl.oclc.org/ooxml/officeDocument/relationships/chart" Target="../charts/chart3.xml"/><Relationship Id="rId5" Type="http://purl.oclc.org/ooxml/officeDocument/relationships/chart" Target="../charts/chart7.xml"/><Relationship Id="rId4" Type="http://purl.oclc.org/ooxml/officeDocument/relationships/chart" Target="../charts/chart6.xml"/></Relationships>
</file>

<file path=xl/drawings/drawing1.xml><?xml version="1.0" encoding="utf-8"?>
<xdr:wsDr xmlns:xdr="http://purl.oclc.org/ooxml/drawingml/spreadsheetDrawing" xmlns:a="http://purl.oclc.org/ooxml/drawingml/main">
  <xdr:twoCellAnchor>
    <xdr:from>
      <xdr:col>74</xdr:col>
      <xdr:colOff>0</xdr:colOff>
      <xdr:row>4</xdr:row>
      <xdr:rowOff>0</xdr:rowOff>
    </xdr:from>
    <xdr:to>
      <xdr:col>80</xdr:col>
      <xdr:colOff>10160</xdr:colOff>
      <xdr:row>17</xdr:row>
      <xdr:rowOff>203200</xdr:rowOff>
    </xdr:to>
    <xdr:graphicFrame macro="">
      <xdr:nvGraphicFramePr>
        <xdr:cNvPr id="5" name="Chart 4">
          <a:extLst>
            <a:ext uri="{FF2B5EF4-FFF2-40B4-BE49-F238E27FC236}">
              <a16:creationId xmlns:a16="http://schemas.microsoft.com/office/drawing/2014/main" id="{00A95339-1CC4-A146-A5EA-38F3A5FAB46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84</xdr:col>
      <xdr:colOff>821266</xdr:colOff>
      <xdr:row>4</xdr:row>
      <xdr:rowOff>0</xdr:rowOff>
    </xdr:from>
    <xdr:to>
      <xdr:col>91</xdr:col>
      <xdr:colOff>0</xdr:colOff>
      <xdr:row>17</xdr:row>
      <xdr:rowOff>203200</xdr:rowOff>
    </xdr:to>
    <xdr:graphicFrame macro="">
      <xdr:nvGraphicFramePr>
        <xdr:cNvPr id="6" name="Chart 5">
          <a:extLst>
            <a:ext uri="{FF2B5EF4-FFF2-40B4-BE49-F238E27FC236}">
              <a16:creationId xmlns:a16="http://schemas.microsoft.com/office/drawing/2014/main" id="{CCD91F72-A2A7-9141-91C4-E9B9E95C2571}"/>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2.xml><?xml version="1.0" encoding="utf-8"?>
<xdr:wsDr xmlns:xdr="http://purl.oclc.org/ooxml/drawingml/spreadsheetDrawing" xmlns:a="http://purl.oclc.org/ooxml/drawingml/main">
  <xdr:twoCellAnchor>
    <xdr:from>
      <xdr:col>5</xdr:col>
      <xdr:colOff>19050</xdr:colOff>
      <xdr:row>3</xdr:row>
      <xdr:rowOff>50800</xdr:rowOff>
    </xdr:from>
    <xdr:to>
      <xdr:col>10</xdr:col>
      <xdr:colOff>800100</xdr:colOff>
      <xdr:row>16</xdr:row>
      <xdr:rowOff>152400</xdr:rowOff>
    </xdr:to>
    <xdr:graphicFrame macro="">
      <xdr:nvGraphicFramePr>
        <xdr:cNvPr id="2" name="Chart 1">
          <a:extLst>
            <a:ext uri="{FF2B5EF4-FFF2-40B4-BE49-F238E27FC236}">
              <a16:creationId xmlns:a16="http://schemas.microsoft.com/office/drawing/2014/main" id="{4708C1E8-59B0-9C4C-89B8-B06A88A07F1B}"/>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16</xdr:col>
      <xdr:colOff>0</xdr:colOff>
      <xdr:row>3</xdr:row>
      <xdr:rowOff>0</xdr:rowOff>
    </xdr:from>
    <xdr:to>
      <xdr:col>21</xdr:col>
      <xdr:colOff>781049</xdr:colOff>
      <xdr:row>16</xdr:row>
      <xdr:rowOff>101600</xdr:rowOff>
    </xdr:to>
    <xdr:graphicFrame macro="">
      <xdr:nvGraphicFramePr>
        <xdr:cNvPr id="4" name="Chart 3">
          <a:extLst>
            <a:ext uri="{FF2B5EF4-FFF2-40B4-BE49-F238E27FC236}">
              <a16:creationId xmlns:a16="http://schemas.microsoft.com/office/drawing/2014/main" id="{C9C7D863-1C7F-C144-8023-8FB0A5DDBFB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27</xdr:col>
      <xdr:colOff>15301</xdr:colOff>
      <xdr:row>3</xdr:row>
      <xdr:rowOff>30602</xdr:rowOff>
    </xdr:from>
    <xdr:to>
      <xdr:col>32</xdr:col>
      <xdr:colOff>796350</xdr:colOff>
      <xdr:row>16</xdr:row>
      <xdr:rowOff>132202</xdr:rowOff>
    </xdr:to>
    <xdr:graphicFrame macro="">
      <xdr:nvGraphicFramePr>
        <xdr:cNvPr id="5" name="Chart 4">
          <a:extLst>
            <a:ext uri="{FF2B5EF4-FFF2-40B4-BE49-F238E27FC236}">
              <a16:creationId xmlns:a16="http://schemas.microsoft.com/office/drawing/2014/main" id="{682070F5-745A-3249-9BA5-1F62982154F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16</xdr:col>
      <xdr:colOff>15301</xdr:colOff>
      <xdr:row>3</xdr:row>
      <xdr:rowOff>30602</xdr:rowOff>
    </xdr:from>
    <xdr:to>
      <xdr:col>21</xdr:col>
      <xdr:colOff>796350</xdr:colOff>
      <xdr:row>16</xdr:row>
      <xdr:rowOff>132202</xdr:rowOff>
    </xdr:to>
    <xdr:graphicFrame macro="">
      <xdr:nvGraphicFramePr>
        <xdr:cNvPr id="6" name="Chart 5">
          <a:extLst>
            <a:ext uri="{FF2B5EF4-FFF2-40B4-BE49-F238E27FC236}">
              <a16:creationId xmlns:a16="http://schemas.microsoft.com/office/drawing/2014/main" id="{674B0609-4FC5-3F4E-BE2D-C86FF6B7A83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5</xdr:col>
      <xdr:colOff>15301</xdr:colOff>
      <xdr:row>3</xdr:row>
      <xdr:rowOff>30602</xdr:rowOff>
    </xdr:from>
    <xdr:to>
      <xdr:col>10</xdr:col>
      <xdr:colOff>796350</xdr:colOff>
      <xdr:row>16</xdr:row>
      <xdr:rowOff>132202</xdr:rowOff>
    </xdr:to>
    <xdr:graphicFrame macro="">
      <xdr:nvGraphicFramePr>
        <xdr:cNvPr id="7" name="Chart 6">
          <a:extLst>
            <a:ext uri="{FF2B5EF4-FFF2-40B4-BE49-F238E27FC236}">
              <a16:creationId xmlns:a16="http://schemas.microsoft.com/office/drawing/2014/main" id="{F6EA4513-17D0-8149-B2CA-A88F281B042E}"/>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1" Type="http://purl.oclc.org/ooxml/officeDocument/relationships/drawing" Target="../drawings/drawing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11584-81BA-4F4F-9A1B-36505DA176C3}">
  <dimension ref="A1:BE657"/>
  <sheetViews>
    <sheetView tabSelected="1" topLeftCell="AC1" zoomScale="63" zoomScaleNormal="36" workbookViewId="0">
      <selection activeCell="BC17" sqref="BC17"/>
    </sheetView>
  </sheetViews>
  <sheetFormatPr baseColWidth="10" defaultRowHeight="16"/>
  <cols>
    <col min="1" max="1" width="12.33203125" customWidth="1"/>
    <col min="3" max="22" width="11" bestFit="1" customWidth="1"/>
    <col min="23" max="23" width="13.33203125" bestFit="1" customWidth="1"/>
    <col min="24" max="24" width="11" bestFit="1" customWidth="1"/>
    <col min="25" max="26" width="13.33203125" bestFit="1" customWidth="1"/>
    <col min="27" max="27" width="11" bestFit="1" customWidth="1"/>
    <col min="28" max="28" width="12.83203125" customWidth="1"/>
    <col min="29" max="40" width="11" bestFit="1" customWidth="1"/>
    <col min="42" max="42" width="25" customWidth="1"/>
    <col min="43" max="43" width="13" customWidth="1"/>
    <col min="44" max="44" width="12.5" customWidth="1"/>
    <col min="45" max="45" width="11" bestFit="1" customWidth="1"/>
    <col min="46" max="46" width="11.1640625" customWidth="1"/>
    <col min="47" max="47" width="14" bestFit="1" customWidth="1"/>
    <col min="48" max="50" width="11" bestFit="1" customWidth="1"/>
    <col min="51" max="51" width="10.1640625" customWidth="1"/>
    <col min="52" max="52" width="11" bestFit="1" customWidth="1"/>
    <col min="53" max="53" width="14" bestFit="1" customWidth="1"/>
    <col min="54" max="55" width="11" bestFit="1" customWidth="1"/>
    <col min="59" max="59" width="14.5" customWidth="1"/>
    <col min="70" max="70" width="11.6640625" customWidth="1"/>
    <col min="81" max="81" width="11.6640625" customWidth="1"/>
    <col min="84" max="84" width="9" customWidth="1"/>
  </cols>
  <sheetData>
    <row r="1" spans="1:46">
      <c r="AP1" s="5" t="s">
        <v>25</v>
      </c>
      <c r="AQ1" t="s">
        <v>82</v>
      </c>
      <c r="AR1" t="s">
        <v>83</v>
      </c>
      <c r="AS1" t="s">
        <v>84</v>
      </c>
      <c r="AT1" t="s">
        <v>85</v>
      </c>
    </row>
    <row r="2" spans="1:46">
      <c r="AP2" t="str">
        <f>O$17</f>
        <v>XLY Returns</v>
      </c>
      <c r="AQ2" s="6">
        <f>O655</f>
        <v>5.1857356917788819E-3</v>
      </c>
      <c r="AR2" s="6">
        <v>8.1645283216651404E-2</v>
      </c>
      <c r="AS2" s="6">
        <f>O$656</f>
        <v>4.976335683320976E-2</v>
      </c>
      <c r="AT2" s="7">
        <f>AQ2/AS2</f>
        <v>0.10420791565890029</v>
      </c>
    </row>
    <row r="3" spans="1:46">
      <c r="AP3" t="str">
        <f>P$17</f>
        <v>XLU Returns</v>
      </c>
      <c r="AQ3" s="6">
        <f>P655</f>
        <v>1.8038152855009459E-3</v>
      </c>
      <c r="AR3" s="6">
        <v>-2.3606340414601433E-2</v>
      </c>
      <c r="AS3" s="6">
        <f>P$656</f>
        <v>3.7982538515872973E-2</v>
      </c>
      <c r="AT3" s="7">
        <f t="shared" ref="AT3:AT14" si="0">AQ3/AS3</f>
        <v>4.7490645859468508E-2</v>
      </c>
    </row>
    <row r="4" spans="1:46">
      <c r="AP4" t="str">
        <f>Q$17</f>
        <v>XLE Returns</v>
      </c>
      <c r="AQ4" s="6">
        <f>Q655</f>
        <v>-1.7696400517457046E-4</v>
      </c>
      <c r="AR4" s="6">
        <v>-6.0023913109700386E-2</v>
      </c>
      <c r="AS4" s="6">
        <f>Q656</f>
        <v>6.0752549446088371E-2</v>
      </c>
      <c r="AT4" s="7">
        <f t="shared" si="0"/>
        <v>-2.9128654976299847E-3</v>
      </c>
    </row>
    <row r="5" spans="1:46">
      <c r="AP5" t="str">
        <f>R17</f>
        <v>XLV Returns</v>
      </c>
      <c r="AQ5" s="6">
        <f>R655</f>
        <v>4.4050085775737052E-3</v>
      </c>
      <c r="AR5" s="6">
        <v>0.14732227764171066</v>
      </c>
      <c r="AS5" s="6">
        <f>R656</f>
        <v>3.6638383905625758E-2</v>
      </c>
      <c r="AT5" s="7">
        <f t="shared" si="0"/>
        <v>0.12022933623164869</v>
      </c>
    </row>
    <row r="6" spans="1:46">
      <c r="AP6" t="str">
        <f>S17</f>
        <v>XLP Returns</v>
      </c>
      <c r="AQ6" s="6">
        <f>S655</f>
        <v>3.6249266644397052E-3</v>
      </c>
      <c r="AR6" s="6">
        <v>8.5079605070470077E-2</v>
      </c>
      <c r="AS6" s="6">
        <f>S656</f>
        <v>2.9002654546833841E-2</v>
      </c>
      <c r="AT6" s="7">
        <f t="shared" si="0"/>
        <v>0.12498603045407893</v>
      </c>
    </row>
    <row r="7" spans="1:46">
      <c r="AP7" t="str">
        <f>T17</f>
        <v>XLI Returns</v>
      </c>
      <c r="AQ7" s="6">
        <f>T655</f>
        <v>3.3968919883314722E-3</v>
      </c>
      <c r="AR7" s="6">
        <v>-8.00517814159354E-2</v>
      </c>
      <c r="AS7" s="6">
        <f>T656</f>
        <v>5.1703239927374745E-2</v>
      </c>
      <c r="AT7" s="7">
        <f t="shared" si="0"/>
        <v>6.569978966700997E-2</v>
      </c>
    </row>
    <row r="8" spans="1:46">
      <c r="AP8" t="str">
        <f>U17</f>
        <v>XLB Returns</v>
      </c>
      <c r="AQ8" s="6">
        <f>U655</f>
        <v>1.846012671102952E-3</v>
      </c>
      <c r="AR8" s="6">
        <v>-0.13053410718961894</v>
      </c>
      <c r="AS8" s="6">
        <f>U656</f>
        <v>5.5376370779833324E-2</v>
      </c>
      <c r="AT8" s="7">
        <f t="shared" si="0"/>
        <v>3.3335746729275063E-2</v>
      </c>
    </row>
    <row r="9" spans="1:46">
      <c r="AP9" t="str">
        <f>V17</f>
        <v>XLK Returns</v>
      </c>
      <c r="AQ9" s="6">
        <f>V655</f>
        <v>5.4150195024660211E-3</v>
      </c>
      <c r="AR9" s="6">
        <v>0.33123080252803783</v>
      </c>
      <c r="AS9" s="6">
        <f>V656</f>
        <v>4.427359584421902E-2</v>
      </c>
      <c r="AT9" s="7">
        <f t="shared" si="0"/>
        <v>0.1223081025882627</v>
      </c>
    </row>
    <row r="10" spans="1:46">
      <c r="AP10" t="str">
        <f>W17</f>
        <v>SHY Returns</v>
      </c>
      <c r="AQ10" s="6">
        <f>W655</f>
        <v>2.4909287508043413E-4</v>
      </c>
      <c r="AR10" s="6">
        <v>2.60634322015287</v>
      </c>
      <c r="AS10" s="6">
        <f>W656</f>
        <v>2.8871639429612688E-3</v>
      </c>
      <c r="AT10" s="7">
        <f t="shared" si="0"/>
        <v>8.6275971853869787E-2</v>
      </c>
    </row>
    <row r="11" spans="1:46">
      <c r="AP11" t="str">
        <f>X17</f>
        <v>TLT Returns</v>
      </c>
      <c r="AQ11" s="6">
        <f>X655</f>
        <v>1.921536424079237E-3</v>
      </c>
      <c r="AR11" s="6">
        <v>0.19354058256349749</v>
      </c>
      <c r="AS11" s="6">
        <f>X656</f>
        <v>3.1600338401002952E-2</v>
      </c>
      <c r="AT11" s="7">
        <f t="shared" si="0"/>
        <v>6.0807463505462019E-2</v>
      </c>
    </row>
    <row r="12" spans="1:46">
      <c r="AP12" t="str">
        <f>Y17</f>
        <v>BSV Returns</v>
      </c>
      <c r="AQ12" s="6">
        <f>Y655</f>
        <v>3.1277903921007318E-4</v>
      </c>
      <c r="AR12" s="6">
        <v>0.43981039328347116</v>
      </c>
      <c r="AS12" s="6">
        <f>Y656</f>
        <v>5.4697691837052465E-3</v>
      </c>
      <c r="AT12" s="7">
        <f t="shared" si="0"/>
        <v>5.7183224502755939E-2</v>
      </c>
    </row>
    <row r="13" spans="1:46">
      <c r="AP13" t="str">
        <f>Z17</f>
        <v>BIV Returns</v>
      </c>
      <c r="AQ13" s="6">
        <f>Z655</f>
        <v>6.2375279683546175E-4</v>
      </c>
      <c r="AR13" s="6">
        <v>-0.46168528105746937</v>
      </c>
      <c r="AS13" s="6">
        <f>Z656</f>
        <v>1.3269853137110767E-2</v>
      </c>
      <c r="AT13" s="7">
        <f t="shared" si="0"/>
        <v>4.7005252461390153E-2</v>
      </c>
    </row>
    <row r="14" spans="1:46">
      <c r="AP14" t="str">
        <f>AA17</f>
        <v>BLV Returns</v>
      </c>
      <c r="AQ14" s="6">
        <f>AA655</f>
        <v>1.1118320904947862E-3</v>
      </c>
      <c r="AR14" s="6">
        <v>-0.12907074126938117</v>
      </c>
      <c r="AS14" s="6">
        <f>AA656</f>
        <v>2.2651140113577106E-2</v>
      </c>
      <c r="AT14" s="7">
        <f t="shared" si="0"/>
        <v>4.9085038762722299E-2</v>
      </c>
    </row>
    <row r="15" spans="1:46" s="15" customFormat="1">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row>
    <row r="16" spans="1:46" s="15" customFormat="1">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row>
    <row r="17" spans="1:55" s="15" customFormat="1" ht="17" thickBot="1">
      <c r="A17" t="s">
        <v>16</v>
      </c>
      <c r="B17" t="s">
        <v>15</v>
      </c>
      <c r="C17" t="s">
        <v>14</v>
      </c>
      <c r="D17" t="s">
        <v>13</v>
      </c>
      <c r="E17" t="s">
        <v>12</v>
      </c>
      <c r="F17" t="s">
        <v>11</v>
      </c>
      <c r="G17" t="s">
        <v>10</v>
      </c>
      <c r="H17" t="s">
        <v>9</v>
      </c>
      <c r="I17" t="s">
        <v>8</v>
      </c>
      <c r="J17" t="s">
        <v>31</v>
      </c>
      <c r="K17" t="s">
        <v>33</v>
      </c>
      <c r="L17" t="s">
        <v>35</v>
      </c>
      <c r="M17" t="s">
        <v>37</v>
      </c>
      <c r="N17" t="s">
        <v>39</v>
      </c>
      <c r="O17" t="s">
        <v>7</v>
      </c>
      <c r="P17" t="s">
        <v>6</v>
      </c>
      <c r="Q17" t="s">
        <v>5</v>
      </c>
      <c r="R17" t="s">
        <v>4</v>
      </c>
      <c r="S17" t="s">
        <v>3</v>
      </c>
      <c r="T17" t="s">
        <v>2</v>
      </c>
      <c r="U17" t="s">
        <v>1</v>
      </c>
      <c r="V17" t="s">
        <v>0</v>
      </c>
      <c r="W17" t="s">
        <v>32</v>
      </c>
      <c r="X17" t="s">
        <v>34</v>
      </c>
      <c r="Y17" t="s">
        <v>36</v>
      </c>
      <c r="Z17" t="s">
        <v>38</v>
      </c>
      <c r="AA17" t="s">
        <v>40</v>
      </c>
      <c r="AB17" t="s">
        <v>42</v>
      </c>
      <c r="AC17" t="s">
        <v>43</v>
      </c>
      <c r="AD17" t="s">
        <v>44</v>
      </c>
      <c r="AE17" t="s">
        <v>45</v>
      </c>
      <c r="AF17" t="s">
        <v>46</v>
      </c>
      <c r="AG17" t="s">
        <v>47</v>
      </c>
      <c r="AH17" t="s">
        <v>48</v>
      </c>
      <c r="AI17" t="s">
        <v>49</v>
      </c>
      <c r="AJ17" t="s">
        <v>50</v>
      </c>
      <c r="AK17" t="s">
        <v>51</v>
      </c>
      <c r="AL17" t="s">
        <v>52</v>
      </c>
      <c r="AM17" t="s">
        <v>53</v>
      </c>
      <c r="AN17" t="s">
        <v>54</v>
      </c>
      <c r="AO17"/>
      <c r="AP17"/>
      <c r="AQ17" s="16"/>
    </row>
    <row r="18" spans="1:55" s="16" customFormat="1" ht="17" thickBot="1">
      <c r="A18" s="1" t="d">
        <v>2007-04-09</v>
      </c>
      <c r="B18">
        <v>38.900002000000001</v>
      </c>
      <c r="C18">
        <v>40.720001000000003</v>
      </c>
      <c r="D18">
        <v>63.049999</v>
      </c>
      <c r="E18">
        <v>35.43</v>
      </c>
      <c r="F18">
        <v>27.09</v>
      </c>
      <c r="G18">
        <v>36.060001</v>
      </c>
      <c r="H18">
        <v>38.880001</v>
      </c>
      <c r="I18">
        <v>23.889999</v>
      </c>
      <c r="J18">
        <v>80.069999999999993</v>
      </c>
      <c r="K18">
        <v>87.120002999999997</v>
      </c>
      <c r="L18">
        <v>74.910004000000001</v>
      </c>
      <c r="M18">
        <v>74.860000999999997</v>
      </c>
      <c r="N18">
        <v>74.779999000000004</v>
      </c>
      <c r="O18" s="6" t="e">
        <f>LN(B18/#REF!)</f>
        <v>#REF!</v>
      </c>
      <c r="P18" s="6" t="e">
        <f>LN(C18/#REF!)</f>
        <v>#REF!</v>
      </c>
      <c r="Q18" s="6" t="e">
        <f>LN(D18/#REF!)</f>
        <v>#REF!</v>
      </c>
      <c r="R18" s="6" t="e">
        <f>LN(E18/#REF!)</f>
        <v>#REF!</v>
      </c>
      <c r="S18" s="6" t="e">
        <f>LN(F18/#REF!)</f>
        <v>#REF!</v>
      </c>
      <c r="T18" s="6" t="e">
        <f>LN(G18/#REF!)</f>
        <v>#REF!</v>
      </c>
      <c r="U18" s="6" t="e">
        <f>LN(H18/#REF!)</f>
        <v>#REF!</v>
      </c>
      <c r="V18" s="6" t="e">
        <f>LN(I18/#REF!)</f>
        <v>#REF!</v>
      </c>
      <c r="W18" s="6" t="e">
        <f>LN(J18/#REF!)</f>
        <v>#REF!</v>
      </c>
      <c r="X18" s="6" t="e">
        <f>LN(K18/#REF!)</f>
        <v>#REF!</v>
      </c>
      <c r="Y18" s="6" t="e">
        <f>LN(L18/#REF!)</f>
        <v>#REF!</v>
      </c>
      <c r="Z18" s="6" t="e">
        <f>LN(M18/#REF!)</f>
        <v>#REF!</v>
      </c>
      <c r="AA18" s="6" t="e">
        <f>LN(N18/#REF!)</f>
        <v>#REF!</v>
      </c>
      <c r="AB18" s="6" t="e">
        <f>O18-$O896</f>
        <v>#REF!</v>
      </c>
      <c r="AC18" s="6" t="e">
        <f>P18-$P896</f>
        <v>#REF!</v>
      </c>
      <c r="AD18" s="6" t="e">
        <f>Q18-$Q896</f>
        <v>#REF!</v>
      </c>
      <c r="AE18" s="6" t="e">
        <f>R18-$R896</f>
        <v>#REF!</v>
      </c>
      <c r="AF18" s="6" t="e">
        <f>S18-$S896</f>
        <v>#REF!</v>
      </c>
      <c r="AG18" s="6" t="e">
        <f>T18-$T896</f>
        <v>#REF!</v>
      </c>
      <c r="AH18" s="6" t="e">
        <f>U18-$U896</f>
        <v>#REF!</v>
      </c>
      <c r="AI18" s="6" t="e">
        <f>V18-$V896</f>
        <v>#REF!</v>
      </c>
      <c r="AJ18" s="6" t="e">
        <f>W18-$W896</f>
        <v>#REF!</v>
      </c>
      <c r="AK18" s="6" t="e">
        <f>X18-$X896</f>
        <v>#REF!</v>
      </c>
      <c r="AL18" s="6" t="e">
        <f>Y18-$Y896</f>
        <v>#REF!</v>
      </c>
      <c r="AM18" s="6" t="e">
        <f>Z18-$Z896</f>
        <v>#REF!</v>
      </c>
      <c r="AN18" s="6" t="e">
        <f>AA18-$AA896</f>
        <v>#REF!</v>
      </c>
      <c r="AO18"/>
      <c r="AP18" s="6"/>
      <c r="AQ18" s="16" t="s">
        <v>88</v>
      </c>
      <c r="AS18" s="27">
        <f>MAX(AT2:AT14)</f>
        <v>0.12498603045407893</v>
      </c>
      <c r="AU18" s="16" t="s">
        <v>89</v>
      </c>
      <c r="AW18" s="16">
        <v>3</v>
      </c>
      <c r="AX18" s="16" t="s">
        <v>92</v>
      </c>
      <c r="AZ18" s="16">
        <v>0.2</v>
      </c>
    </row>
    <row r="19" spans="1:55" s="15" customFormat="1">
      <c r="A19" s="1" t="d">
        <v>2007-04-16</v>
      </c>
      <c r="B19">
        <v>39.57</v>
      </c>
      <c r="C19">
        <v>41.57</v>
      </c>
      <c r="D19">
        <v>63.099997999999999</v>
      </c>
      <c r="E19">
        <v>36.159999999999997</v>
      </c>
      <c r="F19">
        <v>27.6</v>
      </c>
      <c r="G19">
        <v>36.82</v>
      </c>
      <c r="H19">
        <v>39.080002</v>
      </c>
      <c r="I19">
        <v>24.23</v>
      </c>
      <c r="J19">
        <v>80.279999000000004</v>
      </c>
      <c r="K19">
        <v>88.150002000000001</v>
      </c>
      <c r="L19">
        <v>75.25</v>
      </c>
      <c r="M19">
        <v>75.309997999999993</v>
      </c>
      <c r="N19">
        <v>75.559997999999993</v>
      </c>
      <c r="O19" s="6" t="e">
        <f>LN(B19/#REF!)</f>
        <v>#REF!</v>
      </c>
      <c r="P19" s="6" t="e">
        <f>LN(C19/#REF!)</f>
        <v>#REF!</v>
      </c>
      <c r="Q19" s="6" t="e">
        <f>LN(D19/#REF!)</f>
        <v>#REF!</v>
      </c>
      <c r="R19" s="6" t="e">
        <f>LN(E19/#REF!)</f>
        <v>#REF!</v>
      </c>
      <c r="S19" s="6" t="e">
        <f>LN(F19/#REF!)</f>
        <v>#REF!</v>
      </c>
      <c r="T19" s="6" t="e">
        <f>LN(G19/#REF!)</f>
        <v>#REF!</v>
      </c>
      <c r="U19" s="6" t="e">
        <f>LN(H19/#REF!)</f>
        <v>#REF!</v>
      </c>
      <c r="V19" s="6" t="e">
        <f>LN(I19/#REF!)</f>
        <v>#REF!</v>
      </c>
      <c r="W19" s="6" t="e">
        <f>LN(J19/#REF!)</f>
        <v>#REF!</v>
      </c>
      <c r="X19" s="6" t="e">
        <f>LN(K19/#REF!)</f>
        <v>#REF!</v>
      </c>
      <c r="Y19" s="6" t="e">
        <f>LN(L19/#REF!)</f>
        <v>#REF!</v>
      </c>
      <c r="Z19" s="6" t="e">
        <f>LN(M19/#REF!)</f>
        <v>#REF!</v>
      </c>
      <c r="AA19" s="6" t="e">
        <f>LN(N19/#REF!)</f>
        <v>#REF!</v>
      </c>
      <c r="AB19" s="6" t="e">
        <f>O19-$O897</f>
        <v>#REF!</v>
      </c>
      <c r="AC19" s="6" t="e">
        <f>P19-$P897</f>
        <v>#REF!</v>
      </c>
      <c r="AD19" s="6" t="e">
        <f>Q19-$Q897</f>
        <v>#REF!</v>
      </c>
      <c r="AE19" s="6" t="e">
        <f>R19-$R897</f>
        <v>#REF!</v>
      </c>
      <c r="AF19" s="6" t="e">
        <f>S19-$S897</f>
        <v>#REF!</v>
      </c>
      <c r="AG19" s="6" t="e">
        <f>T19-$T897</f>
        <v>#REF!</v>
      </c>
      <c r="AH19" s="6" t="e">
        <f>U19-$U897</f>
        <v>#REF!</v>
      </c>
      <c r="AI19" s="6" t="e">
        <f>V19-$V897</f>
        <v>#REF!</v>
      </c>
      <c r="AJ19" s="6" t="e">
        <f>W19-$W897</f>
        <v>#REF!</v>
      </c>
      <c r="AK19" s="6" t="e">
        <f>X19-$X897</f>
        <v>#REF!</v>
      </c>
      <c r="AL19" s="6" t="e">
        <f>Y19-$Y897</f>
        <v>#REF!</v>
      </c>
      <c r="AM19" s="6" t="e">
        <f>Z19-$Z897</f>
        <v>#REF!</v>
      </c>
      <c r="AN19" s="6" t="e">
        <f>AA19-$AA897</f>
        <v>#REF!</v>
      </c>
      <c r="AO19"/>
      <c r="AP19"/>
      <c r="AQ19" s="15" t="s">
        <v>86</v>
      </c>
      <c r="AR19" s="16"/>
      <c r="AS19" s="16">
        <f>MAX(AQ2:AQ14)</f>
        <v>5.4150195024660211E-3</v>
      </c>
      <c r="AT19" s="16"/>
      <c r="AU19" s="16" t="s">
        <v>90</v>
      </c>
      <c r="AV19" s="16"/>
      <c r="AW19" s="16">
        <v>0.85</v>
      </c>
      <c r="AX19" s="16" t="s">
        <v>91</v>
      </c>
      <c r="AY19" s="16"/>
      <c r="AZ19" s="16">
        <v>0.02</v>
      </c>
      <c r="BA19" s="16"/>
      <c r="BB19" s="16"/>
      <c r="BC19" s="16"/>
    </row>
    <row r="20" spans="1:55" s="16" customFormat="1">
      <c r="A20" s="1" t="d">
        <v>2007-04-23</v>
      </c>
      <c r="B20">
        <v>39.43</v>
      </c>
      <c r="C20">
        <v>41.810001</v>
      </c>
      <c r="D20">
        <v>64.129997000000003</v>
      </c>
      <c r="E20">
        <v>36.229999999999997</v>
      </c>
      <c r="F20">
        <v>27.5</v>
      </c>
      <c r="G20">
        <v>37.639999000000003</v>
      </c>
      <c r="H20">
        <v>39.340000000000003</v>
      </c>
      <c r="I20">
        <v>24.610001</v>
      </c>
      <c r="J20">
        <v>80.349997999999999</v>
      </c>
      <c r="K20">
        <v>87.830001999999993</v>
      </c>
      <c r="L20">
        <v>75.209998999999996</v>
      </c>
      <c r="M20">
        <v>75.239998</v>
      </c>
      <c r="N20">
        <v>75.330001999999993</v>
      </c>
      <c r="O20" s="6" t="e">
        <f>LN(B20/#REF!)</f>
        <v>#REF!</v>
      </c>
      <c r="P20" s="6" t="e">
        <f>LN(C20/#REF!)</f>
        <v>#REF!</v>
      </c>
      <c r="Q20" s="6" t="e">
        <f>LN(D20/#REF!)</f>
        <v>#REF!</v>
      </c>
      <c r="R20" s="6" t="e">
        <f>LN(E20/#REF!)</f>
        <v>#REF!</v>
      </c>
      <c r="S20" s="6" t="e">
        <f>LN(F20/#REF!)</f>
        <v>#REF!</v>
      </c>
      <c r="T20" s="6" t="e">
        <f>LN(G20/#REF!)</f>
        <v>#REF!</v>
      </c>
      <c r="U20" s="6" t="e">
        <f>LN(H20/#REF!)</f>
        <v>#REF!</v>
      </c>
      <c r="V20" s="6" t="e">
        <f>LN(I20/#REF!)</f>
        <v>#REF!</v>
      </c>
      <c r="W20" s="6" t="e">
        <f>LN(J20/#REF!)</f>
        <v>#REF!</v>
      </c>
      <c r="X20" s="6" t="e">
        <f>LN(K20/#REF!)</f>
        <v>#REF!</v>
      </c>
      <c r="Y20" s="6" t="e">
        <f>LN(L20/#REF!)</f>
        <v>#REF!</v>
      </c>
      <c r="Z20" s="6" t="e">
        <f>LN(M20/#REF!)</f>
        <v>#REF!</v>
      </c>
      <c r="AA20" s="6" t="e">
        <f>LN(N20/#REF!)</f>
        <v>#REF!</v>
      </c>
      <c r="AB20" s="6" t="e">
        <f>O20-$O898</f>
        <v>#REF!</v>
      </c>
      <c r="AC20" s="6" t="e">
        <f>P20-$P898</f>
        <v>#REF!</v>
      </c>
      <c r="AD20" s="6" t="e">
        <f>Q20-$Q898</f>
        <v>#REF!</v>
      </c>
      <c r="AE20" s="6" t="e">
        <f>R20-$R898</f>
        <v>#REF!</v>
      </c>
      <c r="AF20" s="6" t="e">
        <f>S20-$S898</f>
        <v>#REF!</v>
      </c>
      <c r="AG20" s="6" t="e">
        <f>T20-$T898</f>
        <v>#REF!</v>
      </c>
      <c r="AH20" s="6" t="e">
        <f>U20-$U898</f>
        <v>#REF!</v>
      </c>
      <c r="AI20" s="6" t="e">
        <f>V20-$V898</f>
        <v>#REF!</v>
      </c>
      <c r="AJ20" s="6" t="e">
        <f>W20-$W898</f>
        <v>#REF!</v>
      </c>
      <c r="AK20" s="6" t="e">
        <f>X20-$X898</f>
        <v>#REF!</v>
      </c>
      <c r="AL20" s="6" t="e">
        <f>Y20-$Y898</f>
        <v>#REF!</v>
      </c>
      <c r="AM20" s="6" t="e">
        <f>Z20-$Z898</f>
        <v>#REF!</v>
      </c>
      <c r="AN20" s="6" t="e">
        <f>AA20-$AA898</f>
        <v>#REF!</v>
      </c>
      <c r="AO20"/>
      <c r="AP20" s="6"/>
      <c r="AQ20" s="16" t="s">
        <v>87</v>
      </c>
      <c r="AS20" s="16">
        <f>MIN(AS2:AS14)</f>
        <v>2.8871639429612688E-3</v>
      </c>
    </row>
    <row r="21" spans="1:55">
      <c r="A21" s="1" t="d">
        <v>2007-04-30</v>
      </c>
      <c r="B21">
        <v>39.5</v>
      </c>
      <c r="C21">
        <v>42.09</v>
      </c>
      <c r="D21">
        <v>64.650002000000001</v>
      </c>
      <c r="E21">
        <v>36.700001</v>
      </c>
      <c r="F21">
        <v>27.4</v>
      </c>
      <c r="G21">
        <v>37.979999999999997</v>
      </c>
      <c r="H21">
        <v>39.400002000000001</v>
      </c>
      <c r="I21">
        <v>25.01</v>
      </c>
      <c r="J21">
        <v>80.110000999999997</v>
      </c>
      <c r="K21">
        <v>88.599997999999999</v>
      </c>
      <c r="L21">
        <v>75.239998</v>
      </c>
      <c r="M21">
        <v>75.389999000000003</v>
      </c>
      <c r="N21">
        <v>75.720000999999996</v>
      </c>
      <c r="O21" s="6">
        <f t="shared" ref="O21:O84" si="1">LN(B21/B18)</f>
        <v>1.5306369868795064E-2</v>
      </c>
      <c r="P21" s="6">
        <f t="shared" ref="P21:P84" si="2">LN(C21/C18)</f>
        <v>3.309078598225542E-2</v>
      </c>
      <c r="Q21" s="6">
        <f t="shared" ref="Q21:Q84" si="3">LN(D21/D18)</f>
        <v>2.5060089603174091E-2</v>
      </c>
      <c r="R21" s="6">
        <f t="shared" ref="R21:R84" si="4">LN(E21/E18)</f>
        <v>3.5217863431099949E-2</v>
      </c>
      <c r="S21" s="6">
        <f t="shared" ref="S21:S84" si="5">LN(F21/F18)</f>
        <v>1.137835729702086E-2</v>
      </c>
      <c r="T21" s="6">
        <f t="shared" ref="T21:T84" si="6">LN(G21/G18)</f>
        <v>5.1875459877410407E-2</v>
      </c>
      <c r="U21" s="6">
        <f t="shared" ref="U21:U84" si="7">LN(H21/H18)</f>
        <v>1.328586175290554E-2</v>
      </c>
      <c r="V21" s="6">
        <f t="shared" ref="V21:V84" si="8">LN(I21/I18)</f>
        <v>4.5815825410328609E-2</v>
      </c>
      <c r="W21" s="6">
        <f t="shared" ref="W21:W84" si="9">LN(J21/J18)</f>
        <v>4.9945062531909156E-4</v>
      </c>
      <c r="X21" s="6">
        <f t="shared" ref="X21:X84" si="10">LN(K21/K18)</f>
        <v>1.6845321977705385E-2</v>
      </c>
      <c r="Y21" s="6">
        <f t="shared" ref="Y21:Y84" si="11">LN(L21/L18)</f>
        <v>4.3955314940233555E-3</v>
      </c>
      <c r="Z21" s="6">
        <f t="shared" ref="Z21:Z84" si="12">LN(M21/M18)</f>
        <v>7.0549111247001492E-3</v>
      </c>
      <c r="AA21" s="6">
        <f t="shared" ref="AA21:AA84" si="13">LN(N21/N18)</f>
        <v>1.249188337126441E-2</v>
      </c>
      <c r="AB21" s="6">
        <f t="shared" ref="AB21:AB84" si="14">O21-$O$655</f>
        <v>1.0120634177016183E-2</v>
      </c>
      <c r="AC21" s="6">
        <f t="shared" ref="AC21:AC84" si="15">P21-$P$655</f>
        <v>3.1286970696754478E-2</v>
      </c>
      <c r="AD21" s="6">
        <f t="shared" ref="AD21:AD84" si="16">Q21-$Q$655</f>
        <v>2.5237053608348662E-2</v>
      </c>
      <c r="AE21" s="6">
        <f t="shared" ref="AE21:AE84" si="17">R21-$R$655</f>
        <v>3.0812854853526243E-2</v>
      </c>
      <c r="AF21" s="6">
        <f t="shared" ref="AF21:AF84" si="18">S21-$S$655</f>
        <v>7.7534306325811545E-3</v>
      </c>
      <c r="AG21" s="6">
        <f t="shared" ref="AG21:AG84" si="19">T21-$T$655</f>
        <v>4.8478567889078936E-2</v>
      </c>
      <c r="AH21" s="6">
        <f t="shared" ref="AH21:AH84" si="20">U21-$U$655</f>
        <v>1.1439849081802587E-2</v>
      </c>
      <c r="AI21" s="6">
        <f t="shared" ref="AI21:AI84" si="21">V21-$V$655</f>
        <v>4.0400805907862589E-2</v>
      </c>
      <c r="AJ21" s="6">
        <f t="shared" ref="AJ21:AJ84" si="22">W21-$W$655</f>
        <v>2.5035775023865743E-4</v>
      </c>
      <c r="AK21" s="6">
        <f t="shared" ref="AK21:AK84" si="23">X21-$X$655</f>
        <v>1.4923785553626149E-2</v>
      </c>
      <c r="AL21" s="6">
        <f t="shared" ref="AL21:AL84" si="24">Y21-$Y$655</f>
        <v>4.0827524548132819E-3</v>
      </c>
      <c r="AM21" s="6">
        <f t="shared" ref="AM21:AM84" si="25">Z21-$Z$655</f>
        <v>6.4311583278646878E-3</v>
      </c>
      <c r="AN21" s="6">
        <f t="shared" ref="AN21:AN84" si="26">AA21-$AA$655</f>
        <v>1.1380051280769625E-2</v>
      </c>
      <c r="AQ21" s="20" t="s">
        <v>27</v>
      </c>
      <c r="AR21" s="20"/>
      <c r="AS21" s="19">
        <f>SUM(AR2:AR14)</f>
        <v>3.0000000000000022</v>
      </c>
      <c r="AU21" s="25" t="s">
        <v>28</v>
      </c>
      <c r="AV21" s="26"/>
      <c r="AW21" s="22">
        <f t="array" ref="AW21">MMULT(TRANSPOSE(AR2:AR14),AQ2:AQ14)</f>
        <v>3.3567188639458518E-3</v>
      </c>
    </row>
    <row r="22" spans="1:55">
      <c r="A22" s="1" t="d">
        <v>2007-05-07</v>
      </c>
      <c r="B22">
        <v>39.299999</v>
      </c>
      <c r="C22">
        <v>42.200001</v>
      </c>
      <c r="D22">
        <v>65.209998999999996</v>
      </c>
      <c r="E22">
        <v>36.25</v>
      </c>
      <c r="F22">
        <v>27.200001</v>
      </c>
      <c r="G22">
        <v>38.189999</v>
      </c>
      <c r="H22">
        <v>39.810001</v>
      </c>
      <c r="I22">
        <v>25.190000999999999</v>
      </c>
      <c r="J22">
        <v>80.129997000000003</v>
      </c>
      <c r="K22">
        <v>88.190002000000007</v>
      </c>
      <c r="L22">
        <v>75.230002999999996</v>
      </c>
      <c r="M22">
        <v>75.290001000000004</v>
      </c>
      <c r="N22">
        <v>75.419998000000007</v>
      </c>
      <c r="O22" s="6">
        <f t="shared" si="1"/>
        <v>-6.84676196741036E-3</v>
      </c>
      <c r="P22" s="6">
        <f t="shared" si="2"/>
        <v>1.5041491474102326E-2</v>
      </c>
      <c r="Q22" s="6">
        <f t="shared" si="3"/>
        <v>3.2892078218593614E-2</v>
      </c>
      <c r="R22" s="6">
        <f t="shared" si="4"/>
        <v>2.485845776708157E-3</v>
      </c>
      <c r="S22" s="6">
        <f t="shared" si="5"/>
        <v>-1.4598762656447552E-2</v>
      </c>
      <c r="T22" s="6">
        <f t="shared" si="6"/>
        <v>3.6532499247627498E-2</v>
      </c>
      <c r="U22" s="6">
        <f t="shared" si="7"/>
        <v>1.8507283779888854E-2</v>
      </c>
      <c r="V22" s="6">
        <f t="shared" si="8"/>
        <v>3.8855595234376671E-2</v>
      </c>
      <c r="W22" s="6">
        <f t="shared" si="9"/>
        <v>-1.8702331209175516E-3</v>
      </c>
      <c r="X22" s="6">
        <f t="shared" si="10"/>
        <v>4.5366904591957128E-4</v>
      </c>
      <c r="Y22" s="6">
        <f t="shared" si="11"/>
        <v>-2.6577617914736059E-4</v>
      </c>
      <c r="Z22" s="6">
        <f t="shared" si="12"/>
        <v>-2.6556441235447677E-4</v>
      </c>
      <c r="AA22" s="6">
        <f t="shared" si="13"/>
        <v>-1.8545508522312647E-3</v>
      </c>
      <c r="AB22" s="6">
        <f t="shared" si="14"/>
        <v>-1.2032497659189241E-2</v>
      </c>
      <c r="AC22" s="6">
        <f t="shared" si="15"/>
        <v>1.323767618860138E-2</v>
      </c>
      <c r="AD22" s="6">
        <f t="shared" si="16"/>
        <v>3.3069042223768184E-2</v>
      </c>
      <c r="AE22" s="6">
        <f t="shared" si="17"/>
        <v>-1.9191628008655482E-3</v>
      </c>
      <c r="AF22" s="6">
        <f t="shared" si="18"/>
        <v>-1.8223689320887256E-2</v>
      </c>
      <c r="AG22" s="6">
        <f t="shared" si="19"/>
        <v>3.3135607259296027E-2</v>
      </c>
      <c r="AH22" s="6">
        <f t="shared" si="20"/>
        <v>1.6661271108785902E-2</v>
      </c>
      <c r="AI22" s="6">
        <f t="shared" si="21"/>
        <v>3.344057573191065E-2</v>
      </c>
      <c r="AJ22" s="6">
        <f t="shared" si="22"/>
        <v>-2.1193259959979855E-3</v>
      </c>
      <c r="AK22" s="6">
        <f t="shared" si="23"/>
        <v>-1.4678673781596658E-3</v>
      </c>
      <c r="AL22" s="6">
        <f t="shared" si="24"/>
        <v>-5.7855521835743383E-4</v>
      </c>
      <c r="AM22" s="6">
        <f t="shared" si="25"/>
        <v>-8.8931720918993852E-4</v>
      </c>
      <c r="AN22" s="6">
        <f t="shared" si="26"/>
        <v>-2.9663829427260509E-3</v>
      </c>
      <c r="AP22" t="s">
        <v>65</v>
      </c>
      <c r="AQ22" s="21" t="s">
        <v>30</v>
      </c>
      <c r="AR22" s="21"/>
      <c r="AS22" s="28">
        <f>AW21/AW22</f>
        <v>0.26550801286971393</v>
      </c>
      <c r="AU22" s="23" t="s">
        <v>29</v>
      </c>
      <c r="AV22" s="24"/>
      <c r="AW22" s="22">
        <f t="array" ref="AW22">SQRT(MMULT(MMULT(TRANSPOSE(AR2:AR14),AQ47:BC59),AR2:AR14))</f>
        <v>1.2642627345461736E-2</v>
      </c>
    </row>
    <row r="23" spans="1:55">
      <c r="A23" s="1" t="d">
        <v>2007-05-14</v>
      </c>
      <c r="B23">
        <v>39.720001000000003</v>
      </c>
      <c r="C23">
        <v>42.830002</v>
      </c>
      <c r="D23">
        <v>67.830001999999993</v>
      </c>
      <c r="E23">
        <v>36.590000000000003</v>
      </c>
      <c r="F23">
        <v>27.690000999999999</v>
      </c>
      <c r="G23">
        <v>38.25</v>
      </c>
      <c r="H23">
        <v>40.279998999999997</v>
      </c>
      <c r="I23">
        <v>25.309999000000001</v>
      </c>
      <c r="J23">
        <v>80.040001000000004</v>
      </c>
      <c r="K23">
        <v>86.93</v>
      </c>
      <c r="L23">
        <v>75.059997999999993</v>
      </c>
      <c r="M23">
        <v>74.800003000000004</v>
      </c>
      <c r="N23">
        <v>74.610000999999997</v>
      </c>
      <c r="O23" s="6">
        <f t="shared" si="1"/>
        <v>7.3279164636694738E-3</v>
      </c>
      <c r="P23" s="6">
        <f t="shared" si="2"/>
        <v>2.4103269037323141E-2</v>
      </c>
      <c r="Q23" s="6">
        <f t="shared" si="3"/>
        <v>5.6092378062673691E-2</v>
      </c>
      <c r="R23" s="6">
        <f t="shared" si="4"/>
        <v>9.8874741241297606E-3</v>
      </c>
      <c r="S23" s="6">
        <f t="shared" si="5"/>
        <v>6.8853686244648681E-3</v>
      </c>
      <c r="T23" s="6">
        <f t="shared" si="6"/>
        <v>1.6076272122847731E-2</v>
      </c>
      <c r="U23" s="6">
        <f t="shared" si="7"/>
        <v>2.3613230063231523E-2</v>
      </c>
      <c r="V23" s="6">
        <f t="shared" si="8"/>
        <v>2.8046630010104632E-2</v>
      </c>
      <c r="W23" s="6">
        <f t="shared" si="9"/>
        <v>-3.8655450831341456E-3</v>
      </c>
      <c r="X23" s="6">
        <f t="shared" si="10"/>
        <v>-1.0299953609315324E-2</v>
      </c>
      <c r="Y23" s="6">
        <f t="shared" si="11"/>
        <v>-1.9964204806834432E-3</v>
      </c>
      <c r="Z23" s="6">
        <f t="shared" si="12"/>
        <v>-5.8650527638410355E-3</v>
      </c>
      <c r="AA23" s="6">
        <f t="shared" si="13"/>
        <v>-9.6039285009983082E-3</v>
      </c>
      <c r="AB23" s="6">
        <f t="shared" si="14"/>
        <v>2.1421807718905918E-3</v>
      </c>
      <c r="AC23" s="6">
        <f t="shared" si="15"/>
        <v>2.2299453751822195E-2</v>
      </c>
      <c r="AD23" s="6">
        <f t="shared" si="16"/>
        <v>5.6269342067848262E-2</v>
      </c>
      <c r="AE23" s="6">
        <f t="shared" si="17"/>
        <v>5.4824655465560554E-3</v>
      </c>
      <c r="AF23" s="6">
        <f t="shared" si="18"/>
        <v>3.2604419600251629E-3</v>
      </c>
      <c r="AG23" s="6">
        <f t="shared" si="19"/>
        <v>1.267938013451626E-2</v>
      </c>
      <c r="AH23" s="6">
        <f t="shared" si="20"/>
        <v>2.1767217392128571E-2</v>
      </c>
      <c r="AI23" s="6">
        <f t="shared" si="21"/>
        <v>2.2631610507638612E-2</v>
      </c>
      <c r="AJ23" s="6">
        <f t="shared" si="22"/>
        <v>-4.1146379582145797E-3</v>
      </c>
      <c r="AK23" s="6">
        <f t="shared" si="23"/>
        <v>-1.2221490033394561E-2</v>
      </c>
      <c r="AL23" s="6">
        <f t="shared" si="24"/>
        <v>-2.3091995198935163E-3</v>
      </c>
      <c r="AM23" s="6">
        <f t="shared" si="25"/>
        <v>-6.4888055606764968E-3</v>
      </c>
      <c r="AN23" s="6">
        <f t="shared" si="26"/>
        <v>-1.0715760591493095E-2</v>
      </c>
      <c r="AP23" s="5" t="s">
        <v>56</v>
      </c>
      <c r="AQ23" s="3" t="s">
        <v>26</v>
      </c>
      <c r="AR23" s="3"/>
      <c r="AS23" s="3"/>
      <c r="AT23" s="3"/>
      <c r="AU23" s="3"/>
      <c r="AV23" s="3"/>
      <c r="AW23" s="3"/>
      <c r="AX23" s="3"/>
    </row>
    <row r="24" spans="1:55">
      <c r="A24" s="1" t="d">
        <v>2007-05-21</v>
      </c>
      <c r="B24">
        <v>39.669998</v>
      </c>
      <c r="C24">
        <v>41.099997999999999</v>
      </c>
      <c r="D24">
        <v>67.699996999999996</v>
      </c>
      <c r="E24">
        <v>36.619999</v>
      </c>
      <c r="F24">
        <v>27.5</v>
      </c>
      <c r="G24">
        <v>38.5</v>
      </c>
      <c r="H24">
        <v>40.32</v>
      </c>
      <c r="I24">
        <v>25.190000999999999</v>
      </c>
      <c r="J24">
        <v>80.139999000000003</v>
      </c>
      <c r="K24">
        <v>86.370002999999997</v>
      </c>
      <c r="L24">
        <v>75.120002999999997</v>
      </c>
      <c r="M24">
        <v>74.639999000000003</v>
      </c>
      <c r="N24">
        <v>74.190002000000007</v>
      </c>
      <c r="O24" s="6">
        <f t="shared" si="1"/>
        <v>4.2945122032298326E-3</v>
      </c>
      <c r="P24" s="6">
        <f t="shared" si="2"/>
        <v>-2.3802109942092073E-2</v>
      </c>
      <c r="Q24" s="6">
        <f t="shared" si="3"/>
        <v>4.6097999451407787E-2</v>
      </c>
      <c r="R24" s="6">
        <f t="shared" si="4"/>
        <v>-2.1822703695985736E-3</v>
      </c>
      <c r="S24" s="6">
        <f t="shared" si="5"/>
        <v>3.6429912785012298E-3</v>
      </c>
      <c r="T24" s="6">
        <f t="shared" si="6"/>
        <v>1.3598535909598884E-2</v>
      </c>
      <c r="U24" s="6">
        <f t="shared" si="7"/>
        <v>2.3081756697805104E-2</v>
      </c>
      <c r="V24" s="6">
        <f t="shared" si="8"/>
        <v>7.1713851732832373E-3</v>
      </c>
      <c r="W24" s="6">
        <f t="shared" si="9"/>
        <v>3.7439001997392003E-4</v>
      </c>
      <c r="X24" s="6">
        <f t="shared" si="10"/>
        <v>-2.549140701119532E-2</v>
      </c>
      <c r="Y24" s="6">
        <f t="shared" si="11"/>
        <v>-1.596103015114929E-3</v>
      </c>
      <c r="Z24" s="6">
        <f t="shared" si="12"/>
        <v>-9.9980838178054272E-3</v>
      </c>
      <c r="AA24" s="6">
        <f t="shared" si="13"/>
        <v>-2.0412942388427089E-2</v>
      </c>
      <c r="AB24" s="6">
        <f t="shared" si="14"/>
        <v>-8.9122348854904932E-4</v>
      </c>
      <c r="AC24" s="6">
        <f t="shared" si="15"/>
        <v>-2.5605925227593019E-2</v>
      </c>
      <c r="AD24" s="6">
        <f t="shared" si="16"/>
        <v>4.6274963456582358E-2</v>
      </c>
      <c r="AE24" s="6">
        <f t="shared" si="17"/>
        <v>-6.5872789471722783E-3</v>
      </c>
      <c r="AF24" s="6">
        <f t="shared" si="18"/>
        <v>1.8064614061524646E-5</v>
      </c>
      <c r="AG24" s="6">
        <f t="shared" si="19"/>
        <v>1.0201643921267413E-2</v>
      </c>
      <c r="AH24" s="6">
        <f t="shared" si="20"/>
        <v>2.1235744026702152E-2</v>
      </c>
      <c r="AI24" s="6">
        <f t="shared" si="21"/>
        <v>1.7563656708172162E-3</v>
      </c>
      <c r="AJ24" s="6">
        <f t="shared" si="22"/>
        <v>1.252971448934859E-4</v>
      </c>
      <c r="AK24" s="6">
        <f t="shared" si="23"/>
        <v>-2.7412943435274558E-2</v>
      </c>
      <c r="AL24" s="6">
        <f t="shared" si="24"/>
        <v>-1.9088820543250022E-3</v>
      </c>
      <c r="AM24" s="6">
        <f t="shared" si="25"/>
        <v>-1.0621836614640889E-2</v>
      </c>
      <c r="AN24" s="6">
        <f t="shared" si="26"/>
        <v>-2.1524774478921874E-2</v>
      </c>
      <c r="AP24" s="9"/>
      <c r="AQ24" s="9" t="s">
        <v>17</v>
      </c>
      <c r="AR24" s="9" t="s">
        <v>18</v>
      </c>
      <c r="AS24" s="9" t="s">
        <v>19</v>
      </c>
      <c r="AT24" s="9" t="s">
        <v>20</v>
      </c>
      <c r="AU24" s="9" t="s">
        <v>21</v>
      </c>
      <c r="AV24" s="9" t="s">
        <v>22</v>
      </c>
      <c r="AW24" s="9" t="s">
        <v>23</v>
      </c>
      <c r="AX24" s="9" t="s">
        <v>24</v>
      </c>
      <c r="AY24" s="9" t="s">
        <v>60</v>
      </c>
      <c r="AZ24" s="9" t="s">
        <v>61</v>
      </c>
      <c r="BA24" s="9" t="s">
        <v>62</v>
      </c>
      <c r="BB24" s="9" t="s">
        <v>63</v>
      </c>
      <c r="BC24" s="9" t="s">
        <v>64</v>
      </c>
    </row>
    <row r="25" spans="1:55">
      <c r="A25" s="1" t="d">
        <v>2007-05-28</v>
      </c>
      <c r="B25">
        <v>40.330002</v>
      </c>
      <c r="C25">
        <v>41.610000999999997</v>
      </c>
      <c r="D25">
        <v>68.919998000000007</v>
      </c>
      <c r="E25">
        <v>36.770000000000003</v>
      </c>
      <c r="F25">
        <v>27.9</v>
      </c>
      <c r="G25">
        <v>39.279998999999997</v>
      </c>
      <c r="H25">
        <v>41.470001000000003</v>
      </c>
      <c r="I25">
        <v>25.65</v>
      </c>
      <c r="J25">
        <v>79.739998</v>
      </c>
      <c r="K25">
        <v>85.589995999999999</v>
      </c>
      <c r="L25">
        <v>74.650002000000001</v>
      </c>
      <c r="M25">
        <v>73.970000999999996</v>
      </c>
      <c r="N25">
        <v>73.580001999999993</v>
      </c>
      <c r="O25" s="6">
        <f t="shared" si="1"/>
        <v>2.587116504622813E-2</v>
      </c>
      <c r="P25" s="6">
        <f t="shared" si="2"/>
        <v>-1.4079697711114352E-2</v>
      </c>
      <c r="Q25" s="6">
        <f t="shared" si="3"/>
        <v>5.5333566570536397E-2</v>
      </c>
      <c r="R25" s="6">
        <f t="shared" si="4"/>
        <v>1.4242914012496988E-2</v>
      </c>
      <c r="S25" s="6">
        <f t="shared" si="5"/>
        <v>2.5409678760663145E-2</v>
      </c>
      <c r="T25" s="6">
        <f t="shared" si="6"/>
        <v>2.8141782975456827E-2</v>
      </c>
      <c r="U25" s="6">
        <f t="shared" si="7"/>
        <v>4.08521362405646E-2</v>
      </c>
      <c r="V25" s="6">
        <f t="shared" si="8"/>
        <v>1.8096441553967418E-2</v>
      </c>
      <c r="W25" s="6">
        <f t="shared" si="9"/>
        <v>-4.8789614791234772E-3</v>
      </c>
      <c r="X25" s="6">
        <f t="shared" si="10"/>
        <v>-2.9925193419311855E-2</v>
      </c>
      <c r="Y25" s="6">
        <f t="shared" si="11"/>
        <v>-7.7395766729440891E-3</v>
      </c>
      <c r="Z25" s="6">
        <f t="shared" si="12"/>
        <v>-1.7687718025236922E-2</v>
      </c>
      <c r="AA25" s="6">
        <f t="shared" si="13"/>
        <v>-2.4699188454118781E-2</v>
      </c>
      <c r="AB25" s="6">
        <f t="shared" si="14"/>
        <v>2.0685429354449249E-2</v>
      </c>
      <c r="AC25" s="6">
        <f t="shared" si="15"/>
        <v>-1.5883512996615296E-2</v>
      </c>
      <c r="AD25" s="6">
        <f t="shared" si="16"/>
        <v>5.5510530575710967E-2</v>
      </c>
      <c r="AE25" s="6">
        <f t="shared" si="17"/>
        <v>9.8379054349232824E-3</v>
      </c>
      <c r="AF25" s="6">
        <f t="shared" si="18"/>
        <v>2.178475209622344E-2</v>
      </c>
      <c r="AG25" s="6">
        <f t="shared" si="19"/>
        <v>2.4744890987125356E-2</v>
      </c>
      <c r="AH25" s="6">
        <f t="shared" si="20"/>
        <v>3.9006123569461648E-2</v>
      </c>
      <c r="AI25" s="6">
        <f t="shared" si="21"/>
        <v>1.2681422051501398E-2</v>
      </c>
      <c r="AJ25" s="6">
        <f t="shared" si="22"/>
        <v>-5.1280543542039109E-3</v>
      </c>
      <c r="AK25" s="6">
        <f t="shared" si="23"/>
        <v>-3.184672984339109E-2</v>
      </c>
      <c r="AL25" s="6">
        <f t="shared" si="24"/>
        <v>-8.0523557121541627E-3</v>
      </c>
      <c r="AM25" s="6">
        <f t="shared" si="25"/>
        <v>-1.8311470822072382E-2</v>
      </c>
      <c r="AN25" s="6">
        <f t="shared" si="26"/>
        <v>-2.5811020544613567E-2</v>
      </c>
      <c r="AP25" s="9" t="str">
        <f t="array" ref="AP25:AP37">AP2:AP14</f>
        <v>XLY Returns</v>
      </c>
      <c r="AQ25" s="13">
        <f t="array" ref="AQ25:BC37">MMULT(TRANSPOSE(AB21:AN654),AB21:AN654)</f>
        <v>1.5675559355348312</v>
      </c>
      <c r="AR25" s="11">
        <v>0.55790306242976373</v>
      </c>
      <c r="AS25" s="11">
        <v>1.3278823646502766</v>
      </c>
      <c r="AT25" s="11">
        <v>0.83342417798706714</v>
      </c>
      <c r="AU25" s="11">
        <v>0.66100383086308245</v>
      </c>
      <c r="AV25" s="11">
        <v>1.4629116325816844</v>
      </c>
      <c r="AW25" s="11">
        <v>1.484287774771492</v>
      </c>
      <c r="AX25" s="11">
        <v>1.2092727417358957</v>
      </c>
      <c r="AY25" s="9">
        <v>-3.2503642848361221E-2</v>
      </c>
      <c r="AZ25" s="9">
        <v>-0.28396363344711284</v>
      </c>
      <c r="BA25" s="9">
        <v>2.7802357225153451E-3</v>
      </c>
      <c r="BB25" s="9">
        <v>2.6697480846186988E-2</v>
      </c>
      <c r="BC25" s="9">
        <v>-2.7200291695019866E-2</v>
      </c>
    </row>
    <row r="26" spans="1:55">
      <c r="A26" s="1" t="d">
        <v>2007-06-04</v>
      </c>
      <c r="B26">
        <v>39.419998</v>
      </c>
      <c r="C26">
        <v>39.279998999999997</v>
      </c>
      <c r="D26">
        <v>67.919998000000007</v>
      </c>
      <c r="E26">
        <v>35.849997999999999</v>
      </c>
      <c r="F26">
        <v>27.459999</v>
      </c>
      <c r="G26">
        <v>38.650002000000001</v>
      </c>
      <c r="H26">
        <v>40.400002000000001</v>
      </c>
      <c r="I26">
        <v>25.34</v>
      </c>
      <c r="J26">
        <v>79.739998</v>
      </c>
      <c r="K26">
        <v>83.800003000000004</v>
      </c>
      <c r="L26">
        <v>74.540001000000004</v>
      </c>
      <c r="M26">
        <v>73.389999000000003</v>
      </c>
      <c r="N26">
        <v>72.410004000000001</v>
      </c>
      <c r="O26" s="6">
        <f t="shared" si="1"/>
        <v>-7.5816133642995741E-3</v>
      </c>
      <c r="P26" s="6">
        <f t="shared" si="2"/>
        <v>-8.6523380295503244E-2</v>
      </c>
      <c r="Q26" s="6">
        <f t="shared" si="3"/>
        <v>1.3259081132180291E-3</v>
      </c>
      <c r="R26" s="6">
        <f t="shared" si="4"/>
        <v>-2.043146777349333E-2</v>
      </c>
      <c r="S26" s="6">
        <f t="shared" si="5"/>
        <v>-8.3410093737720879E-3</v>
      </c>
      <c r="T26" s="6">
        <f t="shared" si="6"/>
        <v>1.04032665073273E-2</v>
      </c>
      <c r="U26" s="6">
        <f t="shared" si="7"/>
        <v>2.9747914479090155E-3</v>
      </c>
      <c r="V26" s="6">
        <f t="shared" si="8"/>
        <v>1.184639846036087E-3</v>
      </c>
      <c r="W26" s="6">
        <f t="shared" si="9"/>
        <v>-3.7552053375919754E-3</v>
      </c>
      <c r="X26" s="6">
        <f t="shared" si="10"/>
        <v>-3.6670153803413638E-2</v>
      </c>
      <c r="Y26" s="6">
        <f t="shared" si="11"/>
        <v>-6.9518595947958501E-3</v>
      </c>
      <c r="Z26" s="6">
        <f t="shared" si="12"/>
        <v>-1.9030252156245871E-2</v>
      </c>
      <c r="AA26" s="6">
        <f t="shared" si="13"/>
        <v>-2.9930093244735223E-2</v>
      </c>
      <c r="AB26" s="6">
        <f t="shared" si="14"/>
        <v>-1.2767349056078455E-2</v>
      </c>
      <c r="AC26" s="6">
        <f t="shared" si="15"/>
        <v>-8.8327195581004186E-2</v>
      </c>
      <c r="AD26" s="6">
        <f t="shared" si="16"/>
        <v>1.5028721183925997E-3</v>
      </c>
      <c r="AE26" s="6">
        <f t="shared" si="17"/>
        <v>-2.4836476351067036E-2</v>
      </c>
      <c r="AF26" s="6">
        <f t="shared" si="18"/>
        <v>-1.1965936038211793E-2</v>
      </c>
      <c r="AG26" s="6">
        <f t="shared" si="19"/>
        <v>7.0063745189958273E-3</v>
      </c>
      <c r="AH26" s="6">
        <f t="shared" si="20"/>
        <v>1.1287787768060635E-3</v>
      </c>
      <c r="AI26" s="6">
        <f t="shared" si="21"/>
        <v>-4.2303796564299341E-3</v>
      </c>
      <c r="AJ26" s="6">
        <f t="shared" si="22"/>
        <v>-4.0042982126724091E-3</v>
      </c>
      <c r="AK26" s="6">
        <f t="shared" si="23"/>
        <v>-3.8591690227492877E-2</v>
      </c>
      <c r="AL26" s="6">
        <f t="shared" si="24"/>
        <v>-7.2646386340059236E-3</v>
      </c>
      <c r="AM26" s="6">
        <f t="shared" si="25"/>
        <v>-1.9654004953081332E-2</v>
      </c>
      <c r="AN26" s="6">
        <f t="shared" si="26"/>
        <v>-3.1041925335230008E-2</v>
      </c>
      <c r="AP26" s="9" t="str">
        <v>XLU Returns</v>
      </c>
      <c r="AQ26" s="11">
        <v>0.55790306242976373</v>
      </c>
      <c r="AR26" s="13">
        <v>0.91321215592548755</v>
      </c>
      <c r="AS26" s="11">
        <v>0.77477486491585235</v>
      </c>
      <c r="AT26" s="11">
        <v>0.49106213743562349</v>
      </c>
      <c r="AU26" s="11">
        <v>0.45416759627791331</v>
      </c>
      <c r="AV26" s="11">
        <v>0.65968275255538067</v>
      </c>
      <c r="AW26" s="11">
        <v>0.6565847343264728</v>
      </c>
      <c r="AX26" s="11">
        <v>0.54449060021346229</v>
      </c>
      <c r="AY26" s="9">
        <v>-1.1150077808321907E-2</v>
      </c>
      <c r="AZ26" s="9">
        <v>3.0899679730725743E-2</v>
      </c>
      <c r="BA26" s="9">
        <v>3.7339014263377254E-2</v>
      </c>
      <c r="BB26" s="9">
        <v>0.10957109345705079</v>
      </c>
      <c r="BC26" s="9">
        <v>0.14417041811937154</v>
      </c>
    </row>
    <row r="27" spans="1:55">
      <c r="A27" s="1" t="d">
        <v>2007-06-11</v>
      </c>
      <c r="B27">
        <v>39.830002</v>
      </c>
      <c r="C27">
        <v>40.439999</v>
      </c>
      <c r="D27">
        <v>70.980002999999996</v>
      </c>
      <c r="E27">
        <v>36.07</v>
      </c>
      <c r="F27">
        <v>27.49</v>
      </c>
      <c r="G27">
        <v>39.419998</v>
      </c>
      <c r="H27">
        <v>41.099997999999999</v>
      </c>
      <c r="I27">
        <v>25.780000999999999</v>
      </c>
      <c r="J27">
        <v>79.809997999999993</v>
      </c>
      <c r="K27">
        <v>83.690002000000007</v>
      </c>
      <c r="L27">
        <v>74.620002999999997</v>
      </c>
      <c r="M27">
        <v>73.269997000000004</v>
      </c>
      <c r="N27">
        <v>72.279999000000004</v>
      </c>
      <c r="O27" s="6">
        <f t="shared" si="1"/>
        <v>4.0252632966525726E-3</v>
      </c>
      <c r="P27" s="6">
        <f t="shared" si="2"/>
        <v>-1.6188703416108979E-2</v>
      </c>
      <c r="Q27" s="6">
        <f t="shared" si="3"/>
        <v>4.7312053878694221E-2</v>
      </c>
      <c r="R27" s="6">
        <f t="shared" si="4"/>
        <v>-1.5133017023434432E-2</v>
      </c>
      <c r="S27" s="6">
        <f t="shared" si="5"/>
        <v>-3.6370249537135579E-4</v>
      </c>
      <c r="T27" s="6">
        <f t="shared" si="6"/>
        <v>2.3615009695167194E-2</v>
      </c>
      <c r="U27" s="6">
        <f t="shared" si="7"/>
        <v>1.9160449077274044E-2</v>
      </c>
      <c r="V27" s="6">
        <f t="shared" si="8"/>
        <v>2.3151906237989135E-2</v>
      </c>
      <c r="W27" s="6">
        <f t="shared" si="9"/>
        <v>-4.1263079014344731E-3</v>
      </c>
      <c r="X27" s="6">
        <f t="shared" si="10"/>
        <v>-3.152090808397609E-2</v>
      </c>
      <c r="Y27" s="6">
        <f t="shared" si="11"/>
        <v>-6.6782668393992259E-3</v>
      </c>
      <c r="Z27" s="6">
        <f t="shared" si="12"/>
        <v>-1.8525335914026601E-2</v>
      </c>
      <c r="AA27" s="6">
        <f t="shared" si="13"/>
        <v>-2.6081945270303324E-2</v>
      </c>
      <c r="AB27" s="6">
        <f t="shared" si="14"/>
        <v>-1.1604723951263093E-3</v>
      </c>
      <c r="AC27" s="6">
        <f t="shared" si="15"/>
        <v>-1.7992518701609925E-2</v>
      </c>
      <c r="AD27" s="6">
        <f t="shared" si="16"/>
        <v>4.7489017883868792E-2</v>
      </c>
      <c r="AE27" s="6">
        <f t="shared" si="17"/>
        <v>-1.9538025601008136E-2</v>
      </c>
      <c r="AF27" s="6">
        <f t="shared" si="18"/>
        <v>-3.9886291598110607E-3</v>
      </c>
      <c r="AG27" s="6">
        <f t="shared" si="19"/>
        <v>2.0218117706835723E-2</v>
      </c>
      <c r="AH27" s="6">
        <f t="shared" si="20"/>
        <v>1.7314436406171092E-2</v>
      </c>
      <c r="AI27" s="6">
        <f t="shared" si="21"/>
        <v>1.7736886735523115E-2</v>
      </c>
      <c r="AJ27" s="6">
        <f t="shared" si="22"/>
        <v>-4.3754007765149077E-3</v>
      </c>
      <c r="AK27" s="6">
        <f t="shared" si="23"/>
        <v>-3.3442444508055329E-2</v>
      </c>
      <c r="AL27" s="6">
        <f t="shared" si="24"/>
        <v>-6.9910458786092994E-3</v>
      </c>
      <c r="AM27" s="6">
        <f t="shared" si="25"/>
        <v>-1.9149088710862062E-2</v>
      </c>
      <c r="AN27" s="6">
        <f t="shared" si="26"/>
        <v>-2.7193777360798109E-2</v>
      </c>
      <c r="AP27" s="9" t="str">
        <v>XLE Returns</v>
      </c>
      <c r="AQ27" s="11">
        <v>1.3278823646502766</v>
      </c>
      <c r="AR27" s="11">
        <v>0.77477486491585235</v>
      </c>
      <c r="AS27" s="13">
        <v>2.3363221432382253</v>
      </c>
      <c r="AT27" s="11">
        <v>0.84328991018735711</v>
      </c>
      <c r="AU27" s="11">
        <v>0.64492201875147903</v>
      </c>
      <c r="AV27" s="11">
        <v>1.5519917348403582</v>
      </c>
      <c r="AW27" s="11">
        <v>1.7714063969748806</v>
      </c>
      <c r="AX27" s="11">
        <v>1.2356762544315925</v>
      </c>
      <c r="AY27" s="9">
        <v>-3.7712120266081638E-2</v>
      </c>
      <c r="AZ27" s="9">
        <v>-0.47589421173867857</v>
      </c>
      <c r="BA27" s="9">
        <v>1.1813377959892624E-2</v>
      </c>
      <c r="BB27" s="9">
        <v>3.0765366060259966E-2</v>
      </c>
      <c r="BC27" s="9">
        <v>-8.7079230496796625E-2</v>
      </c>
    </row>
    <row r="28" spans="1:55">
      <c r="A28" s="1" t="d">
        <v>2007-06-18</v>
      </c>
      <c r="B28">
        <v>39.389999000000003</v>
      </c>
      <c r="C28">
        <v>38.709999000000003</v>
      </c>
      <c r="D28">
        <v>69.75</v>
      </c>
      <c r="E28">
        <v>34.970001000000003</v>
      </c>
      <c r="F28">
        <v>27.049999</v>
      </c>
      <c r="G28">
        <v>39.150002000000001</v>
      </c>
      <c r="H28">
        <v>40.889999000000003</v>
      </c>
      <c r="I28">
        <v>25.530000999999999</v>
      </c>
      <c r="J28">
        <v>80.010002</v>
      </c>
      <c r="K28">
        <v>83.760002</v>
      </c>
      <c r="L28">
        <v>74.800003000000004</v>
      </c>
      <c r="M28">
        <v>73.379997000000003</v>
      </c>
      <c r="N28">
        <v>72.220000999999996</v>
      </c>
      <c r="O28" s="6">
        <f t="shared" si="1"/>
        <v>-2.3583706880490621E-2</v>
      </c>
      <c r="P28" s="6">
        <f t="shared" si="2"/>
        <v>-7.2242608271095549E-2</v>
      </c>
      <c r="Q28" s="6">
        <f t="shared" si="3"/>
        <v>1.1971038060899135E-2</v>
      </c>
      <c r="R28" s="6">
        <f t="shared" si="4"/>
        <v>-5.0191715641957173E-2</v>
      </c>
      <c r="S28" s="6">
        <f t="shared" si="5"/>
        <v>-3.0939720503406824E-2</v>
      </c>
      <c r="T28" s="6">
        <f t="shared" si="6"/>
        <v>-3.3149845056371055E-3</v>
      </c>
      <c r="U28" s="6">
        <f t="shared" si="7"/>
        <v>-1.4084788451413388E-2</v>
      </c>
      <c r="V28" s="6">
        <f t="shared" si="8"/>
        <v>-4.689301193782516E-3</v>
      </c>
      <c r="W28" s="6">
        <f t="shared" si="9"/>
        <v>3.3803349872139061E-3</v>
      </c>
      <c r="X28" s="6">
        <f t="shared" si="10"/>
        <v>-2.1612816719058528E-2</v>
      </c>
      <c r="Y28" s="6">
        <f t="shared" si="11"/>
        <v>2.0073743104890678E-3</v>
      </c>
      <c r="Z28" s="6">
        <f t="shared" si="12"/>
        <v>-8.008241074709592E-3</v>
      </c>
      <c r="AA28" s="6">
        <f t="shared" si="13"/>
        <v>-1.8656247162035639E-2</v>
      </c>
      <c r="AB28" s="6">
        <f t="shared" si="14"/>
        <v>-2.8769442572269502E-2</v>
      </c>
      <c r="AC28" s="6">
        <f t="shared" si="15"/>
        <v>-7.4046423556596491E-2</v>
      </c>
      <c r="AD28" s="6">
        <f t="shared" si="16"/>
        <v>1.2148002066073705E-2</v>
      </c>
      <c r="AE28" s="6">
        <f t="shared" si="17"/>
        <v>-5.4596724219530879E-2</v>
      </c>
      <c r="AF28" s="6">
        <f t="shared" si="18"/>
        <v>-3.4564647167846532E-2</v>
      </c>
      <c r="AG28" s="6">
        <f t="shared" si="19"/>
        <v>-6.7118764939685781E-3</v>
      </c>
      <c r="AH28" s="6">
        <f t="shared" si="20"/>
        <v>-1.5930801122516339E-2</v>
      </c>
      <c r="AI28" s="6">
        <f t="shared" si="21"/>
        <v>-1.0104320696248538E-2</v>
      </c>
      <c r="AJ28" s="6">
        <f t="shared" si="22"/>
        <v>3.131242112133472E-3</v>
      </c>
      <c r="AK28" s="6">
        <f t="shared" si="23"/>
        <v>-2.3534353143137766E-2</v>
      </c>
      <c r="AL28" s="6">
        <f t="shared" si="24"/>
        <v>1.6945952712789946E-3</v>
      </c>
      <c r="AM28" s="6">
        <f t="shared" si="25"/>
        <v>-8.6319938715450541E-3</v>
      </c>
      <c r="AN28" s="6">
        <f t="shared" si="26"/>
        <v>-1.9768079252530425E-2</v>
      </c>
      <c r="AP28" s="9" t="str">
        <v>XLV Returns</v>
      </c>
      <c r="AQ28" s="11">
        <v>0.83342417798706714</v>
      </c>
      <c r="AR28" s="11">
        <v>0.49106213743562349</v>
      </c>
      <c r="AS28" s="11">
        <v>0.84328991018735711</v>
      </c>
      <c r="AT28" s="13">
        <v>0.84972095391173819</v>
      </c>
      <c r="AU28" s="11">
        <v>0.47899048281227363</v>
      </c>
      <c r="AV28" s="11">
        <v>0.89034089910732994</v>
      </c>
      <c r="AW28" s="11">
        <v>0.88234331331198745</v>
      </c>
      <c r="AX28" s="11">
        <v>0.72773620121098614</v>
      </c>
      <c r="AY28" s="9">
        <v>-1.6711705171950395E-2</v>
      </c>
      <c r="AZ28" s="9">
        <v>-0.15731747080490263</v>
      </c>
      <c r="BA28" s="9">
        <v>1.4177220680786832E-2</v>
      </c>
      <c r="BB28" s="9">
        <v>5.0167815327141457E-2</v>
      </c>
      <c r="BC28" s="9">
        <v>1.9036501363611069E-2</v>
      </c>
    </row>
    <row r="29" spans="1:55">
      <c r="A29" s="1" t="d">
        <v>2007-06-25</v>
      </c>
      <c r="B29">
        <v>39.330002</v>
      </c>
      <c r="C29">
        <v>39.580002</v>
      </c>
      <c r="D29">
        <v>68.989998</v>
      </c>
      <c r="E29">
        <v>35.310001</v>
      </c>
      <c r="F29">
        <v>27.049999</v>
      </c>
      <c r="G29">
        <v>39.040000999999997</v>
      </c>
      <c r="H29">
        <v>40.5</v>
      </c>
      <c r="I29">
        <v>25.6</v>
      </c>
      <c r="J29">
        <v>80.160004000000001</v>
      </c>
      <c r="K29">
        <v>85.169998000000007</v>
      </c>
      <c r="L29">
        <v>74.970000999999996</v>
      </c>
      <c r="M29">
        <v>73.860000999999997</v>
      </c>
      <c r="N29">
        <v>73.150002000000001</v>
      </c>
      <c r="O29" s="6">
        <f t="shared" si="1"/>
        <v>-2.2856136934216622E-3</v>
      </c>
      <c r="P29" s="6">
        <f t="shared" si="2"/>
        <v>7.6085326769730951E-3</v>
      </c>
      <c r="Q29" s="6">
        <f t="shared" si="3"/>
        <v>1.5631025011624174E-2</v>
      </c>
      <c r="R29" s="6">
        <f t="shared" si="4"/>
        <v>-1.5177272996738487E-2</v>
      </c>
      <c r="S29" s="6">
        <f t="shared" si="5"/>
        <v>-1.5043395599305219E-2</v>
      </c>
      <c r="T29" s="6">
        <f t="shared" si="6"/>
        <v>1.0039960379773354E-2</v>
      </c>
      <c r="U29" s="6">
        <f t="shared" si="7"/>
        <v>2.4721396404398369E-3</v>
      </c>
      <c r="V29" s="6">
        <f t="shared" si="8"/>
        <v>1.0208176592523851E-2</v>
      </c>
      <c r="W29" s="6">
        <f t="shared" si="9"/>
        <v>5.2533703650592877E-3</v>
      </c>
      <c r="X29" s="6">
        <f t="shared" si="10"/>
        <v>1.6216192382982986E-2</v>
      </c>
      <c r="Y29" s="6">
        <f t="shared" si="11"/>
        <v>5.752139386911311E-3</v>
      </c>
      <c r="Z29" s="6">
        <f t="shared" si="12"/>
        <v>6.3837500324082424E-3</v>
      </c>
      <c r="AA29" s="6">
        <f t="shared" si="13"/>
        <v>1.0167688165496232E-2</v>
      </c>
      <c r="AB29" s="6">
        <f t="shared" si="14"/>
        <v>-7.4713493852005437E-3</v>
      </c>
      <c r="AC29" s="6">
        <f t="shared" si="15"/>
        <v>5.804717391472149E-3</v>
      </c>
      <c r="AD29" s="6">
        <f t="shared" si="16"/>
        <v>1.5807989016798744E-2</v>
      </c>
      <c r="AE29" s="6">
        <f t="shared" si="17"/>
        <v>-1.9582281574312192E-2</v>
      </c>
      <c r="AF29" s="6">
        <f t="shared" si="18"/>
        <v>-1.8668322263744923E-2</v>
      </c>
      <c r="AG29" s="6">
        <f t="shared" si="19"/>
        <v>6.6430683914418817E-3</v>
      </c>
      <c r="AH29" s="6">
        <f t="shared" si="20"/>
        <v>6.2612696933688492E-4</v>
      </c>
      <c r="AI29" s="6">
        <f t="shared" si="21"/>
        <v>4.7931570900578294E-3</v>
      </c>
      <c r="AJ29" s="6">
        <f t="shared" si="22"/>
        <v>5.004277489978854E-3</v>
      </c>
      <c r="AK29" s="6">
        <f t="shared" si="23"/>
        <v>1.429465595890375E-2</v>
      </c>
      <c r="AL29" s="6">
        <f t="shared" si="24"/>
        <v>5.4393603477012374E-3</v>
      </c>
      <c r="AM29" s="6">
        <f t="shared" si="25"/>
        <v>5.7599972355727811E-3</v>
      </c>
      <c r="AN29" s="6">
        <f t="shared" si="26"/>
        <v>9.055856075001447E-3</v>
      </c>
      <c r="AP29" s="9" t="str">
        <v>XLP Returns</v>
      </c>
      <c r="AQ29" s="11">
        <v>0.66100383086308245</v>
      </c>
      <c r="AR29" s="11">
        <v>0.45416759627791331</v>
      </c>
      <c r="AS29" s="11">
        <v>0.64492201875147903</v>
      </c>
      <c r="AT29" s="11">
        <v>0.47899048281227363</v>
      </c>
      <c r="AU29" s="13">
        <v>0.53245046349296743</v>
      </c>
      <c r="AV29" s="11">
        <v>0.68659765204947132</v>
      </c>
      <c r="AW29" s="11">
        <v>0.67052874089579717</v>
      </c>
      <c r="AX29" s="11">
        <v>0.56482643549659306</v>
      </c>
      <c r="AY29" s="9">
        <v>-8.6500545074806486E-3</v>
      </c>
      <c r="AZ29" s="9">
        <v>-5.5851755286272051E-2</v>
      </c>
      <c r="BA29" s="9">
        <v>1.6458970159714943E-2</v>
      </c>
      <c r="BB29" s="9">
        <v>5.0033068317299492E-2</v>
      </c>
      <c r="BC29" s="9">
        <v>4.9214223101623156E-2</v>
      </c>
    </row>
    <row r="30" spans="1:55">
      <c r="A30" s="1" t="d">
        <v>2007-07-02</v>
      </c>
      <c r="B30">
        <v>40.169998</v>
      </c>
      <c r="C30">
        <v>39.860000999999997</v>
      </c>
      <c r="D30">
        <v>71.540001000000004</v>
      </c>
      <c r="E30">
        <v>35.639999000000003</v>
      </c>
      <c r="F30">
        <v>27.4</v>
      </c>
      <c r="G30">
        <v>39.799999</v>
      </c>
      <c r="H30">
        <v>41.599997999999999</v>
      </c>
      <c r="I30">
        <v>26.15</v>
      </c>
      <c r="J30">
        <v>79.760002</v>
      </c>
      <c r="K30">
        <v>83.480002999999996</v>
      </c>
      <c r="L30">
        <v>74.540001000000004</v>
      </c>
      <c r="M30">
        <v>73.120002999999997</v>
      </c>
      <c r="N30">
        <v>71.940002000000007</v>
      </c>
      <c r="O30" s="6">
        <f t="shared" si="1"/>
        <v>8.4999511758316691E-3</v>
      </c>
      <c r="P30" s="6">
        <f t="shared" si="2"/>
        <v>-1.444602955182271E-2</v>
      </c>
      <c r="Q30" s="6">
        <f t="shared" si="3"/>
        <v>7.8585583252894081E-3</v>
      </c>
      <c r="R30" s="6">
        <f t="shared" si="4"/>
        <v>-1.1992920371200788E-2</v>
      </c>
      <c r="S30" s="6">
        <f t="shared" si="5"/>
        <v>-3.2792887831298275E-3</v>
      </c>
      <c r="T30" s="6">
        <f t="shared" si="6"/>
        <v>9.5936361758578084E-3</v>
      </c>
      <c r="U30" s="6">
        <f t="shared" si="7"/>
        <v>1.2092046349906151E-2</v>
      </c>
      <c r="V30" s="6">
        <f t="shared" si="8"/>
        <v>1.4250154210131869E-2</v>
      </c>
      <c r="W30" s="6">
        <f t="shared" si="9"/>
        <v>-6.2663409959250887E-4</v>
      </c>
      <c r="X30" s="6">
        <f t="shared" si="10"/>
        <v>-2.5124017967495969E-3</v>
      </c>
      <c r="Y30" s="6">
        <f t="shared" si="11"/>
        <v>-1.0727005299816311E-3</v>
      </c>
      <c r="Z30" s="6">
        <f t="shared" si="12"/>
        <v>-2.0492390530795616E-3</v>
      </c>
      <c r="AA30" s="6">
        <f t="shared" si="13"/>
        <v>-4.7149858205191479E-3</v>
      </c>
      <c r="AB30" s="6">
        <f t="shared" si="14"/>
        <v>3.3142154840527871E-3</v>
      </c>
      <c r="AC30" s="6">
        <f t="shared" si="15"/>
        <v>-1.6249844837323654E-2</v>
      </c>
      <c r="AD30" s="6">
        <f t="shared" si="16"/>
        <v>8.0355223304639789E-3</v>
      </c>
      <c r="AE30" s="6">
        <f t="shared" si="17"/>
        <v>-1.6397928948774492E-2</v>
      </c>
      <c r="AF30" s="6">
        <f t="shared" si="18"/>
        <v>-6.9042154475695327E-3</v>
      </c>
      <c r="AG30" s="6">
        <f t="shared" si="19"/>
        <v>6.1967441875263362E-3</v>
      </c>
      <c r="AH30" s="6">
        <f t="shared" si="20"/>
        <v>1.0246033678803199E-2</v>
      </c>
      <c r="AI30" s="6">
        <f t="shared" si="21"/>
        <v>8.8351347076658475E-3</v>
      </c>
      <c r="AJ30" s="6">
        <f t="shared" si="22"/>
        <v>-8.7572697467294301E-4</v>
      </c>
      <c r="AK30" s="6">
        <f t="shared" si="23"/>
        <v>-4.4339382208288336E-3</v>
      </c>
      <c r="AL30" s="6">
        <f t="shared" si="24"/>
        <v>-1.3854795691917042E-3</v>
      </c>
      <c r="AM30" s="6">
        <f t="shared" si="25"/>
        <v>-2.6729918499150233E-3</v>
      </c>
      <c r="AN30" s="6">
        <f t="shared" si="26"/>
        <v>-5.8268179110139342E-3</v>
      </c>
      <c r="AP30" s="9" t="str">
        <v>XLI Returns</v>
      </c>
      <c r="AQ30" s="11">
        <v>1.4629116325816844</v>
      </c>
      <c r="AR30" s="11">
        <v>0.65968275255538067</v>
      </c>
      <c r="AS30" s="11">
        <v>1.5519917348403582</v>
      </c>
      <c r="AT30" s="11">
        <v>0.89034089910732994</v>
      </c>
      <c r="AU30" s="11">
        <v>0.68659765204947132</v>
      </c>
      <c r="AV30" s="13">
        <v>1.6921514370192015</v>
      </c>
      <c r="AW30" s="11">
        <v>1.6248378394155374</v>
      </c>
      <c r="AX30" s="11">
        <v>1.2361927079512909</v>
      </c>
      <c r="AY30" s="9">
        <v>-3.4130807742918767E-2</v>
      </c>
      <c r="AZ30" s="9">
        <v>-0.35895514955988178</v>
      </c>
      <c r="BA30" s="9">
        <v>6.9970266291730678E-3</v>
      </c>
      <c r="BB30" s="9">
        <v>2.4718516073247151E-2</v>
      </c>
      <c r="BC30" s="9">
        <v>-5.5088666155581924E-2</v>
      </c>
    </row>
    <row r="31" spans="1:55">
      <c r="A31" s="1" t="d">
        <v>2007-07-09</v>
      </c>
      <c r="B31">
        <v>40.049999</v>
      </c>
      <c r="C31">
        <v>40.75</v>
      </c>
      <c r="D31">
        <v>73.949996999999996</v>
      </c>
      <c r="E31">
        <v>35.919998</v>
      </c>
      <c r="F31">
        <v>27.700001</v>
      </c>
      <c r="G31">
        <v>40.720001000000003</v>
      </c>
      <c r="H31">
        <v>42.900002000000001</v>
      </c>
      <c r="I31">
        <v>26.65</v>
      </c>
      <c r="J31">
        <v>79.919998000000007</v>
      </c>
      <c r="K31">
        <v>84.260002</v>
      </c>
      <c r="L31">
        <v>74.720000999999996</v>
      </c>
      <c r="M31">
        <v>73.360000999999997</v>
      </c>
      <c r="N31">
        <v>72.489998</v>
      </c>
      <c r="O31" s="6">
        <f t="shared" si="1"/>
        <v>1.661669694991879E-2</v>
      </c>
      <c r="P31" s="6">
        <f t="shared" si="2"/>
        <v>5.1357900930433367E-2</v>
      </c>
      <c r="Q31" s="6">
        <f t="shared" si="3"/>
        <v>5.8471727887381683E-2</v>
      </c>
      <c r="R31" s="6">
        <f t="shared" si="4"/>
        <v>2.6803608083486516E-2</v>
      </c>
      <c r="S31" s="6">
        <f t="shared" si="5"/>
        <v>2.374548097046213E-2</v>
      </c>
      <c r="T31" s="6">
        <f t="shared" si="6"/>
        <v>3.9318923277844822E-2</v>
      </c>
      <c r="U31" s="6">
        <f t="shared" si="7"/>
        <v>4.7986362633323294E-2</v>
      </c>
      <c r="V31" s="6">
        <f t="shared" si="8"/>
        <v>4.293488018885757E-2</v>
      </c>
      <c r="W31" s="6">
        <f t="shared" si="9"/>
        <v>-1.1255425436348557E-3</v>
      </c>
      <c r="X31" s="6">
        <f t="shared" si="10"/>
        <v>5.9516898468980851E-3</v>
      </c>
      <c r="Y31" s="6">
        <f t="shared" si="11"/>
        <v>-1.0701177834980286E-3</v>
      </c>
      <c r="Z31" s="6">
        <f t="shared" si="12"/>
        <v>-2.7253646444477895E-4</v>
      </c>
      <c r="AA31" s="6">
        <f t="shared" si="13"/>
        <v>3.7315640268822644E-3</v>
      </c>
      <c r="AB31" s="6">
        <f t="shared" si="14"/>
        <v>1.1430961258139909E-2</v>
      </c>
      <c r="AC31" s="6">
        <f t="shared" si="15"/>
        <v>4.9554085644932425E-2</v>
      </c>
      <c r="AD31" s="6">
        <f t="shared" si="16"/>
        <v>5.8648691892556254E-2</v>
      </c>
      <c r="AE31" s="6">
        <f t="shared" si="17"/>
        <v>2.239859950591281E-2</v>
      </c>
      <c r="AF31" s="6">
        <f t="shared" si="18"/>
        <v>2.0120554306022425E-2</v>
      </c>
      <c r="AG31" s="6">
        <f t="shared" si="19"/>
        <v>3.5922031289513351E-2</v>
      </c>
      <c r="AH31" s="6">
        <f t="shared" si="20"/>
        <v>4.6140349962220342E-2</v>
      </c>
      <c r="AI31" s="6">
        <f t="shared" si="21"/>
        <v>3.751986068639155E-2</v>
      </c>
      <c r="AJ31" s="6">
        <f t="shared" si="22"/>
        <v>-1.3746354187152898E-3</v>
      </c>
      <c r="AK31" s="6">
        <f t="shared" si="23"/>
        <v>4.0301534228188484E-3</v>
      </c>
      <c r="AL31" s="6">
        <f t="shared" si="24"/>
        <v>-1.3828968227081017E-3</v>
      </c>
      <c r="AM31" s="6">
        <f t="shared" si="25"/>
        <v>-8.962892612802407E-4</v>
      </c>
      <c r="AN31" s="6">
        <f t="shared" si="26"/>
        <v>2.6197319363874781E-3</v>
      </c>
      <c r="AP31" s="9" t="str">
        <v>XLB Returns</v>
      </c>
      <c r="AQ31" s="11">
        <v>1.484287774771492</v>
      </c>
      <c r="AR31" s="11">
        <v>0.6565847343264728</v>
      </c>
      <c r="AS31" s="11">
        <v>1.7714063969748806</v>
      </c>
      <c r="AT31" s="11">
        <v>0.88234331331198745</v>
      </c>
      <c r="AU31" s="11">
        <v>0.67052874089579717</v>
      </c>
      <c r="AV31" s="11">
        <v>1.6248378394155374</v>
      </c>
      <c r="AW31" s="13">
        <v>1.9411213649919539</v>
      </c>
      <c r="AX31" s="11">
        <v>1.2957696451806051</v>
      </c>
      <c r="AY31" s="9">
        <v>-3.7316542846079527E-2</v>
      </c>
      <c r="AZ31" s="9">
        <v>-0.42708569379068401</v>
      </c>
      <c r="BA31" s="9">
        <v>6.1157171083141889E-4</v>
      </c>
      <c r="BB31" s="9">
        <v>1.6565837299430054E-2</v>
      </c>
      <c r="BC31" s="9">
        <v>-8.4331805986648661E-2</v>
      </c>
    </row>
    <row r="32" spans="1:55">
      <c r="A32" s="1" t="d">
        <v>2007-07-16</v>
      </c>
      <c r="B32">
        <v>39.459999000000003</v>
      </c>
      <c r="C32">
        <v>40.700001</v>
      </c>
      <c r="D32">
        <v>74</v>
      </c>
      <c r="E32">
        <v>35.229999999999997</v>
      </c>
      <c r="F32">
        <v>27.4</v>
      </c>
      <c r="G32">
        <v>40.900002000000001</v>
      </c>
      <c r="H32">
        <v>42.799999</v>
      </c>
      <c r="I32">
        <v>26.799999</v>
      </c>
      <c r="J32">
        <v>80.190002000000007</v>
      </c>
      <c r="K32">
        <v>85.959998999999996</v>
      </c>
      <c r="L32">
        <v>74.959998999999996</v>
      </c>
      <c r="M32">
        <v>74.069999999999993</v>
      </c>
      <c r="N32">
        <v>73.440002000000007</v>
      </c>
      <c r="O32" s="6">
        <f t="shared" si="1"/>
        <v>3.2998379568664124E-3</v>
      </c>
      <c r="P32" s="6">
        <f t="shared" si="2"/>
        <v>2.7904126313584136E-2</v>
      </c>
      <c r="Q32" s="6">
        <f t="shared" si="3"/>
        <v>7.0103555635861417E-2</v>
      </c>
      <c r="R32" s="6">
        <f t="shared" si="4"/>
        <v>-2.2682459077374706E-3</v>
      </c>
      <c r="S32" s="6">
        <f t="shared" si="5"/>
        <v>1.2856045070111451E-2</v>
      </c>
      <c r="T32" s="6">
        <f t="shared" si="6"/>
        <v>4.6543324788864984E-2</v>
      </c>
      <c r="U32" s="6">
        <f t="shared" si="7"/>
        <v>5.5236105110771469E-2</v>
      </c>
      <c r="V32" s="6">
        <f t="shared" si="8"/>
        <v>4.5809498717860553E-2</v>
      </c>
      <c r="W32" s="6">
        <f t="shared" si="9"/>
        <v>3.7415652294973039E-4</v>
      </c>
      <c r="X32" s="6">
        <f t="shared" si="10"/>
        <v>9.2328244704493502E-3</v>
      </c>
      <c r="Y32" s="6">
        <f t="shared" si="11"/>
        <v>-1.3342226392095224E-4</v>
      </c>
      <c r="Z32" s="6">
        <f t="shared" si="12"/>
        <v>2.8391690616526009E-3</v>
      </c>
      <c r="AA32" s="6">
        <f t="shared" si="13"/>
        <v>3.9566187381372825E-3</v>
      </c>
      <c r="AB32" s="6">
        <f t="shared" si="14"/>
        <v>-1.8858977349124695E-3</v>
      </c>
      <c r="AC32" s="6">
        <f t="shared" si="15"/>
        <v>2.610031102808319E-2</v>
      </c>
      <c r="AD32" s="6">
        <f t="shared" si="16"/>
        <v>7.0280519641035988E-2</v>
      </c>
      <c r="AE32" s="6">
        <f t="shared" si="17"/>
        <v>-6.6732544853111758E-3</v>
      </c>
      <c r="AF32" s="6">
        <f t="shared" si="18"/>
        <v>9.2311184056717462E-3</v>
      </c>
      <c r="AG32" s="6">
        <f t="shared" si="19"/>
        <v>4.3146432800533513E-2</v>
      </c>
      <c r="AH32" s="6">
        <f t="shared" si="20"/>
        <v>5.3390092439668517E-2</v>
      </c>
      <c r="AI32" s="6">
        <f t="shared" si="21"/>
        <v>4.0394479215394533E-2</v>
      </c>
      <c r="AJ32" s="6">
        <f t="shared" si="22"/>
        <v>1.2506364786929626E-4</v>
      </c>
      <c r="AK32" s="6">
        <f t="shared" si="23"/>
        <v>7.3112880463701135E-3</v>
      </c>
      <c r="AL32" s="6">
        <f t="shared" si="24"/>
        <v>-4.462013031310254E-4</v>
      </c>
      <c r="AM32" s="6">
        <f t="shared" si="25"/>
        <v>2.2154162648171391E-3</v>
      </c>
      <c r="AN32" s="6">
        <f t="shared" si="26"/>
        <v>2.8447866476424962E-3</v>
      </c>
      <c r="AP32" s="9" t="str">
        <v>XLK Returns</v>
      </c>
      <c r="AQ32" s="11">
        <v>1.2092727417358957</v>
      </c>
      <c r="AR32" s="11">
        <v>0.54449060021346229</v>
      </c>
      <c r="AS32" s="11">
        <v>1.2356762544315925</v>
      </c>
      <c r="AT32" s="11">
        <v>0.72773620121098614</v>
      </c>
      <c r="AU32" s="11">
        <v>0.56482643549659306</v>
      </c>
      <c r="AV32" s="11">
        <v>1.2361927079512909</v>
      </c>
      <c r="AW32" s="11">
        <v>1.2957696451806051</v>
      </c>
      <c r="AX32" s="13">
        <v>1.2407757659225953</v>
      </c>
      <c r="AY32" s="9">
        <v>-3.4179371630042976E-2</v>
      </c>
      <c r="AZ32" s="9">
        <v>-0.29968430128954648</v>
      </c>
      <c r="BA32" s="9">
        <v>-6.5099450879377236E-3</v>
      </c>
      <c r="BB32" s="9">
        <v>7.5975548532747107E-3</v>
      </c>
      <c r="BC32" s="9">
        <v>-5.4793501884112361E-2</v>
      </c>
    </row>
    <row r="33" spans="1:55">
      <c r="A33" s="1" t="d">
        <v>2007-07-23</v>
      </c>
      <c r="B33">
        <v>37.040000999999997</v>
      </c>
      <c r="C33">
        <v>37.549999</v>
      </c>
      <c r="D33">
        <v>68.5</v>
      </c>
      <c r="E33">
        <v>33.580002</v>
      </c>
      <c r="F33">
        <v>26.440000999999999</v>
      </c>
      <c r="G33">
        <v>39.110000999999997</v>
      </c>
      <c r="H33">
        <v>38.919998</v>
      </c>
      <c r="I33">
        <v>25.639999</v>
      </c>
      <c r="J33">
        <v>80.550003000000004</v>
      </c>
      <c r="K33">
        <v>87.279999000000004</v>
      </c>
      <c r="L33">
        <v>75.410004000000001</v>
      </c>
      <c r="M33">
        <v>74.5</v>
      </c>
      <c r="N33">
        <v>73.5</v>
      </c>
      <c r="O33" s="6">
        <f t="shared" si="1"/>
        <v>-8.1121961806971954E-2</v>
      </c>
      <c r="P33" s="6">
        <f t="shared" si="2"/>
        <v>-5.9699988293470639E-2</v>
      </c>
      <c r="Q33" s="6">
        <f t="shared" si="3"/>
        <v>-4.3423002540886102E-2</v>
      </c>
      <c r="R33" s="6">
        <f t="shared" si="4"/>
        <v>-5.9537863335592391E-2</v>
      </c>
      <c r="S33" s="6">
        <f t="shared" si="5"/>
        <v>-3.5664960589057118E-2</v>
      </c>
      <c r="T33" s="6">
        <f t="shared" si="6"/>
        <v>-1.7488672828432993E-2</v>
      </c>
      <c r="U33" s="6">
        <f t="shared" si="7"/>
        <v>-6.6591913259951813E-2</v>
      </c>
      <c r="V33" s="6">
        <f t="shared" si="8"/>
        <v>-1.9695597460023383E-2</v>
      </c>
      <c r="W33" s="6">
        <f t="shared" si="9"/>
        <v>9.8559961381223735E-3</v>
      </c>
      <c r="X33" s="6">
        <f t="shared" si="10"/>
        <v>4.4514211921686073E-2</v>
      </c>
      <c r="Y33" s="6">
        <f t="shared" si="11"/>
        <v>1.1604037791189136E-2</v>
      </c>
      <c r="Z33" s="6">
        <f t="shared" si="12"/>
        <v>1.8697157211173682E-2</v>
      </c>
      <c r="AA33" s="6">
        <f t="shared" si="13"/>
        <v>2.145294015036827E-2</v>
      </c>
      <c r="AB33" s="6">
        <f t="shared" si="14"/>
        <v>-8.6307697498750835E-2</v>
      </c>
      <c r="AC33" s="6">
        <f t="shared" si="15"/>
        <v>-6.1503803578971582E-2</v>
      </c>
      <c r="AD33" s="6">
        <f t="shared" si="16"/>
        <v>-4.3246038535711531E-2</v>
      </c>
      <c r="AE33" s="6">
        <f t="shared" si="17"/>
        <v>-6.3942871913166097E-2</v>
      </c>
      <c r="AF33" s="6">
        <f t="shared" si="18"/>
        <v>-3.9289887253496823E-2</v>
      </c>
      <c r="AG33" s="6">
        <f t="shared" si="19"/>
        <v>-2.0885564816764464E-2</v>
      </c>
      <c r="AH33" s="6">
        <f t="shared" si="20"/>
        <v>-6.8437925931054772E-2</v>
      </c>
      <c r="AI33" s="6">
        <f t="shared" si="21"/>
        <v>-2.5110616962489403E-2</v>
      </c>
      <c r="AJ33" s="6">
        <f t="shared" si="22"/>
        <v>9.6069032630419389E-3</v>
      </c>
      <c r="AK33" s="6">
        <f t="shared" si="23"/>
        <v>4.2592675497606834E-2</v>
      </c>
      <c r="AL33" s="6">
        <f t="shared" si="24"/>
        <v>1.1291258751979063E-2</v>
      </c>
      <c r="AM33" s="6">
        <f t="shared" si="25"/>
        <v>1.8073404414338221E-2</v>
      </c>
      <c r="AN33" s="6">
        <f t="shared" si="26"/>
        <v>2.0341108059873485E-2</v>
      </c>
      <c r="AP33" s="9" t="str">
        <v>SHY Returns</v>
      </c>
      <c r="AQ33" s="9">
        <v>-3.2503642848361221E-2</v>
      </c>
      <c r="AR33" s="9">
        <v>-1.1150077808321907E-2</v>
      </c>
      <c r="AS33" s="9">
        <v>-3.7712120266081638E-2</v>
      </c>
      <c r="AT33" s="9">
        <v>-1.6711705171950395E-2</v>
      </c>
      <c r="AU33" s="9">
        <v>-8.6500545074806486E-3</v>
      </c>
      <c r="AV33" s="9">
        <v>-3.4130807742918767E-2</v>
      </c>
      <c r="AW33" s="9">
        <v>-3.7316542846079527E-2</v>
      </c>
      <c r="AX33" s="9">
        <v>-3.4179371630042976E-2</v>
      </c>
      <c r="AY33" s="14">
        <v>5.2765079960280748E-3</v>
      </c>
      <c r="AZ33" s="9">
        <v>3.1546952927795871E-2</v>
      </c>
      <c r="BA33" s="9">
        <v>5.9917422725700286E-3</v>
      </c>
      <c r="BB33" s="9">
        <v>1.223840308698348E-2</v>
      </c>
      <c r="BC33" s="9">
        <v>1.7666643128074942E-2</v>
      </c>
    </row>
    <row r="34" spans="1:55">
      <c r="A34" s="1" t="d">
        <v>2007-07-30</v>
      </c>
      <c r="B34">
        <v>36.369999</v>
      </c>
      <c r="C34">
        <v>37.950001</v>
      </c>
      <c r="D34">
        <v>66.120002999999997</v>
      </c>
      <c r="E34">
        <v>33.68</v>
      </c>
      <c r="F34">
        <v>26.65</v>
      </c>
      <c r="G34">
        <v>39.150002000000001</v>
      </c>
      <c r="H34">
        <v>38.419998</v>
      </c>
      <c r="I34">
        <v>25.35</v>
      </c>
      <c r="J34">
        <v>80.440002000000007</v>
      </c>
      <c r="K34">
        <v>87.93</v>
      </c>
      <c r="L34">
        <v>75.319999999999993</v>
      </c>
      <c r="M34">
        <v>74.660004000000001</v>
      </c>
      <c r="N34">
        <v>74.169998000000007</v>
      </c>
      <c r="O34" s="6">
        <f t="shared" si="1"/>
        <v>-9.6384417041869994E-2</v>
      </c>
      <c r="P34" s="6">
        <f t="shared" si="2"/>
        <v>-7.118630949477199E-2</v>
      </c>
      <c r="Q34" s="6">
        <f t="shared" si="3"/>
        <v>-0.11191783026398348</v>
      </c>
      <c r="R34" s="6">
        <f t="shared" si="4"/>
        <v>-6.4389998380584026E-2</v>
      </c>
      <c r="S34" s="6">
        <f t="shared" si="5"/>
        <v>-3.8643298682521678E-2</v>
      </c>
      <c r="T34" s="6">
        <f t="shared" si="6"/>
        <v>-3.9318923277844767E-2</v>
      </c>
      <c r="U34" s="6">
        <f t="shared" si="7"/>
        <v>-0.11029376726982837</v>
      </c>
      <c r="V34" s="6">
        <f t="shared" si="8"/>
        <v>-5.0010420574661305E-2</v>
      </c>
      <c r="W34" s="6">
        <f t="shared" si="9"/>
        <v>6.4854804524304421E-3</v>
      </c>
      <c r="X34" s="6">
        <f t="shared" si="10"/>
        <v>4.2633763103985652E-2</v>
      </c>
      <c r="Y34" s="6">
        <f t="shared" si="11"/>
        <v>7.9978964850669822E-3</v>
      </c>
      <c r="Z34" s="6">
        <f t="shared" si="12"/>
        <v>1.7565685483032535E-2</v>
      </c>
      <c r="AA34" s="6">
        <f t="shared" si="13"/>
        <v>2.2911135060612663E-2</v>
      </c>
      <c r="AB34" s="6">
        <f t="shared" si="14"/>
        <v>-0.10157015273364887</v>
      </c>
      <c r="AC34" s="6">
        <f t="shared" si="15"/>
        <v>-7.2990124780272933E-2</v>
      </c>
      <c r="AD34" s="6">
        <f t="shared" si="16"/>
        <v>-0.11174086625880891</v>
      </c>
      <c r="AE34" s="6">
        <f t="shared" si="17"/>
        <v>-6.8795006958157726E-2</v>
      </c>
      <c r="AF34" s="6">
        <f t="shared" si="18"/>
        <v>-4.2268225346961383E-2</v>
      </c>
      <c r="AG34" s="6">
        <f t="shared" si="19"/>
        <v>-4.2715815266176238E-2</v>
      </c>
      <c r="AH34" s="6">
        <f t="shared" si="20"/>
        <v>-0.11213977994093133</v>
      </c>
      <c r="AI34" s="6">
        <f t="shared" si="21"/>
        <v>-5.5425440077127325E-2</v>
      </c>
      <c r="AJ34" s="6">
        <f t="shared" si="22"/>
        <v>6.2363875773500076E-3</v>
      </c>
      <c r="AK34" s="6">
        <f t="shared" si="23"/>
        <v>4.0712226679906413E-2</v>
      </c>
      <c r="AL34" s="6">
        <f t="shared" si="24"/>
        <v>7.6851174458569087E-3</v>
      </c>
      <c r="AM34" s="6">
        <f t="shared" si="25"/>
        <v>1.6941932686197075E-2</v>
      </c>
      <c r="AN34" s="6">
        <f t="shared" si="26"/>
        <v>2.1799302970117878E-2</v>
      </c>
      <c r="AP34" s="9" t="str">
        <v>TLT Returns</v>
      </c>
      <c r="AQ34" s="9">
        <v>-0.28396363344711284</v>
      </c>
      <c r="AR34" s="9">
        <v>3.0899679730725743E-2</v>
      </c>
      <c r="AS34" s="9">
        <v>-0.47589421173867857</v>
      </c>
      <c r="AT34" s="9">
        <v>-0.15731747080490263</v>
      </c>
      <c r="AU34" s="9">
        <v>-5.5851755286272051E-2</v>
      </c>
      <c r="AV34" s="9">
        <v>-0.35895514955988178</v>
      </c>
      <c r="AW34" s="9">
        <v>-0.42708569379068401</v>
      </c>
      <c r="AX34" s="9">
        <v>-0.29968430128954648</v>
      </c>
      <c r="AY34" s="9">
        <v>3.1546952927795871E-2</v>
      </c>
      <c r="AZ34" s="14">
        <v>0.63210201800765131</v>
      </c>
      <c r="BA34" s="9">
        <v>5.7347278112527329E-2</v>
      </c>
      <c r="BB34" s="9">
        <v>0.17767770505641023</v>
      </c>
      <c r="BC34" s="9">
        <v>0.40043297685380447</v>
      </c>
    </row>
    <row r="35" spans="1:55">
      <c r="A35" s="1" t="d">
        <v>2007-08-06</v>
      </c>
      <c r="B35">
        <v>36.360000999999997</v>
      </c>
      <c r="C35">
        <v>39.009998000000003</v>
      </c>
      <c r="D35">
        <v>67.720000999999996</v>
      </c>
      <c r="E35">
        <v>33.900002000000001</v>
      </c>
      <c r="F35">
        <v>27.1</v>
      </c>
      <c r="G35">
        <v>38.529998999999997</v>
      </c>
      <c r="H35">
        <v>38.68</v>
      </c>
      <c r="I35">
        <v>25.24</v>
      </c>
      <c r="J35">
        <v>80.410004000000001</v>
      </c>
      <c r="K35">
        <v>86.080001999999993</v>
      </c>
      <c r="L35">
        <v>75.209998999999996</v>
      </c>
      <c r="M35">
        <v>74.209998999999996</v>
      </c>
      <c r="N35">
        <v>73.120002999999997</v>
      </c>
      <c r="O35" s="6">
        <f t="shared" si="1"/>
        <v>-8.1818178440322575E-2</v>
      </c>
      <c r="P35" s="6">
        <f t="shared" si="2"/>
        <v>-4.2410144768915067E-2</v>
      </c>
      <c r="Q35" s="6">
        <f t="shared" si="3"/>
        <v>-8.8683521172548949E-2</v>
      </c>
      <c r="R35" s="6">
        <f t="shared" si="4"/>
        <v>-3.8482918969693219E-2</v>
      </c>
      <c r="S35" s="6">
        <f t="shared" si="5"/>
        <v>-1.1009285508369255E-2</v>
      </c>
      <c r="T35" s="6">
        <f t="shared" si="6"/>
        <v>-5.9692979264246847E-2</v>
      </c>
      <c r="U35" s="6">
        <f t="shared" si="7"/>
        <v>-0.1012154086381713</v>
      </c>
      <c r="V35" s="6">
        <f t="shared" si="8"/>
        <v>-5.9971812530365064E-2</v>
      </c>
      <c r="W35" s="6">
        <f t="shared" si="9"/>
        <v>2.7397525454101921E-3</v>
      </c>
      <c r="X35" s="6">
        <f t="shared" si="10"/>
        <v>1.3950595066828497E-3</v>
      </c>
      <c r="Y35" s="6">
        <f t="shared" si="11"/>
        <v>3.3295629524889426E-3</v>
      </c>
      <c r="Z35" s="6">
        <f t="shared" si="12"/>
        <v>1.8883064815713804E-3</v>
      </c>
      <c r="AA35" s="6">
        <f t="shared" si="13"/>
        <v>-4.3668053710101641E-3</v>
      </c>
      <c r="AB35" s="6">
        <f t="shared" si="14"/>
        <v>-8.7003914132101456E-2</v>
      </c>
      <c r="AC35" s="6">
        <f t="shared" si="15"/>
        <v>-4.421396005441601E-2</v>
      </c>
      <c r="AD35" s="6">
        <f t="shared" si="16"/>
        <v>-8.8506557167374378E-2</v>
      </c>
      <c r="AE35" s="6">
        <f t="shared" si="17"/>
        <v>-4.2887927547266926E-2</v>
      </c>
      <c r="AF35" s="6">
        <f t="shared" si="18"/>
        <v>-1.463421217280896E-2</v>
      </c>
      <c r="AG35" s="6">
        <f t="shared" si="19"/>
        <v>-6.3089871252578325E-2</v>
      </c>
      <c r="AH35" s="6">
        <f t="shared" si="20"/>
        <v>-0.10306142130927426</v>
      </c>
      <c r="AI35" s="6">
        <f t="shared" si="21"/>
        <v>-6.5386832032831091E-2</v>
      </c>
      <c r="AJ35" s="6">
        <f t="shared" si="22"/>
        <v>2.4906596703297579E-3</v>
      </c>
      <c r="AK35" s="6">
        <f t="shared" si="23"/>
        <v>-5.2647691739638727E-4</v>
      </c>
      <c r="AL35" s="6">
        <f t="shared" si="24"/>
        <v>3.0167839132788695E-3</v>
      </c>
      <c r="AM35" s="6">
        <f t="shared" si="25"/>
        <v>1.2645536847359186E-3</v>
      </c>
      <c r="AN35" s="6">
        <f t="shared" si="26"/>
        <v>-5.4786374615049503E-3</v>
      </c>
      <c r="AP35" s="9" t="str">
        <v>BSV Returns</v>
      </c>
      <c r="AQ35" s="9">
        <v>2.7802357225153451E-3</v>
      </c>
      <c r="AR35" s="9">
        <v>3.7339014263377254E-2</v>
      </c>
      <c r="AS35" s="9">
        <v>1.1813377959892624E-2</v>
      </c>
      <c r="AT35" s="9">
        <v>1.4177220680786832E-2</v>
      </c>
      <c r="AU35" s="9">
        <v>1.6458970159714943E-2</v>
      </c>
      <c r="AV35" s="9">
        <v>6.9970266291730678E-3</v>
      </c>
      <c r="AW35" s="9">
        <v>6.1157171083141889E-4</v>
      </c>
      <c r="AX35" s="9">
        <v>-6.5099450879377236E-3</v>
      </c>
      <c r="AY35" s="9">
        <v>5.9917422725700286E-3</v>
      </c>
      <c r="AZ35" s="9">
        <v>5.7347278112527329E-2</v>
      </c>
      <c r="BA35" s="14">
        <v>1.8938331326266319E-2</v>
      </c>
      <c r="BB35" s="9">
        <v>3.922541768375671E-2</v>
      </c>
      <c r="BC35" s="9">
        <v>5.2852554185588811E-2</v>
      </c>
    </row>
    <row r="36" spans="1:55">
      <c r="A36" s="1" t="d">
        <v>2007-08-13</v>
      </c>
      <c r="B36">
        <v>35.549999</v>
      </c>
      <c r="C36">
        <v>38.630001</v>
      </c>
      <c r="D36">
        <v>67.5</v>
      </c>
      <c r="E36">
        <v>33.729999999999997</v>
      </c>
      <c r="F36">
        <v>26.65</v>
      </c>
      <c r="G36">
        <v>38</v>
      </c>
      <c r="H36">
        <v>36.900002000000001</v>
      </c>
      <c r="I36">
        <v>24.83</v>
      </c>
      <c r="J36">
        <v>80.930000000000007</v>
      </c>
      <c r="K36">
        <v>86.790001000000004</v>
      </c>
      <c r="L36">
        <v>75.720000999999996</v>
      </c>
      <c r="M36">
        <v>74.790001000000004</v>
      </c>
      <c r="N36">
        <v>73.419998000000007</v>
      </c>
      <c r="O36" s="6">
        <f t="shared" si="1"/>
        <v>-4.1058308655964063E-2</v>
      </c>
      <c r="P36" s="6">
        <f t="shared" si="2"/>
        <v>2.8355850985821184E-2</v>
      </c>
      <c r="Q36" s="6">
        <f t="shared" si="3"/>
        <v>-1.4706147389695449E-2</v>
      </c>
      <c r="R36" s="6">
        <f t="shared" si="4"/>
        <v>4.4569378649044252E-3</v>
      </c>
      <c r="S36" s="6">
        <f t="shared" si="5"/>
        <v>7.9110978068861505E-3</v>
      </c>
      <c r="T36" s="6">
        <f t="shared" si="6"/>
        <v>-2.879205460994479E-2</v>
      </c>
      <c r="U36" s="6">
        <f t="shared" si="7"/>
        <v>-5.3296600683319525E-2</v>
      </c>
      <c r="V36" s="6">
        <f t="shared" si="8"/>
        <v>-3.2100993530833261E-2</v>
      </c>
      <c r="W36" s="6">
        <f t="shared" si="9"/>
        <v>4.7064366406799653E-3</v>
      </c>
      <c r="X36" s="6">
        <f t="shared" si="10"/>
        <v>-5.6299108892186762E-3</v>
      </c>
      <c r="Y36" s="6">
        <f t="shared" si="11"/>
        <v>4.1023942897552203E-3</v>
      </c>
      <c r="Z36" s="6">
        <f t="shared" si="12"/>
        <v>3.8850741888339277E-3</v>
      </c>
      <c r="AA36" s="6">
        <f t="shared" si="13"/>
        <v>-1.0890553906369521E-3</v>
      </c>
      <c r="AB36" s="6">
        <f t="shared" si="14"/>
        <v>-4.6244044347742944E-2</v>
      </c>
      <c r="AC36" s="6">
        <f t="shared" si="15"/>
        <v>2.6552035700320237E-2</v>
      </c>
      <c r="AD36" s="6">
        <f t="shared" si="16"/>
        <v>-1.4529183384520878E-2</v>
      </c>
      <c r="AE36" s="6">
        <f t="shared" si="17"/>
        <v>5.1929287330720018E-5</v>
      </c>
      <c r="AF36" s="6">
        <f t="shared" si="18"/>
        <v>4.2861711424464453E-3</v>
      </c>
      <c r="AG36" s="6">
        <f t="shared" si="19"/>
        <v>-3.2188946598276265E-2</v>
      </c>
      <c r="AH36" s="6">
        <f t="shared" si="20"/>
        <v>-5.5142613354422478E-2</v>
      </c>
      <c r="AI36" s="6">
        <f t="shared" si="21"/>
        <v>-3.7516013033299281E-2</v>
      </c>
      <c r="AJ36" s="6">
        <f t="shared" si="22"/>
        <v>4.4573437655995307E-3</v>
      </c>
      <c r="AK36" s="6">
        <f t="shared" si="23"/>
        <v>-7.551447313297913E-3</v>
      </c>
      <c r="AL36" s="6">
        <f t="shared" si="24"/>
        <v>3.7896152505451472E-3</v>
      </c>
      <c r="AM36" s="6">
        <f t="shared" si="25"/>
        <v>3.261321391998466E-3</v>
      </c>
      <c r="AN36" s="6">
        <f t="shared" si="26"/>
        <v>-2.2008874811317381E-3</v>
      </c>
      <c r="AP36" s="9" t="str">
        <v>BIV Returns</v>
      </c>
      <c r="AQ36" s="9">
        <v>2.6697480846186988E-2</v>
      </c>
      <c r="AR36" s="9">
        <v>0.10957109345705079</v>
      </c>
      <c r="AS36" s="9">
        <v>3.0765366060259966E-2</v>
      </c>
      <c r="AT36" s="9">
        <v>5.0167815327141457E-2</v>
      </c>
      <c r="AU36" s="9">
        <v>5.0033068317299492E-2</v>
      </c>
      <c r="AV36" s="9">
        <v>2.4718516073247151E-2</v>
      </c>
      <c r="AW36" s="9">
        <v>1.6565837299430054E-2</v>
      </c>
      <c r="AX36" s="9">
        <v>7.5975548532747107E-3</v>
      </c>
      <c r="AY36" s="9">
        <v>1.223840308698348E-2</v>
      </c>
      <c r="AZ36" s="9">
        <v>0.17767770505641023</v>
      </c>
      <c r="BA36" s="9">
        <v>3.922541768375671E-2</v>
      </c>
      <c r="BB36" s="14">
        <v>0.11146433844354918</v>
      </c>
      <c r="BC36" s="9">
        <v>0.16281596232726944</v>
      </c>
    </row>
    <row r="37" spans="1:55">
      <c r="A37" s="1" t="d">
        <v>2007-08-20</v>
      </c>
      <c r="B37">
        <v>37.049999</v>
      </c>
      <c r="C37">
        <v>39.610000999999997</v>
      </c>
      <c r="D37">
        <v>69.25</v>
      </c>
      <c r="E37">
        <v>34.580002</v>
      </c>
      <c r="F37">
        <v>27.120000999999998</v>
      </c>
      <c r="G37">
        <v>39.200001</v>
      </c>
      <c r="H37">
        <v>39.400002000000001</v>
      </c>
      <c r="I37">
        <v>25.76</v>
      </c>
      <c r="J37">
        <v>80.830001999999993</v>
      </c>
      <c r="K37">
        <v>87.849997999999999</v>
      </c>
      <c r="L37">
        <v>75.620002999999997</v>
      </c>
      <c r="M37">
        <v>74.959998999999996</v>
      </c>
      <c r="N37">
        <v>74.180000000000007</v>
      </c>
      <c r="O37" s="6">
        <f t="shared" si="1"/>
        <v>1.8524093247833183E-2</v>
      </c>
      <c r="P37" s="6">
        <f t="shared" si="2"/>
        <v>4.2812106687875197E-2</v>
      </c>
      <c r="Q37" s="6">
        <f t="shared" si="3"/>
        <v>4.6251826742574706E-2</v>
      </c>
      <c r="R37" s="6">
        <f t="shared" si="4"/>
        <v>2.6371348717916829E-2</v>
      </c>
      <c r="S37" s="6">
        <f t="shared" si="5"/>
        <v>1.7482349333496867E-2</v>
      </c>
      <c r="T37" s="6">
        <f t="shared" si="6"/>
        <v>1.2762987842415109E-3</v>
      </c>
      <c r="U37" s="6">
        <f t="shared" si="7"/>
        <v>2.5187761781119582E-2</v>
      </c>
      <c r="V37" s="6">
        <f t="shared" si="8"/>
        <v>1.6044171198960688E-2</v>
      </c>
      <c r="W37" s="6">
        <f t="shared" si="9"/>
        <v>4.8366187213377404E-3</v>
      </c>
      <c r="X37" s="6">
        <f t="shared" si="10"/>
        <v>-9.1025152388339516E-4</v>
      </c>
      <c r="Y37" s="6">
        <f t="shared" si="11"/>
        <v>3.9751343458788732E-3</v>
      </c>
      <c r="Z37" s="6">
        <f t="shared" si="12"/>
        <v>4.0100975270697418E-3</v>
      </c>
      <c r="AA37" s="6">
        <f t="shared" si="13"/>
        <v>1.348432780586674E-4</v>
      </c>
      <c r="AB37" s="6">
        <f t="shared" si="14"/>
        <v>1.3338357556054302E-2</v>
      </c>
      <c r="AC37" s="6">
        <f t="shared" si="15"/>
        <v>4.1008291402374254E-2</v>
      </c>
      <c r="AD37" s="6">
        <f t="shared" si="16"/>
        <v>4.6428790747749277E-2</v>
      </c>
      <c r="AE37" s="6">
        <f t="shared" si="17"/>
        <v>2.1966340140343123E-2</v>
      </c>
      <c r="AF37" s="6">
        <f t="shared" si="18"/>
        <v>1.3857422669057162E-2</v>
      </c>
      <c r="AG37" s="6">
        <f t="shared" si="19"/>
        <v>-2.1205932040899616E-3</v>
      </c>
      <c r="AH37" s="6">
        <f t="shared" si="20"/>
        <v>2.334174911001663E-2</v>
      </c>
      <c r="AI37" s="6">
        <f t="shared" si="21"/>
        <v>1.0629151696494667E-2</v>
      </c>
      <c r="AJ37" s="6">
        <f t="shared" si="22"/>
        <v>4.5875258462573058E-3</v>
      </c>
      <c r="AK37" s="6">
        <f t="shared" si="23"/>
        <v>-2.8317879479626321E-3</v>
      </c>
      <c r="AL37" s="6">
        <f t="shared" si="24"/>
        <v>3.6623553066688001E-3</v>
      </c>
      <c r="AM37" s="6">
        <f t="shared" si="25"/>
        <v>3.3863447302342801E-3</v>
      </c>
      <c r="AN37" s="6">
        <f t="shared" si="26"/>
        <v>-9.7698881243611885E-4</v>
      </c>
      <c r="AP37" s="9" t="str">
        <v>BLV Returns</v>
      </c>
      <c r="AQ37" s="9">
        <v>-2.7200291695019866E-2</v>
      </c>
      <c r="AR37" s="9">
        <v>0.14417041811937154</v>
      </c>
      <c r="AS37" s="9">
        <v>-8.7079230496796625E-2</v>
      </c>
      <c r="AT37" s="9">
        <v>1.9036501363611069E-2</v>
      </c>
      <c r="AU37" s="9">
        <v>4.9214223101623156E-2</v>
      </c>
      <c r="AV37" s="9">
        <v>-5.5088666155581924E-2</v>
      </c>
      <c r="AW37" s="9">
        <v>-8.4331805986648661E-2</v>
      </c>
      <c r="AX37" s="9">
        <v>-5.4793501884112361E-2</v>
      </c>
      <c r="AY37" s="9">
        <v>1.7666643128074942E-2</v>
      </c>
      <c r="AZ37" s="9">
        <v>0.40043297685380447</v>
      </c>
      <c r="BA37" s="9">
        <v>5.2852554185588811E-2</v>
      </c>
      <c r="BB37" s="9">
        <v>0.16281596232726944</v>
      </c>
      <c r="BC37" s="14">
        <v>0.32477593596562326</v>
      </c>
    </row>
    <row r="38" spans="1:55">
      <c r="A38" s="1" t="d">
        <v>2007-08-27</v>
      </c>
      <c r="B38">
        <v>37.229999999999997</v>
      </c>
      <c r="C38">
        <v>38.599997999999999</v>
      </c>
      <c r="D38">
        <v>69.830001999999993</v>
      </c>
      <c r="E38">
        <v>34.400002000000001</v>
      </c>
      <c r="F38">
        <v>26.9</v>
      </c>
      <c r="G38">
        <v>39.419998</v>
      </c>
      <c r="H38">
        <v>39.150002000000001</v>
      </c>
      <c r="I38">
        <v>26.040001</v>
      </c>
      <c r="J38">
        <v>81.120002999999997</v>
      </c>
      <c r="K38">
        <v>88.879997000000003</v>
      </c>
      <c r="L38">
        <v>75.930000000000007</v>
      </c>
      <c r="M38">
        <v>75.669998000000007</v>
      </c>
      <c r="N38">
        <v>75.25</v>
      </c>
      <c r="O38" s="6">
        <f t="shared" si="1"/>
        <v>2.3645591072597467E-2</v>
      </c>
      <c r="P38" s="6">
        <f t="shared" si="2"/>
        <v>-1.0565747592346176E-2</v>
      </c>
      <c r="Q38" s="6">
        <f t="shared" si="3"/>
        <v>3.0682173467307849E-2</v>
      </c>
      <c r="R38" s="6">
        <f t="shared" si="4"/>
        <v>1.4641549135432853E-2</v>
      </c>
      <c r="S38" s="6">
        <f t="shared" si="5"/>
        <v>-7.4074412778619165E-3</v>
      </c>
      <c r="T38" s="6">
        <f t="shared" si="6"/>
        <v>2.2836118304642206E-2</v>
      </c>
      <c r="U38" s="6">
        <f t="shared" si="7"/>
        <v>1.2077802937285635E-2</v>
      </c>
      <c r="V38" s="6">
        <f t="shared" si="8"/>
        <v>3.1203818069813084E-2</v>
      </c>
      <c r="W38" s="6">
        <f t="shared" si="9"/>
        <v>8.7909805200077282E-3</v>
      </c>
      <c r="X38" s="6">
        <f t="shared" si="10"/>
        <v>3.2009991930324069E-2</v>
      </c>
      <c r="Y38" s="6">
        <f t="shared" si="11"/>
        <v>9.5276756829351193E-3</v>
      </c>
      <c r="Z38" s="6">
        <f t="shared" si="12"/>
        <v>1.948285576910707E-2</v>
      </c>
      <c r="AA38" s="6">
        <f t="shared" si="13"/>
        <v>2.8713935454644939E-2</v>
      </c>
      <c r="AB38" s="6">
        <f t="shared" si="14"/>
        <v>1.8459855380818586E-2</v>
      </c>
      <c r="AC38" s="6">
        <f t="shared" si="15"/>
        <v>-1.2369562877847122E-2</v>
      </c>
      <c r="AD38" s="6">
        <f t="shared" si="16"/>
        <v>3.085913747248242E-2</v>
      </c>
      <c r="AE38" s="6">
        <f t="shared" si="17"/>
        <v>1.0236540557859147E-2</v>
      </c>
      <c r="AF38" s="6">
        <f t="shared" si="18"/>
        <v>-1.1032367942301622E-2</v>
      </c>
      <c r="AG38" s="6">
        <f t="shared" si="19"/>
        <v>1.9439226316310735E-2</v>
      </c>
      <c r="AH38" s="6">
        <f t="shared" si="20"/>
        <v>1.0231790266182683E-2</v>
      </c>
      <c r="AI38" s="6">
        <f t="shared" si="21"/>
        <v>2.5788798567347063E-2</v>
      </c>
      <c r="AJ38" s="6">
        <f t="shared" si="22"/>
        <v>8.5418876449272936E-3</v>
      </c>
      <c r="AK38" s="6">
        <f t="shared" si="23"/>
        <v>3.0088455506244831E-2</v>
      </c>
      <c r="AL38" s="6">
        <f t="shared" si="24"/>
        <v>9.2148966437250457E-3</v>
      </c>
      <c r="AM38" s="6">
        <f t="shared" si="25"/>
        <v>1.885910297227161E-2</v>
      </c>
      <c r="AN38" s="6">
        <f t="shared" si="26"/>
        <v>2.7602103364150154E-2</v>
      </c>
    </row>
    <row r="39" spans="1:55">
      <c r="A39" s="1" t="d">
        <v>2007-09-03</v>
      </c>
      <c r="B39">
        <v>35.900002000000001</v>
      </c>
      <c r="C39">
        <v>39.009998000000003</v>
      </c>
      <c r="D39">
        <v>70.260002</v>
      </c>
      <c r="E39">
        <v>34.369999</v>
      </c>
      <c r="F39">
        <v>26.75</v>
      </c>
      <c r="G39">
        <v>38.709999000000003</v>
      </c>
      <c r="H39">
        <v>38.619999</v>
      </c>
      <c r="I39">
        <v>25.75</v>
      </c>
      <c r="J39">
        <v>81.199996999999996</v>
      </c>
      <c r="K39">
        <v>90.300003000000004</v>
      </c>
      <c r="L39">
        <v>76.010002</v>
      </c>
      <c r="M39">
        <v>75.889999000000003</v>
      </c>
      <c r="N39">
        <v>75.540001000000004</v>
      </c>
      <c r="O39" s="6">
        <f t="shared" si="1"/>
        <v>9.7972230846837052E-3</v>
      </c>
      <c r="P39" s="6">
        <f t="shared" si="2"/>
        <v>9.7887696848522696E-3</v>
      </c>
      <c r="Q39" s="6">
        <f t="shared" si="3"/>
        <v>4.0075077424895356E-2</v>
      </c>
      <c r="R39" s="6">
        <f t="shared" si="4"/>
        <v>1.8796412693042119E-2</v>
      </c>
      <c r="S39" s="6">
        <f t="shared" si="5"/>
        <v>3.7453227301621132E-3</v>
      </c>
      <c r="T39" s="6">
        <f t="shared" si="6"/>
        <v>1.8511779030052571E-2</v>
      </c>
      <c r="U39" s="6">
        <f t="shared" si="7"/>
        <v>4.5558645860026441E-2</v>
      </c>
      <c r="V39" s="6">
        <f t="shared" si="8"/>
        <v>3.6382027589670046E-2</v>
      </c>
      <c r="W39" s="6">
        <f t="shared" si="9"/>
        <v>3.3306267142081255E-3</v>
      </c>
      <c r="X39" s="6">
        <f t="shared" si="10"/>
        <v>3.9646074467312505E-2</v>
      </c>
      <c r="Y39" s="6">
        <f t="shared" si="11"/>
        <v>3.8225973426036521E-3</v>
      </c>
      <c r="Z39" s="6">
        <f t="shared" si="12"/>
        <v>1.4600710664507081E-2</v>
      </c>
      <c r="AA39" s="6">
        <f t="shared" si="13"/>
        <v>2.8465979694176389E-2</v>
      </c>
      <c r="AB39" s="6">
        <f t="shared" si="14"/>
        <v>4.6114873929048233E-3</v>
      </c>
      <c r="AC39" s="6">
        <f t="shared" si="15"/>
        <v>7.9849543993513235E-3</v>
      </c>
      <c r="AD39" s="6">
        <f t="shared" si="16"/>
        <v>4.0252041430069926E-2</v>
      </c>
      <c r="AE39" s="6">
        <f t="shared" si="17"/>
        <v>1.4391404115468413E-2</v>
      </c>
      <c r="AF39" s="6">
        <f t="shared" si="18"/>
        <v>1.2039606572240803E-4</v>
      </c>
      <c r="AG39" s="6">
        <f t="shared" si="19"/>
        <v>1.5114887041721099E-2</v>
      </c>
      <c r="AH39" s="6">
        <f t="shared" si="20"/>
        <v>4.3712633188923489E-2</v>
      </c>
      <c r="AI39" s="6">
        <f t="shared" si="21"/>
        <v>3.0967008087204026E-2</v>
      </c>
      <c r="AJ39" s="6">
        <f t="shared" si="22"/>
        <v>3.0815338391276914E-3</v>
      </c>
      <c r="AK39" s="6">
        <f t="shared" si="23"/>
        <v>3.7724538043233266E-2</v>
      </c>
      <c r="AL39" s="6">
        <f t="shared" si="24"/>
        <v>3.509818303393579E-3</v>
      </c>
      <c r="AM39" s="6">
        <f t="shared" si="25"/>
        <v>1.3976957867671619E-2</v>
      </c>
      <c r="AN39" s="6">
        <f t="shared" si="26"/>
        <v>2.7354147603681604E-2</v>
      </c>
    </row>
    <row r="40" spans="1:55">
      <c r="A40" s="1" t="d">
        <v>2007-09-10</v>
      </c>
      <c r="B40">
        <v>36.869999</v>
      </c>
      <c r="C40">
        <v>39.700001</v>
      </c>
      <c r="D40">
        <v>72.5</v>
      </c>
      <c r="E40">
        <v>34.790000999999997</v>
      </c>
      <c r="F40">
        <v>27.379999000000002</v>
      </c>
      <c r="G40">
        <v>39.540000999999997</v>
      </c>
      <c r="H40">
        <v>39.5</v>
      </c>
      <c r="I40">
        <v>25.870000999999998</v>
      </c>
      <c r="J40">
        <v>81.050003000000004</v>
      </c>
      <c r="K40">
        <v>89.910004000000001</v>
      </c>
      <c r="L40">
        <v>75.889999000000003</v>
      </c>
      <c r="M40">
        <v>75.480002999999996</v>
      </c>
      <c r="N40">
        <v>75.230002999999996</v>
      </c>
      <c r="O40" s="6">
        <f t="shared" si="1"/>
        <v>-4.8701396278111632E-3</v>
      </c>
      <c r="P40" s="6">
        <f t="shared" si="2"/>
        <v>2.2695760020864319E-3</v>
      </c>
      <c r="Q40" s="6">
        <f t="shared" si="3"/>
        <v>4.5863416793181212E-2</v>
      </c>
      <c r="R40" s="6">
        <f t="shared" si="4"/>
        <v>6.0544798156993004E-3</v>
      </c>
      <c r="S40" s="6">
        <f t="shared" si="5"/>
        <v>9.5412833919423356E-3</v>
      </c>
      <c r="T40" s="6">
        <f t="shared" si="6"/>
        <v>8.6360707266946446E-3</v>
      </c>
      <c r="U40" s="6">
        <f t="shared" si="7"/>
        <v>2.5348048417680167E-3</v>
      </c>
      <c r="V40" s="6">
        <f t="shared" si="8"/>
        <v>4.2611336165964782E-3</v>
      </c>
      <c r="W40" s="6">
        <f t="shared" si="9"/>
        <v>2.718076706832287E-3</v>
      </c>
      <c r="X40" s="6">
        <f t="shared" si="10"/>
        <v>2.3178422618586457E-2</v>
      </c>
      <c r="Y40" s="6">
        <f t="shared" si="11"/>
        <v>3.5640721040242625E-3</v>
      </c>
      <c r="Z40" s="6">
        <f t="shared" si="12"/>
        <v>6.9131356562582456E-3</v>
      </c>
      <c r="AA40" s="6">
        <f t="shared" si="13"/>
        <v>1.4055555388392984E-2</v>
      </c>
      <c r="AB40" s="6">
        <f t="shared" si="14"/>
        <v>-1.0055875319590044E-2</v>
      </c>
      <c r="AC40" s="6">
        <f t="shared" si="15"/>
        <v>4.65760716585486E-4</v>
      </c>
      <c r="AD40" s="6">
        <f t="shared" si="16"/>
        <v>4.6040380798355783E-2</v>
      </c>
      <c r="AE40" s="6">
        <f t="shared" si="17"/>
        <v>1.6494712381255952E-3</v>
      </c>
      <c r="AF40" s="6">
        <f t="shared" si="18"/>
        <v>5.9163567275026304E-3</v>
      </c>
      <c r="AG40" s="6">
        <f t="shared" si="19"/>
        <v>5.2391787383631724E-3</v>
      </c>
      <c r="AH40" s="6">
        <f t="shared" si="20"/>
        <v>6.8879217066506468E-4</v>
      </c>
      <c r="AI40" s="6">
        <f t="shared" si="21"/>
        <v>-1.153885885869543E-3</v>
      </c>
      <c r="AJ40" s="6">
        <f t="shared" si="22"/>
        <v>2.4689838317518528E-3</v>
      </c>
      <c r="AK40" s="6">
        <f t="shared" si="23"/>
        <v>2.1256886194507219E-2</v>
      </c>
      <c r="AL40" s="6">
        <f t="shared" si="24"/>
        <v>3.2512930648141893E-3</v>
      </c>
      <c r="AM40" s="6">
        <f t="shared" si="25"/>
        <v>6.2893828594227843E-3</v>
      </c>
      <c r="AN40" s="6">
        <f t="shared" si="26"/>
        <v>1.2943723297898196E-2</v>
      </c>
    </row>
    <row r="41" spans="1:55">
      <c r="A41" s="1" t="d">
        <v>2007-09-17</v>
      </c>
      <c r="B41">
        <v>37.099997999999999</v>
      </c>
      <c r="C41">
        <v>40.32</v>
      </c>
      <c r="D41">
        <v>75.699996999999996</v>
      </c>
      <c r="E41">
        <v>35.450001</v>
      </c>
      <c r="F41">
        <v>27.66</v>
      </c>
      <c r="G41">
        <v>40.630001</v>
      </c>
      <c r="H41">
        <v>41.57</v>
      </c>
      <c r="I41">
        <v>26.719999000000001</v>
      </c>
      <c r="J41">
        <v>81.089995999999999</v>
      </c>
      <c r="K41">
        <v>87.889999000000003</v>
      </c>
      <c r="L41">
        <v>75.959998999999996</v>
      </c>
      <c r="M41">
        <v>75.169998000000007</v>
      </c>
      <c r="N41">
        <v>74.419998000000007</v>
      </c>
      <c r="O41" s="6">
        <f t="shared" si="1"/>
        <v>-3.4979721795932498E-3</v>
      </c>
      <c r="P41" s="6">
        <f t="shared" si="2"/>
        <v>4.359539910580091E-2</v>
      </c>
      <c r="Q41" s="6">
        <f t="shared" si="3"/>
        <v>8.0714375314354603E-2</v>
      </c>
      <c r="R41" s="6">
        <f t="shared" si="4"/>
        <v>3.0066658667994947E-2</v>
      </c>
      <c r="S41" s="6">
        <f t="shared" si="5"/>
        <v>2.7861039628818775E-2</v>
      </c>
      <c r="T41" s="6">
        <f t="shared" si="6"/>
        <v>3.023348362308486E-2</v>
      </c>
      <c r="U41" s="6">
        <f t="shared" si="7"/>
        <v>5.9978279742167011E-2</v>
      </c>
      <c r="V41" s="6">
        <f t="shared" si="8"/>
        <v>2.5778455500469016E-2</v>
      </c>
      <c r="W41" s="6">
        <f t="shared" si="9"/>
        <v>-3.6997719656339307E-4</v>
      </c>
      <c r="X41" s="6">
        <f t="shared" si="10"/>
        <v>-1.1201090379303587E-2</v>
      </c>
      <c r="Y41" s="6">
        <f t="shared" si="11"/>
        <v>3.950095541188697E-4</v>
      </c>
      <c r="Z41" s="6">
        <f t="shared" si="12"/>
        <v>-6.629565692857867E-3</v>
      </c>
      <c r="AA41" s="6">
        <f t="shared" si="13"/>
        <v>-1.1091207585005047E-2</v>
      </c>
      <c r="AB41" s="6">
        <f t="shared" si="14"/>
        <v>-8.6837078713721313E-3</v>
      </c>
      <c r="AC41" s="6">
        <f t="shared" si="15"/>
        <v>4.1791583820299967E-2</v>
      </c>
      <c r="AD41" s="6">
        <f t="shared" si="16"/>
        <v>8.0891339319529174E-2</v>
      </c>
      <c r="AE41" s="6">
        <f t="shared" si="17"/>
        <v>2.5661650090421241E-2</v>
      </c>
      <c r="AF41" s="6">
        <f t="shared" si="18"/>
        <v>2.423611296437907E-2</v>
      </c>
      <c r="AG41" s="6">
        <f t="shared" si="19"/>
        <v>2.6836591634753389E-2</v>
      </c>
      <c r="AH41" s="6">
        <f t="shared" si="20"/>
        <v>5.8132267071064059E-2</v>
      </c>
      <c r="AI41" s="6">
        <f t="shared" si="21"/>
        <v>2.0363435998002995E-2</v>
      </c>
      <c r="AJ41" s="6">
        <f t="shared" si="22"/>
        <v>-6.1907007164382715E-4</v>
      </c>
      <c r="AK41" s="6">
        <f t="shared" si="23"/>
        <v>-1.3122626803382824E-2</v>
      </c>
      <c r="AL41" s="6">
        <f t="shared" si="24"/>
        <v>8.2230514908796513E-5</v>
      </c>
      <c r="AM41" s="6">
        <f t="shared" si="25"/>
        <v>-7.2533184896933292E-3</v>
      </c>
      <c r="AN41" s="6">
        <f t="shared" si="26"/>
        <v>-1.2203039675499832E-2</v>
      </c>
      <c r="AP41" s="2" t="s">
        <v>81</v>
      </c>
      <c r="AQ41" s="3" t="s">
        <v>41</v>
      </c>
      <c r="AR41" s="3"/>
      <c r="AS41" s="3"/>
      <c r="AT41" s="3"/>
      <c r="AU41" s="3"/>
      <c r="AV41" s="3"/>
      <c r="AW41" s="3"/>
      <c r="AX41" s="3"/>
      <c r="AY41" s="3"/>
    </row>
    <row r="42" spans="1:55">
      <c r="A42" s="1" t="d">
        <v>2007-09-24</v>
      </c>
      <c r="B42">
        <v>36.830002</v>
      </c>
      <c r="C42">
        <v>39.799999</v>
      </c>
      <c r="D42">
        <v>74.800003000000004</v>
      </c>
      <c r="E42">
        <v>35.349997999999999</v>
      </c>
      <c r="F42">
        <v>27.98</v>
      </c>
      <c r="G42">
        <v>41.080002</v>
      </c>
      <c r="H42">
        <v>42.110000999999997</v>
      </c>
      <c r="I42">
        <v>26.969999000000001</v>
      </c>
      <c r="J42">
        <v>81.260002</v>
      </c>
      <c r="K42">
        <v>88.720000999999996</v>
      </c>
      <c r="L42">
        <v>76.129997000000003</v>
      </c>
      <c r="M42">
        <v>75.550003000000004</v>
      </c>
      <c r="N42">
        <v>74.760002</v>
      </c>
      <c r="O42" s="6">
        <f t="shared" si="1"/>
        <v>2.5575433555991352E-2</v>
      </c>
      <c r="P42" s="6">
        <f t="shared" si="2"/>
        <v>2.0048914915104955E-2</v>
      </c>
      <c r="Q42" s="6">
        <f t="shared" si="3"/>
        <v>6.261524978400336E-2</v>
      </c>
      <c r="R42" s="6">
        <f t="shared" si="4"/>
        <v>2.8114273998892915E-2</v>
      </c>
      <c r="S42" s="6">
        <f t="shared" si="5"/>
        <v>4.4955495895319664E-2</v>
      </c>
      <c r="T42" s="6">
        <f t="shared" si="6"/>
        <v>5.9423494989409603E-2</v>
      </c>
      <c r="U42" s="6">
        <f t="shared" si="7"/>
        <v>8.6515014814115915E-2</v>
      </c>
      <c r="V42" s="6">
        <f t="shared" si="8"/>
        <v>4.6290472963657806E-2</v>
      </c>
      <c r="W42" s="6">
        <f t="shared" si="9"/>
        <v>7.3870495011714075E-4</v>
      </c>
      <c r="X42" s="6">
        <f t="shared" si="10"/>
        <v>-1.765213933200337E-2</v>
      </c>
      <c r="Y42" s="6">
        <f t="shared" si="11"/>
        <v>1.5774290215658079E-3</v>
      </c>
      <c r="Z42" s="6">
        <f t="shared" si="12"/>
        <v>-4.4901818113047302E-3</v>
      </c>
      <c r="AA42" s="6">
        <f t="shared" si="13"/>
        <v>-1.0379321182694723E-2</v>
      </c>
      <c r="AB42" s="6">
        <f t="shared" si="14"/>
        <v>2.0389697864212471E-2</v>
      </c>
      <c r="AC42" s="6">
        <f t="shared" si="15"/>
        <v>1.8245099629604009E-2</v>
      </c>
      <c r="AD42" s="6">
        <f t="shared" si="16"/>
        <v>6.2792213789177931E-2</v>
      </c>
      <c r="AE42" s="6">
        <f t="shared" si="17"/>
        <v>2.3709265421319209E-2</v>
      </c>
      <c r="AF42" s="6">
        <f t="shared" si="18"/>
        <v>4.1330569230879959E-2</v>
      </c>
      <c r="AG42" s="6">
        <f t="shared" si="19"/>
        <v>5.6026603001078132E-2</v>
      </c>
      <c r="AH42" s="6">
        <f t="shared" si="20"/>
        <v>8.4669002143012956E-2</v>
      </c>
      <c r="AI42" s="6">
        <f t="shared" si="21"/>
        <v>4.0875453461191785E-2</v>
      </c>
      <c r="AJ42" s="6">
        <f t="shared" si="22"/>
        <v>4.8961207503670661E-4</v>
      </c>
      <c r="AK42" s="6">
        <f t="shared" si="23"/>
        <v>-1.9573675756082608E-2</v>
      </c>
      <c r="AL42" s="6">
        <f t="shared" si="24"/>
        <v>1.2646499823557348E-3</v>
      </c>
      <c r="AM42" s="6">
        <f t="shared" si="25"/>
        <v>-5.1139346081401915E-3</v>
      </c>
      <c r="AN42" s="6">
        <f t="shared" si="26"/>
        <v>-1.149115327318951E-2</v>
      </c>
      <c r="AQ42" s="4" t="s">
        <v>55</v>
      </c>
      <c r="AR42" s="4"/>
      <c r="AS42" s="4"/>
      <c r="AT42" s="4"/>
      <c r="AU42" s="4"/>
      <c r="AV42" s="4"/>
      <c r="AW42" s="4"/>
      <c r="AX42" s="4"/>
      <c r="AY42" s="4"/>
    </row>
    <row r="43" spans="1:55">
      <c r="A43" s="1" t="d">
        <v>2007-10-01</v>
      </c>
      <c r="B43">
        <v>38.150002000000001</v>
      </c>
      <c r="C43">
        <v>40.900002000000001</v>
      </c>
      <c r="D43">
        <v>75.110000999999997</v>
      </c>
      <c r="E43">
        <v>36.25</v>
      </c>
      <c r="F43">
        <v>28</v>
      </c>
      <c r="G43">
        <v>41.580002</v>
      </c>
      <c r="H43">
        <v>42.950001</v>
      </c>
      <c r="I43">
        <v>27.4</v>
      </c>
      <c r="J43">
        <v>80.970000999999996</v>
      </c>
      <c r="K43">
        <v>88.279999000000004</v>
      </c>
      <c r="L43">
        <v>75.779999000000004</v>
      </c>
      <c r="M43">
        <v>75.260002</v>
      </c>
      <c r="N43">
        <v>74.650002000000001</v>
      </c>
      <c r="O43" s="6">
        <f t="shared" si="1"/>
        <v>3.4127625031373031E-2</v>
      </c>
      <c r="P43" s="6">
        <f t="shared" si="2"/>
        <v>2.9778899066449149E-2</v>
      </c>
      <c r="Q43" s="6">
        <f t="shared" si="3"/>
        <v>3.5367157151097561E-2</v>
      </c>
      <c r="R43" s="6">
        <f t="shared" si="4"/>
        <v>4.1109363392941786E-2</v>
      </c>
      <c r="S43" s="6">
        <f t="shared" si="5"/>
        <v>2.2391726837911255E-2</v>
      </c>
      <c r="T43" s="6">
        <f t="shared" si="6"/>
        <v>5.0306487496598738E-2</v>
      </c>
      <c r="U43" s="6">
        <f t="shared" si="7"/>
        <v>8.3735999806074934E-2</v>
      </c>
      <c r="V43" s="6">
        <f t="shared" si="8"/>
        <v>5.7458978541275053E-2</v>
      </c>
      <c r="W43" s="6">
        <f t="shared" si="9"/>
        <v>-9.8755714759720162E-4</v>
      </c>
      <c r="X43" s="6">
        <f t="shared" si="10"/>
        <v>-1.829564442467237E-2</v>
      </c>
      <c r="Y43" s="6">
        <f t="shared" si="11"/>
        <v>-1.4505178444940076E-3</v>
      </c>
      <c r="Z43" s="6">
        <f t="shared" si="12"/>
        <v>-2.9189485061441745E-3</v>
      </c>
      <c r="AA43" s="6">
        <f t="shared" si="13"/>
        <v>-7.7395766729440891E-3</v>
      </c>
      <c r="AB43" s="6">
        <f t="shared" si="14"/>
        <v>2.894188933959415E-2</v>
      </c>
      <c r="AC43" s="6">
        <f t="shared" si="15"/>
        <v>2.7975083780948203E-2</v>
      </c>
      <c r="AD43" s="6">
        <f t="shared" si="16"/>
        <v>3.5544121156272132E-2</v>
      </c>
      <c r="AE43" s="6">
        <f t="shared" si="17"/>
        <v>3.670435481536808E-2</v>
      </c>
      <c r="AF43" s="6">
        <f t="shared" si="18"/>
        <v>1.876680017347155E-2</v>
      </c>
      <c r="AG43" s="6">
        <f t="shared" si="19"/>
        <v>4.6909595508267267E-2</v>
      </c>
      <c r="AH43" s="6">
        <f t="shared" si="20"/>
        <v>8.1889987134971975E-2</v>
      </c>
      <c r="AI43" s="6">
        <f t="shared" si="21"/>
        <v>5.2043959038809033E-2</v>
      </c>
      <c r="AJ43" s="6">
        <f t="shared" si="22"/>
        <v>-1.2366500226776358E-3</v>
      </c>
      <c r="AK43" s="6">
        <f t="shared" si="23"/>
        <v>-2.0217180848751608E-2</v>
      </c>
      <c r="AL43" s="6">
        <f t="shared" si="24"/>
        <v>-1.7632968837040807E-3</v>
      </c>
      <c r="AM43" s="6">
        <f t="shared" si="25"/>
        <v>-3.5427013029796363E-3</v>
      </c>
      <c r="AN43" s="6">
        <f t="shared" si="26"/>
        <v>-8.8514087634388762E-3</v>
      </c>
    </row>
    <row r="44" spans="1:55">
      <c r="A44" s="1" t="d">
        <v>2007-10-08</v>
      </c>
      <c r="B44">
        <v>37.82</v>
      </c>
      <c r="C44">
        <v>41.290000999999997</v>
      </c>
      <c r="D44">
        <v>77.169998000000007</v>
      </c>
      <c r="E44">
        <v>36.25</v>
      </c>
      <c r="F44">
        <v>28.23</v>
      </c>
      <c r="G44">
        <v>41.32</v>
      </c>
      <c r="H44">
        <v>43.349997999999999</v>
      </c>
      <c r="I44">
        <v>27.709999</v>
      </c>
      <c r="J44">
        <v>80.819999999999993</v>
      </c>
      <c r="K44">
        <v>87.629997000000003</v>
      </c>
      <c r="L44">
        <v>75.690002000000007</v>
      </c>
      <c r="M44">
        <v>75.120002999999997</v>
      </c>
      <c r="N44">
        <v>74.389999000000003</v>
      </c>
      <c r="O44" s="6">
        <f t="shared" si="1"/>
        <v>1.9221147525279283E-2</v>
      </c>
      <c r="P44" s="6">
        <f t="shared" si="2"/>
        <v>2.3772740353824616E-2</v>
      </c>
      <c r="Q44" s="6">
        <f t="shared" si="3"/>
        <v>1.9232633739420954E-2</v>
      </c>
      <c r="R44" s="6">
        <f t="shared" si="4"/>
        <v>2.2316100113802882E-2</v>
      </c>
      <c r="S44" s="6">
        <f t="shared" si="5"/>
        <v>2.0397916028785882E-2</v>
      </c>
      <c r="T44" s="6">
        <f t="shared" si="6"/>
        <v>1.683990963944737E-2</v>
      </c>
      <c r="U44" s="6">
        <f t="shared" si="7"/>
        <v>4.1927903825902141E-2</v>
      </c>
      <c r="V44" s="6">
        <f t="shared" si="8"/>
        <v>3.6381011543536811E-2</v>
      </c>
      <c r="W44" s="6">
        <f t="shared" si="9"/>
        <v>-3.3351399782298894E-3</v>
      </c>
      <c r="X44" s="6">
        <f t="shared" si="10"/>
        <v>-2.9626503657875069E-3</v>
      </c>
      <c r="Y44" s="6">
        <f t="shared" si="11"/>
        <v>-3.5607950346157984E-3</v>
      </c>
      <c r="Z44" s="6">
        <f t="shared" si="12"/>
        <v>-6.6531374690947118E-4</v>
      </c>
      <c r="AA44" s="6">
        <f t="shared" si="13"/>
        <v>-4.0318528339716654E-4</v>
      </c>
      <c r="AB44" s="6">
        <f t="shared" si="14"/>
        <v>1.4035411833500402E-2</v>
      </c>
      <c r="AC44" s="6">
        <f t="shared" si="15"/>
        <v>2.196892506832367E-2</v>
      </c>
      <c r="AD44" s="6">
        <f t="shared" si="16"/>
        <v>1.9409597744595525E-2</v>
      </c>
      <c r="AE44" s="6">
        <f t="shared" si="17"/>
        <v>1.7911091536229176E-2</v>
      </c>
      <c r="AF44" s="6">
        <f t="shared" si="18"/>
        <v>1.6772989364346177E-2</v>
      </c>
      <c r="AG44" s="6">
        <f t="shared" si="19"/>
        <v>1.3443017651115899E-2</v>
      </c>
      <c r="AH44" s="6">
        <f t="shared" si="20"/>
        <v>4.0081891154799189E-2</v>
      </c>
      <c r="AI44" s="6">
        <f t="shared" si="21"/>
        <v>3.096599204107079E-2</v>
      </c>
      <c r="AJ44" s="6">
        <f t="shared" si="22"/>
        <v>-3.5842328533103236E-3</v>
      </c>
      <c r="AK44" s="6">
        <f t="shared" si="23"/>
        <v>-4.8841867898667436E-3</v>
      </c>
      <c r="AL44" s="6">
        <f t="shared" si="24"/>
        <v>-3.8735740738258715E-3</v>
      </c>
      <c r="AM44" s="6">
        <f t="shared" si="25"/>
        <v>-1.2890665437449329E-3</v>
      </c>
      <c r="AN44" s="6">
        <f t="shared" si="26"/>
        <v>-1.5150173738919528E-3</v>
      </c>
      <c r="AP44" t="s">
        <v>57</v>
      </c>
      <c r="AQ44" t="s">
        <v>66</v>
      </c>
      <c r="AX44" t="s">
        <v>67</v>
      </c>
    </row>
    <row r="45" spans="1:55">
      <c r="A45" s="1" t="d">
        <v>2007-10-15</v>
      </c>
      <c r="B45">
        <v>35.979999999999997</v>
      </c>
      <c r="C45">
        <v>39.740001999999997</v>
      </c>
      <c r="D45">
        <v>74.400002000000001</v>
      </c>
      <c r="E45">
        <v>35.200001</v>
      </c>
      <c r="F45">
        <v>27.73</v>
      </c>
      <c r="G45">
        <v>39.900002000000001</v>
      </c>
      <c r="H45">
        <v>41.720001000000003</v>
      </c>
      <c r="I45">
        <v>27.15</v>
      </c>
      <c r="J45">
        <v>81.430000000000007</v>
      </c>
      <c r="K45">
        <v>90.459998999999996</v>
      </c>
      <c r="L45">
        <v>76.370002999999997</v>
      </c>
      <c r="M45">
        <v>76.470000999999996</v>
      </c>
      <c r="N45">
        <v>76.370002999999997</v>
      </c>
      <c r="O45" s="6">
        <f t="shared" si="1"/>
        <v>-2.334955623814243E-2</v>
      </c>
      <c r="P45" s="6">
        <f t="shared" si="2"/>
        <v>-1.5085997139677675E-3</v>
      </c>
      <c r="Q45" s="6">
        <f t="shared" si="3"/>
        <v>-5.3619563666164631E-3</v>
      </c>
      <c r="R45" s="6">
        <f t="shared" si="4"/>
        <v>-4.2522247523519305E-3</v>
      </c>
      <c r="S45" s="6">
        <f t="shared" si="5"/>
        <v>-8.9751096096484309E-3</v>
      </c>
      <c r="T45" s="6">
        <f t="shared" si="6"/>
        <v>-2.9145059724718168E-2</v>
      </c>
      <c r="U45" s="6">
        <f t="shared" si="7"/>
        <v>-9.3046118192736949E-3</v>
      </c>
      <c r="V45" s="6">
        <f t="shared" si="8"/>
        <v>6.6519463065414508E-3</v>
      </c>
      <c r="W45" s="6">
        <f t="shared" si="9"/>
        <v>2.0898403071042491E-3</v>
      </c>
      <c r="X45" s="6">
        <f t="shared" si="10"/>
        <v>1.9422398681560066E-2</v>
      </c>
      <c r="Y45" s="6">
        <f t="shared" si="11"/>
        <v>3.1476222708909144E-3</v>
      </c>
      <c r="Z45" s="6">
        <f t="shared" si="12"/>
        <v>1.2103791705607251E-2</v>
      </c>
      <c r="AA45" s="6">
        <f t="shared" si="13"/>
        <v>2.1306978843097117E-2</v>
      </c>
      <c r="AB45" s="6">
        <f t="shared" si="14"/>
        <v>-2.8535291929921311E-2</v>
      </c>
      <c r="AC45" s="6">
        <f t="shared" si="15"/>
        <v>-3.3124149994687132E-3</v>
      </c>
      <c r="AD45" s="6">
        <f t="shared" si="16"/>
        <v>-5.1849923614418923E-3</v>
      </c>
      <c r="AE45" s="6">
        <f t="shared" si="17"/>
        <v>-8.6572333299256357E-3</v>
      </c>
      <c r="AF45" s="6">
        <f t="shared" si="18"/>
        <v>-1.2600036274088136E-2</v>
      </c>
      <c r="AG45" s="6">
        <f t="shared" si="19"/>
        <v>-3.254195171304964E-2</v>
      </c>
      <c r="AH45" s="6">
        <f t="shared" si="20"/>
        <v>-1.1150624490376647E-2</v>
      </c>
      <c r="AI45" s="6">
        <f t="shared" si="21"/>
        <v>1.2369268040754297E-3</v>
      </c>
      <c r="AJ45" s="6">
        <f t="shared" si="22"/>
        <v>1.8407474320238149E-3</v>
      </c>
      <c r="AK45" s="6">
        <f t="shared" si="23"/>
        <v>1.7500862257480827E-2</v>
      </c>
      <c r="AL45" s="6">
        <f t="shared" si="24"/>
        <v>2.8348432316808413E-3</v>
      </c>
      <c r="AM45" s="6">
        <f t="shared" si="25"/>
        <v>1.1480038908771788E-2</v>
      </c>
      <c r="AN45" s="6">
        <f t="shared" si="26"/>
        <v>2.0195146752602332E-2</v>
      </c>
      <c r="AP45" t="s">
        <v>58</v>
      </c>
      <c r="AQ45">
        <f>COUNT(AB21:AB654)</f>
        <v>634</v>
      </c>
    </row>
    <row r="46" spans="1:55">
      <c r="A46" s="1" t="d">
        <v>2007-10-22</v>
      </c>
      <c r="B46">
        <v>36.549999</v>
      </c>
      <c r="C46">
        <v>41.540000999999997</v>
      </c>
      <c r="D46">
        <v>76.949996999999996</v>
      </c>
      <c r="E46">
        <v>35.68</v>
      </c>
      <c r="F46">
        <v>28.34</v>
      </c>
      <c r="G46">
        <v>40.299999</v>
      </c>
      <c r="H46">
        <v>43.279998999999997</v>
      </c>
      <c r="I46">
        <v>27.940000999999999</v>
      </c>
      <c r="J46">
        <v>81.489998</v>
      </c>
      <c r="K46">
        <v>90.5</v>
      </c>
      <c r="L46">
        <v>76.440002000000007</v>
      </c>
      <c r="M46">
        <v>76.449996999999996</v>
      </c>
      <c r="N46">
        <v>76.400002000000001</v>
      </c>
      <c r="O46" s="6">
        <f t="shared" si="1"/>
        <v>-4.2844651319098245E-2</v>
      </c>
      <c r="P46" s="6">
        <f t="shared" si="2"/>
        <v>1.5526730572637983E-2</v>
      </c>
      <c r="Q46" s="6">
        <f t="shared" si="3"/>
        <v>2.420210228680587E-2</v>
      </c>
      <c r="R46" s="6">
        <f t="shared" si="4"/>
        <v>-1.5849073588875114E-2</v>
      </c>
      <c r="S46" s="6">
        <f t="shared" si="5"/>
        <v>1.2069724087330543E-2</v>
      </c>
      <c r="T46" s="6">
        <f t="shared" si="6"/>
        <v>-3.1267886391172596E-2</v>
      </c>
      <c r="U46" s="6">
        <f t="shared" si="7"/>
        <v>7.6539397197141297E-3</v>
      </c>
      <c r="V46" s="6">
        <f t="shared" si="8"/>
        <v>1.9516376225771345E-2</v>
      </c>
      <c r="W46" s="6">
        <f t="shared" si="9"/>
        <v>6.4015607409633312E-3</v>
      </c>
      <c r="X46" s="6">
        <f t="shared" si="10"/>
        <v>2.4836280644938931E-2</v>
      </c>
      <c r="Y46" s="6">
        <f t="shared" si="11"/>
        <v>8.671753142023203E-3</v>
      </c>
      <c r="Z46" s="6">
        <f t="shared" si="12"/>
        <v>1.5688081393903909E-2</v>
      </c>
      <c r="AA46" s="6">
        <f t="shared" si="13"/>
        <v>2.3172171573591329E-2</v>
      </c>
      <c r="AB46" s="6">
        <f t="shared" si="14"/>
        <v>-4.8030387010877126E-2</v>
      </c>
      <c r="AC46" s="6">
        <f t="shared" si="15"/>
        <v>1.3722915287137037E-2</v>
      </c>
      <c r="AD46" s="6">
        <f t="shared" si="16"/>
        <v>2.4379066291980441E-2</v>
      </c>
      <c r="AE46" s="6">
        <f t="shared" si="17"/>
        <v>-2.025408216644882E-2</v>
      </c>
      <c r="AF46" s="6">
        <f t="shared" si="18"/>
        <v>8.4447974228908373E-3</v>
      </c>
      <c r="AG46" s="6">
        <f t="shared" si="19"/>
        <v>-3.4664778379504067E-2</v>
      </c>
      <c r="AH46" s="6">
        <f t="shared" si="20"/>
        <v>5.8079270486111776E-3</v>
      </c>
      <c r="AI46" s="6">
        <f t="shared" si="21"/>
        <v>1.4101356723305324E-2</v>
      </c>
      <c r="AJ46" s="6">
        <f t="shared" si="22"/>
        <v>6.1524678658828966E-3</v>
      </c>
      <c r="AK46" s="6">
        <f t="shared" si="23"/>
        <v>2.2914744220859692E-2</v>
      </c>
      <c r="AL46" s="6">
        <f t="shared" si="24"/>
        <v>8.3589741028131295E-3</v>
      </c>
      <c r="AM46" s="6">
        <f t="shared" si="25"/>
        <v>1.5064328597068447E-2</v>
      </c>
      <c r="AN46" s="6">
        <f t="shared" si="26"/>
        <v>2.2060339483096544E-2</v>
      </c>
      <c r="AP46" s="9"/>
      <c r="AQ46" s="9" t="str">
        <f>AQ24</f>
        <v>XLY</v>
      </c>
      <c r="AR46" s="9" t="str">
        <f t="shared" ref="AR46:BC46" si="27">AR24</f>
        <v>XLU</v>
      </c>
      <c r="AS46" s="9" t="str">
        <f t="shared" si="27"/>
        <v>XLE</v>
      </c>
      <c r="AT46" s="9" t="str">
        <f t="shared" si="27"/>
        <v>XLV</v>
      </c>
      <c r="AU46" s="9" t="str">
        <f t="shared" si="27"/>
        <v>XLP</v>
      </c>
      <c r="AV46" s="9" t="str">
        <f t="shared" si="27"/>
        <v>XLI</v>
      </c>
      <c r="AW46" s="9" t="str">
        <f t="shared" si="27"/>
        <v>XLB</v>
      </c>
      <c r="AX46" s="9" t="str">
        <f t="shared" si="27"/>
        <v>XLK</v>
      </c>
      <c r="AY46" s="9" t="str">
        <f t="shared" si="27"/>
        <v>SHY</v>
      </c>
      <c r="AZ46" s="9" t="str">
        <f t="shared" si="27"/>
        <v>TLT</v>
      </c>
      <c r="BA46" s="9" t="str">
        <f t="shared" si="27"/>
        <v>BSV</v>
      </c>
      <c r="BB46" s="9" t="str">
        <f t="shared" si="27"/>
        <v>BIV</v>
      </c>
      <c r="BC46" s="9" t="str">
        <f t="shared" si="27"/>
        <v>BLV</v>
      </c>
    </row>
    <row r="47" spans="1:55">
      <c r="A47" s="1" t="d">
        <v>2007-10-29</v>
      </c>
      <c r="B47">
        <v>35.700001</v>
      </c>
      <c r="C47">
        <v>41.919998</v>
      </c>
      <c r="D47">
        <v>75.849997999999999</v>
      </c>
      <c r="E47">
        <v>35.409999999999997</v>
      </c>
      <c r="F47">
        <v>28.030000999999999</v>
      </c>
      <c r="G47">
        <v>40.220001000000003</v>
      </c>
      <c r="H47">
        <v>42.720001000000003</v>
      </c>
      <c r="I47">
        <v>28.15</v>
      </c>
      <c r="J47">
        <v>81.410004000000001</v>
      </c>
      <c r="K47">
        <v>91.040001000000004</v>
      </c>
      <c r="L47">
        <v>76.389999000000003</v>
      </c>
      <c r="M47">
        <v>76.550003000000004</v>
      </c>
      <c r="N47">
        <v>76.389999000000003</v>
      </c>
      <c r="O47" s="6">
        <f t="shared" si="1"/>
        <v>-5.7687346433513982E-2</v>
      </c>
      <c r="P47" s="6">
        <f t="shared" si="2"/>
        <v>1.5142628185924123E-2</v>
      </c>
      <c r="Q47" s="6">
        <f t="shared" si="3"/>
        <v>-1.7253075125994732E-2</v>
      </c>
      <c r="R47" s="6">
        <f t="shared" si="4"/>
        <v>-2.3445115176871503E-2</v>
      </c>
      <c r="S47" s="6">
        <f t="shared" si="5"/>
        <v>-7.1098414126403945E-3</v>
      </c>
      <c r="T47" s="6">
        <f t="shared" si="6"/>
        <v>-2.698223504367989E-2</v>
      </c>
      <c r="U47" s="6">
        <f t="shared" si="7"/>
        <v>-1.4639439030269414E-2</v>
      </c>
      <c r="V47" s="6">
        <f t="shared" si="8"/>
        <v>1.5754031798867776E-2</v>
      </c>
      <c r="W47" s="6">
        <f t="shared" si="9"/>
        <v>7.273705069570589E-3</v>
      </c>
      <c r="X47" s="6">
        <f t="shared" si="10"/>
        <v>3.8175610529295814E-2</v>
      </c>
      <c r="Y47" s="6">
        <f t="shared" si="11"/>
        <v>9.2057067179039196E-3</v>
      </c>
      <c r="Z47" s="6">
        <f t="shared" si="12"/>
        <v>1.8857286457654943E-2</v>
      </c>
      <c r="AA47" s="6">
        <f t="shared" si="13"/>
        <v>2.6530273701966676E-2</v>
      </c>
      <c r="AB47" s="6">
        <f t="shared" si="14"/>
        <v>-6.287308212529287E-2</v>
      </c>
      <c r="AC47" s="6">
        <f t="shared" si="15"/>
        <v>1.3338812900423177E-2</v>
      </c>
      <c r="AD47" s="6">
        <f t="shared" si="16"/>
        <v>-1.7076111120820161E-2</v>
      </c>
      <c r="AE47" s="6">
        <f t="shared" si="17"/>
        <v>-2.7850123754445209E-2</v>
      </c>
      <c r="AF47" s="6">
        <f t="shared" si="18"/>
        <v>-1.07347680770801E-2</v>
      </c>
      <c r="AG47" s="6">
        <f t="shared" si="19"/>
        <v>-3.0379127032011361E-2</v>
      </c>
      <c r="AH47" s="6">
        <f t="shared" si="20"/>
        <v>-1.6485451701372368E-2</v>
      </c>
      <c r="AI47" s="6">
        <f t="shared" si="21"/>
        <v>1.0339012296401755E-2</v>
      </c>
      <c r="AJ47" s="6">
        <f t="shared" si="22"/>
        <v>7.0246121944901544E-3</v>
      </c>
      <c r="AK47" s="6">
        <f t="shared" si="23"/>
        <v>3.6254074105216576E-2</v>
      </c>
      <c r="AL47" s="6">
        <f t="shared" si="24"/>
        <v>8.892927678693846E-3</v>
      </c>
      <c r="AM47" s="6">
        <f t="shared" si="25"/>
        <v>1.8233533660819482E-2</v>
      </c>
      <c r="AN47" s="6">
        <f t="shared" si="26"/>
        <v>2.541844161147189E-2</v>
      </c>
      <c r="AP47" s="9" t="str">
        <f>AP25</f>
        <v>XLY Returns</v>
      </c>
      <c r="AQ47" s="12">
        <f t="array" ref="AQ47:BC59">AQ25:BC37/AQ45</f>
        <v>2.472485702736327E-3</v>
      </c>
      <c r="AR47" s="10">
        <v>8.7997328458953264E-4</v>
      </c>
      <c r="AS47" s="10">
        <v>2.0944516792591114E-3</v>
      </c>
      <c r="AT47" s="10">
        <v>1.3145491766357526E-3</v>
      </c>
      <c r="AU47" s="10">
        <v>1.0425927931594361E-3</v>
      </c>
      <c r="AV47" s="10">
        <v>2.3074315971319944E-3</v>
      </c>
      <c r="AW47" s="10">
        <v>2.3411479097342146E-3</v>
      </c>
      <c r="AX47" s="10">
        <v>1.9073702551039365E-3</v>
      </c>
      <c r="AY47" s="10">
        <v>-5.1267575470601296E-5</v>
      </c>
      <c r="AZ47" s="10">
        <v>-4.4789216632036723E-4</v>
      </c>
      <c r="BA47" s="10">
        <v>4.3852298462387151E-6</v>
      </c>
      <c r="BB47" s="10">
        <v>4.2109591240042567E-5</v>
      </c>
      <c r="BC47" s="10">
        <v>-4.290266828867487E-5</v>
      </c>
    </row>
    <row r="48" spans="1:55">
      <c r="A48" s="1" t="d">
        <v>2007-11-05</v>
      </c>
      <c r="B48">
        <v>33.909999999999997</v>
      </c>
      <c r="C48">
        <v>41.93</v>
      </c>
      <c r="D48">
        <v>74.449996999999996</v>
      </c>
      <c r="E48">
        <v>34.909999999999997</v>
      </c>
      <c r="F48">
        <v>27.879999000000002</v>
      </c>
      <c r="G48">
        <v>38.919998</v>
      </c>
      <c r="H48">
        <v>41.529998999999997</v>
      </c>
      <c r="I48">
        <v>25.969999000000001</v>
      </c>
      <c r="J48">
        <v>81.739998</v>
      </c>
      <c r="K48">
        <v>91.330001999999993</v>
      </c>
      <c r="L48">
        <v>76.709998999999996</v>
      </c>
      <c r="M48">
        <v>76.699996999999996</v>
      </c>
      <c r="N48">
        <v>76.180000000000007</v>
      </c>
      <c r="O48" s="6">
        <f t="shared" si="1"/>
        <v>-5.9253272384839815E-2</v>
      </c>
      <c r="P48" s="6">
        <f t="shared" si="2"/>
        <v>5.3643273731875586E-2</v>
      </c>
      <c r="Q48" s="6">
        <f t="shared" si="3"/>
        <v>6.7175011375058115E-4</v>
      </c>
      <c r="R48" s="6">
        <f t="shared" si="4"/>
        <v>-8.2727898961973342E-3</v>
      </c>
      <c r="S48" s="6">
        <f t="shared" si="5"/>
        <v>5.3946903966301928E-3</v>
      </c>
      <c r="T48" s="6">
        <f t="shared" si="6"/>
        <v>-2.4868168090788297E-2</v>
      </c>
      <c r="U48" s="6">
        <f t="shared" si="7"/>
        <v>-4.564620538208052E-3</v>
      </c>
      <c r="V48" s="6">
        <f t="shared" si="8"/>
        <v>-4.4435059211256484E-2</v>
      </c>
      <c r="W48" s="6">
        <f t="shared" si="9"/>
        <v>3.7996981892661486E-3</v>
      </c>
      <c r="X48" s="6">
        <f t="shared" si="10"/>
        <v>9.5715896071094392E-3</v>
      </c>
      <c r="Y48" s="6">
        <f t="shared" si="11"/>
        <v>4.4420767523621696E-3</v>
      </c>
      <c r="Z48" s="6">
        <f t="shared" si="12"/>
        <v>3.0031491266234427E-3</v>
      </c>
      <c r="AA48" s="6">
        <f t="shared" si="13"/>
        <v>-2.4910271322746355E-3</v>
      </c>
      <c r="AB48" s="6">
        <f t="shared" si="14"/>
        <v>-6.4439008076618703E-2</v>
      </c>
      <c r="AC48" s="6">
        <f t="shared" si="15"/>
        <v>5.1839458446374644E-2</v>
      </c>
      <c r="AD48" s="6">
        <f t="shared" si="16"/>
        <v>8.4871411892515161E-4</v>
      </c>
      <c r="AE48" s="6">
        <f t="shared" si="17"/>
        <v>-1.267779847377104E-2</v>
      </c>
      <c r="AF48" s="6">
        <f t="shared" si="18"/>
        <v>1.7697637321904876E-3</v>
      </c>
      <c r="AG48" s="6">
        <f t="shared" si="19"/>
        <v>-2.8265060079119768E-2</v>
      </c>
      <c r="AH48" s="6">
        <f t="shared" si="20"/>
        <v>-6.4106332093110041E-3</v>
      </c>
      <c r="AI48" s="6">
        <f t="shared" si="21"/>
        <v>-4.9850078713722504E-2</v>
      </c>
      <c r="AJ48" s="6">
        <f t="shared" si="22"/>
        <v>3.5506053141857144E-3</v>
      </c>
      <c r="AK48" s="6">
        <f t="shared" si="23"/>
        <v>7.6500531830302025E-3</v>
      </c>
      <c r="AL48" s="6">
        <f t="shared" si="24"/>
        <v>4.1292977131520961E-3</v>
      </c>
      <c r="AM48" s="6">
        <f t="shared" si="25"/>
        <v>2.379396329787981E-3</v>
      </c>
      <c r="AN48" s="6">
        <f t="shared" si="26"/>
        <v>-3.6028592227694218E-3</v>
      </c>
      <c r="AP48" s="9" t="str">
        <f t="shared" ref="AP48:AP59" si="28">AP26</f>
        <v>XLU Returns</v>
      </c>
      <c r="AQ48" s="10">
        <v>8.7997328458953264E-4</v>
      </c>
      <c r="AR48" s="12">
        <v>1.4403977222799489E-3</v>
      </c>
      <c r="AS48" s="10">
        <v>1.2220423736843096E-3</v>
      </c>
      <c r="AT48" s="10">
        <v>7.7454595810035249E-4</v>
      </c>
      <c r="AU48" s="10">
        <v>7.1635267551721342E-4</v>
      </c>
      <c r="AV48" s="10">
        <v>1.0405090734311997E-3</v>
      </c>
      <c r="AW48" s="10">
        <v>1.0356226093477488E-3</v>
      </c>
      <c r="AX48" s="10">
        <v>8.5881798140924651E-4</v>
      </c>
      <c r="AY48" s="10">
        <v>-1.7586873514703323E-5</v>
      </c>
      <c r="AZ48" s="10">
        <v>4.8737665190419156E-5</v>
      </c>
      <c r="BA48" s="10">
        <v>5.8894344264001979E-5</v>
      </c>
      <c r="BB48" s="10">
        <v>1.7282506854424416E-4</v>
      </c>
      <c r="BC48" s="10">
        <v>2.2739813583497087E-4</v>
      </c>
    </row>
    <row r="49" spans="1:56">
      <c r="A49" s="1" t="d">
        <v>2007-11-12</v>
      </c>
      <c r="B49">
        <v>34.009998000000003</v>
      </c>
      <c r="C49">
        <v>41.68</v>
      </c>
      <c r="D49">
        <v>72.660004000000001</v>
      </c>
      <c r="E49">
        <v>35.540000999999997</v>
      </c>
      <c r="F49">
        <v>28.57</v>
      </c>
      <c r="G49">
        <v>38.810001</v>
      </c>
      <c r="H49">
        <v>40.169998</v>
      </c>
      <c r="I49">
        <v>26.32</v>
      </c>
      <c r="J49">
        <v>81.989998</v>
      </c>
      <c r="K49">
        <v>92.410004000000001</v>
      </c>
      <c r="L49">
        <v>76.860000999999997</v>
      </c>
      <c r="M49">
        <v>76.800003000000004</v>
      </c>
      <c r="N49">
        <v>76.669998000000007</v>
      </c>
      <c r="O49" s="6">
        <f t="shared" si="1"/>
        <v>-7.2026618623137043E-2</v>
      </c>
      <c r="P49" s="6">
        <f t="shared" si="2"/>
        <v>3.3645549239631656E-3</v>
      </c>
      <c r="Q49" s="6">
        <f t="shared" si="3"/>
        <v>-5.7364739454556217E-2</v>
      </c>
      <c r="R49" s="6">
        <f t="shared" si="4"/>
        <v>-3.9314568479938052E-3</v>
      </c>
      <c r="S49" s="6">
        <f t="shared" si="5"/>
        <v>8.0829819801473551E-3</v>
      </c>
      <c r="T49" s="6">
        <f t="shared" si="6"/>
        <v>-3.7673472991371554E-2</v>
      </c>
      <c r="U49" s="6">
        <f t="shared" si="7"/>
        <v>-7.4570212850075021E-2</v>
      </c>
      <c r="V49" s="6">
        <f t="shared" si="8"/>
        <v>-5.973028316267924E-2</v>
      </c>
      <c r="W49" s="6">
        <f t="shared" si="9"/>
        <v>6.1169754256278283E-3</v>
      </c>
      <c r="X49" s="6">
        <f t="shared" si="10"/>
        <v>2.0885390479426412E-2</v>
      </c>
      <c r="Y49" s="6">
        <f t="shared" si="11"/>
        <v>5.4794526109825511E-3</v>
      </c>
      <c r="Z49" s="6">
        <f t="shared" si="12"/>
        <v>4.5677860823893973E-3</v>
      </c>
      <c r="AA49" s="6">
        <f t="shared" si="13"/>
        <v>3.527749134495575E-3</v>
      </c>
      <c r="AB49" s="6">
        <f t="shared" si="14"/>
        <v>-7.7212354314915924E-2</v>
      </c>
      <c r="AC49" s="6">
        <f t="shared" si="15"/>
        <v>1.5607396384622197E-3</v>
      </c>
      <c r="AD49" s="6">
        <f t="shared" si="16"/>
        <v>-5.7187775449381646E-2</v>
      </c>
      <c r="AE49" s="6">
        <f t="shared" si="17"/>
        <v>-8.3364654255675096E-3</v>
      </c>
      <c r="AF49" s="6">
        <f t="shared" si="18"/>
        <v>4.45805531570765E-3</v>
      </c>
      <c r="AG49" s="6">
        <f t="shared" si="19"/>
        <v>-4.1070364979703025E-2</v>
      </c>
      <c r="AH49" s="6">
        <f t="shared" si="20"/>
        <v>-7.6416225521177966E-2</v>
      </c>
      <c r="AI49" s="6">
        <f t="shared" si="21"/>
        <v>-6.514530266514526E-2</v>
      </c>
      <c r="AJ49" s="6">
        <f t="shared" si="22"/>
        <v>5.8678825505473937E-3</v>
      </c>
      <c r="AK49" s="6">
        <f t="shared" si="23"/>
        <v>1.8963854055347173E-2</v>
      </c>
      <c r="AL49" s="6">
        <f t="shared" si="24"/>
        <v>5.1666735717724776E-3</v>
      </c>
      <c r="AM49" s="6">
        <f t="shared" si="25"/>
        <v>3.944033285553936E-3</v>
      </c>
      <c r="AN49" s="6">
        <f t="shared" si="26"/>
        <v>2.4159170440007888E-3</v>
      </c>
      <c r="AP49" s="9" t="str">
        <f t="shared" si="28"/>
        <v>XLE Returns</v>
      </c>
      <c r="AQ49" s="10">
        <v>2.0944516792591114E-3</v>
      </c>
      <c r="AR49" s="10">
        <v>1.2220423736843096E-3</v>
      </c>
      <c r="AS49" s="12">
        <v>3.68505069911392E-3</v>
      </c>
      <c r="AT49" s="10">
        <v>1.3301102684343171E-3</v>
      </c>
      <c r="AU49" s="10">
        <v>1.0172271589140047E-3</v>
      </c>
      <c r="AV49" s="10">
        <v>2.4479364902844766E-3</v>
      </c>
      <c r="AW49" s="10">
        <v>2.794016399014007E-3</v>
      </c>
      <c r="AX49" s="10">
        <v>1.9490161741823225E-3</v>
      </c>
      <c r="AY49" s="10">
        <v>-5.9482839536406368E-5</v>
      </c>
      <c r="AZ49" s="10">
        <v>-7.506217850767801E-4</v>
      </c>
      <c r="BA49" s="10">
        <v>1.8633088264814863E-5</v>
      </c>
      <c r="BB49" s="10">
        <v>4.8525813975173451E-5</v>
      </c>
      <c r="BC49" s="10">
        <v>-1.373489440012565E-4</v>
      </c>
    </row>
    <row r="50" spans="1:56">
      <c r="A50" s="1" t="d">
        <v>2007-11-19</v>
      </c>
      <c r="B50">
        <v>33.549999</v>
      </c>
      <c r="C50">
        <v>41.919998</v>
      </c>
      <c r="D50">
        <v>74.050003000000004</v>
      </c>
      <c r="E50">
        <v>35.18</v>
      </c>
      <c r="F50">
        <v>28.540001</v>
      </c>
      <c r="G50">
        <v>38.169998</v>
      </c>
      <c r="H50">
        <v>39.520000000000003</v>
      </c>
      <c r="I50">
        <v>25.780000999999999</v>
      </c>
      <c r="J50">
        <v>82.400002000000001</v>
      </c>
      <c r="K50">
        <v>93.730002999999996</v>
      </c>
      <c r="L50">
        <v>77.330001999999993</v>
      </c>
      <c r="M50">
        <v>77.470000999999996</v>
      </c>
      <c r="N50">
        <v>77.209998999999996</v>
      </c>
      <c r="O50" s="6">
        <f t="shared" si="1"/>
        <v>-6.2113883185366432E-2</v>
      </c>
      <c r="P50" s="6">
        <f t="shared" si="2"/>
        <v>0</v>
      </c>
      <c r="Q50" s="6">
        <f t="shared" si="3"/>
        <v>-2.4017098199735909E-2</v>
      </c>
      <c r="R50" s="6">
        <f t="shared" si="4"/>
        <v>-6.5165268144001818E-3</v>
      </c>
      <c r="S50" s="6">
        <f t="shared" si="5"/>
        <v>1.8031246234474496E-2</v>
      </c>
      <c r="T50" s="6">
        <f t="shared" si="6"/>
        <v>-5.2314594847791461E-2</v>
      </c>
      <c r="U50" s="6">
        <f t="shared" si="7"/>
        <v>-7.7860345180511784E-2</v>
      </c>
      <c r="V50" s="6">
        <f t="shared" si="8"/>
        <v>-8.7948318284899255E-2</v>
      </c>
      <c r="W50" s="6">
        <f t="shared" si="9"/>
        <v>1.2087296467372239E-2</v>
      </c>
      <c r="X50" s="6">
        <f t="shared" si="10"/>
        <v>2.9119359403018519E-2</v>
      </c>
      <c r="Y50" s="6">
        <f t="shared" si="11"/>
        <v>1.2230220021577833E-2</v>
      </c>
      <c r="Z50" s="6">
        <f t="shared" si="12"/>
        <v>1.1946616258269628E-2</v>
      </c>
      <c r="AA50" s="6">
        <f t="shared" si="13"/>
        <v>1.0677184906484498E-2</v>
      </c>
      <c r="AB50" s="6">
        <f t="shared" si="14"/>
        <v>-6.729961887714532E-2</v>
      </c>
      <c r="AC50" s="6">
        <f t="shared" si="15"/>
        <v>-1.8038152855009459E-3</v>
      </c>
      <c r="AD50" s="6">
        <f t="shared" si="16"/>
        <v>-2.3840134194561338E-2</v>
      </c>
      <c r="AE50" s="6">
        <f t="shared" si="17"/>
        <v>-1.0921535391973887E-2</v>
      </c>
      <c r="AF50" s="6">
        <f t="shared" si="18"/>
        <v>1.4406319570034791E-2</v>
      </c>
      <c r="AG50" s="6">
        <f t="shared" si="19"/>
        <v>-5.5711486836122932E-2</v>
      </c>
      <c r="AH50" s="6">
        <f t="shared" si="20"/>
        <v>-7.9706357851614729E-2</v>
      </c>
      <c r="AI50" s="6">
        <f t="shared" si="21"/>
        <v>-9.3363337787365275E-2</v>
      </c>
      <c r="AJ50" s="6">
        <f t="shared" si="22"/>
        <v>1.1838203592291804E-2</v>
      </c>
      <c r="AK50" s="6">
        <f t="shared" si="23"/>
        <v>2.719782297893928E-2</v>
      </c>
      <c r="AL50" s="6">
        <f t="shared" si="24"/>
        <v>1.191744098236776E-2</v>
      </c>
      <c r="AM50" s="6">
        <f t="shared" si="25"/>
        <v>1.1322863461434166E-2</v>
      </c>
      <c r="AN50" s="6">
        <f t="shared" si="26"/>
        <v>9.5653528159897125E-3</v>
      </c>
      <c r="AP50" s="9" t="str">
        <f t="shared" si="28"/>
        <v>XLV Returns</v>
      </c>
      <c r="AQ50" s="10">
        <v>1.3145491766357526E-3</v>
      </c>
      <c r="AR50" s="10">
        <v>7.7454595810035249E-4</v>
      </c>
      <c r="AS50" s="10">
        <v>1.3301102684343171E-3</v>
      </c>
      <c r="AT50" s="12">
        <v>1.3402538705232464E-3</v>
      </c>
      <c r="AU50" s="10">
        <v>7.555054933947534E-4</v>
      </c>
      <c r="AV50" s="10">
        <v>1.4043231847118769E-3</v>
      </c>
      <c r="AW50" s="10">
        <v>1.3917086960756899E-3</v>
      </c>
      <c r="AX50" s="10">
        <v>1.1478488978091264E-3</v>
      </c>
      <c r="AY50" s="10">
        <v>-2.6359156422634692E-5</v>
      </c>
      <c r="AZ50" s="10">
        <v>-2.4813481199511455E-4</v>
      </c>
      <c r="BA50" s="10">
        <v>2.2361546815121186E-5</v>
      </c>
      <c r="BB50" s="10">
        <v>7.9129046257320912E-5</v>
      </c>
      <c r="BC50" s="10">
        <v>3.0026027387399162E-5</v>
      </c>
    </row>
    <row r="51" spans="1:56">
      <c r="A51" s="1" t="d">
        <v>2007-11-26</v>
      </c>
      <c r="B51">
        <v>34.650002000000001</v>
      </c>
      <c r="C51">
        <v>42.73</v>
      </c>
      <c r="D51">
        <v>73.470000999999996</v>
      </c>
      <c r="E51">
        <v>36.470001000000003</v>
      </c>
      <c r="F51">
        <v>29.190000999999999</v>
      </c>
      <c r="G51">
        <v>39.400002000000001</v>
      </c>
      <c r="H51">
        <v>41.650002000000001</v>
      </c>
      <c r="I51">
        <v>26.26</v>
      </c>
      <c r="J51">
        <v>82.5</v>
      </c>
      <c r="K51">
        <v>94.379997000000003</v>
      </c>
      <c r="L51">
        <v>77.400002000000001</v>
      </c>
      <c r="M51">
        <v>77.940002000000007</v>
      </c>
      <c r="N51">
        <v>77.879997000000003</v>
      </c>
      <c r="O51" s="6">
        <f t="shared" si="1"/>
        <v>2.1587827218421198E-2</v>
      </c>
      <c r="P51" s="6">
        <f t="shared" si="2"/>
        <v>1.889968847326216E-2</v>
      </c>
      <c r="Q51" s="6">
        <f t="shared" si="3"/>
        <v>-1.3250545591333131E-2</v>
      </c>
      <c r="R51" s="6">
        <f t="shared" si="4"/>
        <v>4.3716711123441103E-2</v>
      </c>
      <c r="S51" s="6">
        <f t="shared" si="5"/>
        <v>4.5916669100013574E-2</v>
      </c>
      <c r="T51" s="6">
        <f t="shared" si="6"/>
        <v>1.2257661134966718E-2</v>
      </c>
      <c r="U51" s="6">
        <f t="shared" si="7"/>
        <v>2.8853830683755574E-3</v>
      </c>
      <c r="V51" s="6">
        <f t="shared" si="8"/>
        <v>1.1104881705962164E-2</v>
      </c>
      <c r="W51" s="6">
        <f t="shared" si="9"/>
        <v>9.2548396723292313E-3</v>
      </c>
      <c r="X51" s="6">
        <f t="shared" si="10"/>
        <v>3.2849811909648967E-2</v>
      </c>
      <c r="Y51" s="6">
        <f t="shared" si="11"/>
        <v>8.9547415003796895E-3</v>
      </c>
      <c r="Z51" s="6">
        <f t="shared" si="12"/>
        <v>1.6037656311546831E-2</v>
      </c>
      <c r="AA51" s="6">
        <f t="shared" si="13"/>
        <v>2.2070180932738884E-2</v>
      </c>
      <c r="AB51" s="6">
        <f t="shared" si="14"/>
        <v>1.6402091526642317E-2</v>
      </c>
      <c r="AC51" s="6">
        <f t="shared" si="15"/>
        <v>1.7095873187761214E-2</v>
      </c>
      <c r="AD51" s="6">
        <f t="shared" si="16"/>
        <v>-1.307358158615856E-2</v>
      </c>
      <c r="AE51" s="6">
        <f t="shared" si="17"/>
        <v>3.9311702545867397E-2</v>
      </c>
      <c r="AF51" s="6">
        <f t="shared" si="18"/>
        <v>4.2291742435573869E-2</v>
      </c>
      <c r="AG51" s="6">
        <f t="shared" si="19"/>
        <v>8.8607691466352466E-3</v>
      </c>
      <c r="AH51" s="6">
        <f t="shared" si="20"/>
        <v>1.0393703972726054E-3</v>
      </c>
      <c r="AI51" s="6">
        <f t="shared" si="21"/>
        <v>5.6898622034961431E-3</v>
      </c>
      <c r="AJ51" s="6">
        <f t="shared" si="22"/>
        <v>9.0057467972487967E-3</v>
      </c>
      <c r="AK51" s="6">
        <f t="shared" si="23"/>
        <v>3.0928275485569728E-2</v>
      </c>
      <c r="AL51" s="6">
        <f t="shared" si="24"/>
        <v>8.6419624611696159E-3</v>
      </c>
      <c r="AM51" s="6">
        <f t="shared" si="25"/>
        <v>1.5413903514711369E-2</v>
      </c>
      <c r="AN51" s="6">
        <f t="shared" si="26"/>
        <v>2.0958348842244099E-2</v>
      </c>
      <c r="AP51" s="9" t="str">
        <f t="shared" si="28"/>
        <v>XLP Returns</v>
      </c>
      <c r="AQ51" s="10">
        <v>1.0425927931594361E-3</v>
      </c>
      <c r="AR51" s="10">
        <v>7.1635267551721342E-4</v>
      </c>
      <c r="AS51" s="10">
        <v>1.0172271589140047E-3</v>
      </c>
      <c r="AT51" s="10">
        <v>7.555054933947534E-4</v>
      </c>
      <c r="AU51" s="12">
        <v>8.3982722948417572E-4</v>
      </c>
      <c r="AV51" s="10">
        <v>1.0829615962925415E-3</v>
      </c>
      <c r="AW51" s="10">
        <v>1.0576163105611943E-3</v>
      </c>
      <c r="AX51" s="10">
        <v>8.9089343138263894E-4</v>
      </c>
      <c r="AY51" s="10">
        <v>-1.3643619096972633E-5</v>
      </c>
      <c r="AZ51" s="10">
        <v>-8.8094251240176735E-5</v>
      </c>
      <c r="BA51" s="10">
        <v>2.5960520756648174E-5</v>
      </c>
      <c r="BB51" s="10">
        <v>7.891651154148185E-5</v>
      </c>
      <c r="BC51" s="10">
        <v>7.7624957573538096E-5</v>
      </c>
    </row>
    <row r="52" spans="1:56">
      <c r="A52" s="1" t="d">
        <v>2007-12-03</v>
      </c>
      <c r="B52">
        <v>34.900002000000001</v>
      </c>
      <c r="C52">
        <v>44.18</v>
      </c>
      <c r="D52">
        <v>76.180000000000007</v>
      </c>
      <c r="E52">
        <v>36.75</v>
      </c>
      <c r="F52">
        <v>29.459999</v>
      </c>
      <c r="G52">
        <v>40.299999</v>
      </c>
      <c r="H52">
        <v>43.02</v>
      </c>
      <c r="I52">
        <v>26.9</v>
      </c>
      <c r="J52">
        <v>82.169998000000007</v>
      </c>
      <c r="K52">
        <v>91.75</v>
      </c>
      <c r="L52">
        <v>76.949996999999996</v>
      </c>
      <c r="M52">
        <v>76.830001999999993</v>
      </c>
      <c r="N52">
        <v>75.650002000000001</v>
      </c>
      <c r="O52" s="6">
        <f t="shared" si="1"/>
        <v>2.5832346302101149E-2</v>
      </c>
      <c r="P52" s="6">
        <f t="shared" si="2"/>
        <v>5.8250800546859688E-2</v>
      </c>
      <c r="Q52" s="6">
        <f t="shared" si="3"/>
        <v>4.7307879206481662E-2</v>
      </c>
      <c r="R52" s="6">
        <f t="shared" si="4"/>
        <v>3.3479374795030874E-2</v>
      </c>
      <c r="S52" s="6">
        <f t="shared" si="5"/>
        <v>3.0676160847470574E-2</v>
      </c>
      <c r="T52" s="6">
        <f t="shared" si="6"/>
        <v>3.7673472991371623E-2</v>
      </c>
      <c r="U52" s="6">
        <f t="shared" si="7"/>
        <v>6.8544725256793726E-2</v>
      </c>
      <c r="V52" s="6">
        <f t="shared" si="8"/>
        <v>2.1797180150676911E-2</v>
      </c>
      <c r="W52" s="6">
        <f t="shared" si="9"/>
        <v>2.1929833884454927E-3</v>
      </c>
      <c r="X52" s="6">
        <f t="shared" si="10"/>
        <v>-7.1677542506272526E-3</v>
      </c>
      <c r="Y52" s="6">
        <f t="shared" si="11"/>
        <v>1.1702231511662416E-3</v>
      </c>
      <c r="Z52" s="6">
        <f t="shared" si="12"/>
        <v>3.9053569491556071E-4</v>
      </c>
      <c r="AA52" s="6">
        <f t="shared" si="13"/>
        <v>-1.3393004813074507E-2</v>
      </c>
      <c r="AB52" s="6">
        <f t="shared" si="14"/>
        <v>2.0646610610322268E-2</v>
      </c>
      <c r="AC52" s="6">
        <f t="shared" si="15"/>
        <v>5.6446985261358745E-2</v>
      </c>
      <c r="AD52" s="6">
        <f t="shared" si="16"/>
        <v>4.7484843211656233E-2</v>
      </c>
      <c r="AE52" s="6">
        <f t="shared" si="17"/>
        <v>2.9074366217457168E-2</v>
      </c>
      <c r="AF52" s="6">
        <f t="shared" si="18"/>
        <v>2.7051234183030869E-2</v>
      </c>
      <c r="AG52" s="6">
        <f t="shared" si="19"/>
        <v>3.4276581003040152E-2</v>
      </c>
      <c r="AH52" s="6">
        <f t="shared" si="20"/>
        <v>6.6698712585690767E-2</v>
      </c>
      <c r="AI52" s="6">
        <f t="shared" si="21"/>
        <v>1.6382160648210891E-2</v>
      </c>
      <c r="AJ52" s="6">
        <f t="shared" si="22"/>
        <v>1.9438905133650586E-3</v>
      </c>
      <c r="AK52" s="6">
        <f t="shared" si="23"/>
        <v>-9.0892906747064902E-3</v>
      </c>
      <c r="AL52" s="6">
        <f t="shared" si="24"/>
        <v>8.5744411195616847E-4</v>
      </c>
      <c r="AM52" s="6">
        <f t="shared" si="25"/>
        <v>-2.3321710191990104E-4</v>
      </c>
      <c r="AN52" s="6">
        <f t="shared" si="26"/>
        <v>-1.4504836903569292E-2</v>
      </c>
      <c r="AP52" s="9" t="str">
        <f t="shared" si="28"/>
        <v>XLI Returns</v>
      </c>
      <c r="AQ52" s="10">
        <v>2.3074315971319944E-3</v>
      </c>
      <c r="AR52" s="10">
        <v>1.0405090734311997E-3</v>
      </c>
      <c r="AS52" s="10">
        <v>2.4479364902844766E-3</v>
      </c>
      <c r="AT52" s="10">
        <v>1.4043231847118769E-3</v>
      </c>
      <c r="AU52" s="10">
        <v>1.0829615962925415E-3</v>
      </c>
      <c r="AV52" s="12">
        <v>2.6690085757400655E-3</v>
      </c>
      <c r="AW52" s="10">
        <v>2.5628357088573143E-3</v>
      </c>
      <c r="AX52" s="10">
        <v>1.9498307696392601E-3</v>
      </c>
      <c r="AY52" s="10">
        <v>-5.3834081613436542E-5</v>
      </c>
      <c r="AZ52" s="10">
        <v>-5.6617531476322051E-4</v>
      </c>
      <c r="BA52" s="10">
        <v>1.1036319604373924E-5</v>
      </c>
      <c r="BB52" s="10">
        <v>3.8988195699127998E-5</v>
      </c>
      <c r="BC52" s="10">
        <v>-8.6890640623946255E-5</v>
      </c>
    </row>
    <row r="53" spans="1:56">
      <c r="A53" s="1" t="d">
        <v>2007-12-10</v>
      </c>
      <c r="B53">
        <v>33.25</v>
      </c>
      <c r="C53">
        <v>43.18</v>
      </c>
      <c r="D53">
        <v>76.449996999999996</v>
      </c>
      <c r="E53">
        <v>35.700001</v>
      </c>
      <c r="F53">
        <v>29.02</v>
      </c>
      <c r="G53">
        <v>39.459999000000003</v>
      </c>
      <c r="H53">
        <v>41.959999000000003</v>
      </c>
      <c r="I53">
        <v>26.76</v>
      </c>
      <c r="J53">
        <v>81.879997000000003</v>
      </c>
      <c r="K53">
        <v>90.610000999999997</v>
      </c>
      <c r="L53">
        <v>76.839995999999999</v>
      </c>
      <c r="M53">
        <v>76.400002000000001</v>
      </c>
      <c r="N53">
        <v>75</v>
      </c>
      <c r="O53" s="6">
        <f t="shared" si="1"/>
        <v>-8.9820665095678882E-3</v>
      </c>
      <c r="P53" s="6">
        <f t="shared" si="2"/>
        <v>2.9614432783799383E-2</v>
      </c>
      <c r="Q53" s="6">
        <f t="shared" si="3"/>
        <v>3.1896311906762453E-2</v>
      </c>
      <c r="R53" s="6">
        <f t="shared" si="4"/>
        <v>1.467297748738533E-2</v>
      </c>
      <c r="S53" s="6">
        <f t="shared" si="5"/>
        <v>1.6678600368809554E-2</v>
      </c>
      <c r="T53" s="6">
        <f t="shared" si="6"/>
        <v>3.3237660892384009E-2</v>
      </c>
      <c r="U53" s="6">
        <f t="shared" si="7"/>
        <v>5.9909886816207958E-2</v>
      </c>
      <c r="V53" s="6">
        <f t="shared" si="8"/>
        <v>3.7309198959227692E-2</v>
      </c>
      <c r="W53" s="6">
        <f t="shared" si="9"/>
        <v>-6.3307370331661741E-3</v>
      </c>
      <c r="X53" s="6">
        <f t="shared" si="10"/>
        <v>-3.3853747494943409E-2</v>
      </c>
      <c r="Y53" s="6">
        <f t="shared" si="11"/>
        <v>-6.3567186399935988E-3</v>
      </c>
      <c r="Z53" s="6">
        <f t="shared" si="12"/>
        <v>-1.390805520154865E-2</v>
      </c>
      <c r="AA53" s="6">
        <f t="shared" si="13"/>
        <v>-2.9040855832723655E-2</v>
      </c>
      <c r="AB53" s="6">
        <f t="shared" si="14"/>
        <v>-1.4167802201346769E-2</v>
      </c>
      <c r="AC53" s="6">
        <f t="shared" si="15"/>
        <v>2.7810617498298437E-2</v>
      </c>
      <c r="AD53" s="6">
        <f t="shared" si="16"/>
        <v>3.2073275911937024E-2</v>
      </c>
      <c r="AE53" s="6">
        <f t="shared" si="17"/>
        <v>1.0267968909811624E-2</v>
      </c>
      <c r="AF53" s="6">
        <f t="shared" si="18"/>
        <v>1.3053673704369849E-2</v>
      </c>
      <c r="AG53" s="6">
        <f t="shared" si="19"/>
        <v>2.9840768904052538E-2</v>
      </c>
      <c r="AH53" s="6">
        <f t="shared" si="20"/>
        <v>5.8063874145105006E-2</v>
      </c>
      <c r="AI53" s="6">
        <f t="shared" si="21"/>
        <v>3.1894179456761672E-2</v>
      </c>
      <c r="AJ53" s="6">
        <f t="shared" si="22"/>
        <v>-6.5798299082466087E-3</v>
      </c>
      <c r="AK53" s="6">
        <f t="shared" si="23"/>
        <v>-3.5775283919022648E-2</v>
      </c>
      <c r="AL53" s="6">
        <f t="shared" si="24"/>
        <v>-6.6694976792036724E-3</v>
      </c>
      <c r="AM53" s="6">
        <f t="shared" si="25"/>
        <v>-1.4531807998384112E-2</v>
      </c>
      <c r="AN53" s="6">
        <f t="shared" si="26"/>
        <v>-3.015268792321844E-2</v>
      </c>
      <c r="AP53" s="9" t="str">
        <f t="shared" si="28"/>
        <v>XLB Returns</v>
      </c>
      <c r="AQ53" s="10">
        <v>2.3411479097342146E-3</v>
      </c>
      <c r="AR53" s="10">
        <v>1.0356226093477488E-3</v>
      </c>
      <c r="AS53" s="10">
        <v>2.794016399014007E-3</v>
      </c>
      <c r="AT53" s="10">
        <v>1.3917086960756899E-3</v>
      </c>
      <c r="AU53" s="10">
        <v>1.0576163105611943E-3</v>
      </c>
      <c r="AV53" s="10">
        <v>2.5628357088573143E-3</v>
      </c>
      <c r="AW53" s="12">
        <v>3.0617056230157003E-3</v>
      </c>
      <c r="AX53" s="10">
        <v>2.0438007021776105E-3</v>
      </c>
      <c r="AY53" s="10">
        <v>-5.8858900388138055E-5</v>
      </c>
      <c r="AZ53" s="10">
        <v>-6.7363674099476969E-4</v>
      </c>
      <c r="BA53" s="10">
        <v>9.6462414957637043E-7</v>
      </c>
      <c r="BB53" s="10">
        <v>2.6129080913927529E-5</v>
      </c>
      <c r="BC53" s="10">
        <v>-1.3301546685591271E-4</v>
      </c>
    </row>
    <row r="54" spans="1:56">
      <c r="A54" s="1" t="d">
        <v>2007-12-17</v>
      </c>
      <c r="B54">
        <v>32.939999</v>
      </c>
      <c r="C54">
        <v>43</v>
      </c>
      <c r="D54">
        <v>79.300003000000004</v>
      </c>
      <c r="E54">
        <v>35.869999</v>
      </c>
      <c r="F54">
        <v>29.34</v>
      </c>
      <c r="G54">
        <v>39.549999</v>
      </c>
      <c r="H54">
        <v>42.110000999999997</v>
      </c>
      <c r="I54">
        <v>27.02</v>
      </c>
      <c r="J54">
        <v>82.209998999999996</v>
      </c>
      <c r="K54">
        <v>91.669998000000007</v>
      </c>
      <c r="L54">
        <v>76.959998999999996</v>
      </c>
      <c r="M54">
        <v>76.989998</v>
      </c>
      <c r="N54">
        <v>75.910004000000001</v>
      </c>
      <c r="O54" s="6">
        <f t="shared" si="1"/>
        <v>-5.0610088964701636E-2</v>
      </c>
      <c r="P54" s="6">
        <f t="shared" si="2"/>
        <v>6.2988660376288291E-3</v>
      </c>
      <c r="Q54" s="6">
        <f t="shared" si="3"/>
        <v>7.6360993228639429E-2</v>
      </c>
      <c r="R54" s="6">
        <f t="shared" si="4"/>
        <v>-1.6588768574644829E-2</v>
      </c>
      <c r="S54" s="6">
        <f t="shared" si="5"/>
        <v>5.1255535905053405E-3</v>
      </c>
      <c r="T54" s="6">
        <f t="shared" si="6"/>
        <v>3.7998018639042162E-3</v>
      </c>
      <c r="U54" s="6">
        <f t="shared" si="7"/>
        <v>1.0983849289106331E-2</v>
      </c>
      <c r="V54" s="6">
        <f t="shared" si="8"/>
        <v>2.8530463657402513E-2</v>
      </c>
      <c r="W54" s="6">
        <f t="shared" si="9"/>
        <v>-3.5213563405637419E-3</v>
      </c>
      <c r="X54" s="6">
        <f t="shared" si="10"/>
        <v>-2.9134004355550001E-2</v>
      </c>
      <c r="Y54" s="6">
        <f t="shared" si="11"/>
        <v>-5.7010130717864314E-3</v>
      </c>
      <c r="Z54" s="6">
        <f t="shared" si="12"/>
        <v>-1.2263808258769469E-2</v>
      </c>
      <c r="AA54" s="6">
        <f t="shared" si="13"/>
        <v>-2.5620661260541785E-2</v>
      </c>
      <c r="AB54" s="6">
        <f t="shared" si="14"/>
        <v>-5.5795824656480517E-2</v>
      </c>
      <c r="AC54" s="6">
        <f t="shared" si="15"/>
        <v>4.495050752127883E-3</v>
      </c>
      <c r="AD54" s="6">
        <f t="shared" si="16"/>
        <v>7.6537957233814E-2</v>
      </c>
      <c r="AE54" s="6">
        <f t="shared" si="17"/>
        <v>-2.0993777152218535E-2</v>
      </c>
      <c r="AF54" s="6">
        <f t="shared" si="18"/>
        <v>1.5006269260656353E-3</v>
      </c>
      <c r="AG54" s="6">
        <f t="shared" si="19"/>
        <v>4.0290987557274399E-4</v>
      </c>
      <c r="AH54" s="6">
        <f t="shared" si="20"/>
        <v>9.1378366180033792E-3</v>
      </c>
      <c r="AI54" s="6">
        <f t="shared" si="21"/>
        <v>2.3115444154936493E-2</v>
      </c>
      <c r="AJ54" s="6">
        <f t="shared" si="22"/>
        <v>-3.7704492156441761E-3</v>
      </c>
      <c r="AK54" s="6">
        <f t="shared" si="23"/>
        <v>-3.1055540779629239E-2</v>
      </c>
      <c r="AL54" s="6">
        <f t="shared" si="24"/>
        <v>-6.013792110996505E-3</v>
      </c>
      <c r="AM54" s="6">
        <f t="shared" si="25"/>
        <v>-1.2887561055604931E-2</v>
      </c>
      <c r="AN54" s="6">
        <f t="shared" si="26"/>
        <v>-2.6732493351036571E-2</v>
      </c>
      <c r="AP54" s="9" t="str">
        <f t="shared" si="28"/>
        <v>XLK Returns</v>
      </c>
      <c r="AQ54" s="10">
        <v>1.9073702551039365E-3</v>
      </c>
      <c r="AR54" s="10">
        <v>8.5881798140924651E-4</v>
      </c>
      <c r="AS54" s="10">
        <v>1.9490161741823225E-3</v>
      </c>
      <c r="AT54" s="10">
        <v>1.1478488978091264E-3</v>
      </c>
      <c r="AU54" s="10">
        <v>8.9089343138263894E-4</v>
      </c>
      <c r="AV54" s="10">
        <v>1.9498307696392601E-3</v>
      </c>
      <c r="AW54" s="10">
        <v>2.0438007021776105E-3</v>
      </c>
      <c r="AX54" s="12">
        <v>1.9570595677012546E-3</v>
      </c>
      <c r="AY54" s="10">
        <v>-5.3910680804484189E-5</v>
      </c>
      <c r="AZ54" s="10">
        <v>-4.7268817238098814E-4</v>
      </c>
      <c r="BA54" s="10">
        <v>-1.0268052189176219E-5</v>
      </c>
      <c r="BB54" s="10">
        <v>1.1983525005165159E-5</v>
      </c>
      <c r="BC54" s="10">
        <v>-8.6425081836139373E-5</v>
      </c>
    </row>
    <row r="55" spans="1:56">
      <c r="A55" s="1" t="d">
        <v>2007-12-24</v>
      </c>
      <c r="B55">
        <v>32.82</v>
      </c>
      <c r="C55">
        <v>42.919998</v>
      </c>
      <c r="D55">
        <v>80.370002999999997</v>
      </c>
      <c r="E55">
        <v>35.439999</v>
      </c>
      <c r="F55">
        <v>29.030000999999999</v>
      </c>
      <c r="G55">
        <v>39.340000000000003</v>
      </c>
      <c r="H55">
        <v>41.950001</v>
      </c>
      <c r="I55">
        <v>26.860001</v>
      </c>
      <c r="J55">
        <v>82.059997999999993</v>
      </c>
      <c r="K55">
        <v>92.480002999999996</v>
      </c>
      <c r="L55">
        <v>76.830001999999993</v>
      </c>
      <c r="M55">
        <v>77.089995999999999</v>
      </c>
      <c r="N55">
        <v>76.349997999999999</v>
      </c>
      <c r="O55" s="6">
        <f t="shared" si="1"/>
        <v>-6.1448800853025273E-2</v>
      </c>
      <c r="P55" s="6">
        <f t="shared" si="2"/>
        <v>-2.8934326827796897E-2</v>
      </c>
      <c r="Q55" s="6">
        <f t="shared" si="3"/>
        <v>5.354204850152925E-2</v>
      </c>
      <c r="R55" s="6">
        <f t="shared" si="4"/>
        <v>-3.6297128138670198E-2</v>
      </c>
      <c r="S55" s="6">
        <f t="shared" si="5"/>
        <v>-1.4703564606490839E-2</v>
      </c>
      <c r="T55" s="6">
        <f t="shared" si="6"/>
        <v>-2.4109631177828075E-2</v>
      </c>
      <c r="U55" s="6">
        <f t="shared" si="7"/>
        <v>-2.5186667088466841E-2</v>
      </c>
      <c r="V55" s="6">
        <f t="shared" si="8"/>
        <v>-1.4880582826206307E-3</v>
      </c>
      <c r="W55" s="6">
        <f t="shared" si="9"/>
        <v>-1.3395849616836411E-3</v>
      </c>
      <c r="X55" s="6">
        <f t="shared" si="10"/>
        <v>7.9249504288334098E-3</v>
      </c>
      <c r="Y55" s="6">
        <f t="shared" si="11"/>
        <v>-1.5606063874913851E-3</v>
      </c>
      <c r="Z55" s="6">
        <f t="shared" si="12"/>
        <v>3.3783036727238025E-3</v>
      </c>
      <c r="AA55" s="6">
        <f t="shared" si="13"/>
        <v>9.2105387975812778E-3</v>
      </c>
      <c r="AB55" s="6">
        <f t="shared" si="14"/>
        <v>-6.6634536544804154E-2</v>
      </c>
      <c r="AC55" s="6">
        <f t="shared" si="15"/>
        <v>-3.0738142113297843E-2</v>
      </c>
      <c r="AD55" s="6">
        <f t="shared" si="16"/>
        <v>5.3719012506703821E-2</v>
      </c>
      <c r="AE55" s="6">
        <f t="shared" si="17"/>
        <v>-4.0702136716243904E-2</v>
      </c>
      <c r="AF55" s="6">
        <f t="shared" si="18"/>
        <v>-1.8328491270930544E-2</v>
      </c>
      <c r="AG55" s="6">
        <f t="shared" si="19"/>
        <v>-2.7506523166159546E-2</v>
      </c>
      <c r="AH55" s="6">
        <f t="shared" si="20"/>
        <v>-2.7032679759569793E-2</v>
      </c>
      <c r="AI55" s="6">
        <f t="shared" si="21"/>
        <v>-6.9030777850866516E-3</v>
      </c>
      <c r="AJ55" s="6">
        <f t="shared" si="22"/>
        <v>-1.5886778367640753E-3</v>
      </c>
      <c r="AK55" s="6">
        <f t="shared" si="23"/>
        <v>6.0034140047541731E-3</v>
      </c>
      <c r="AL55" s="6">
        <f t="shared" si="24"/>
        <v>-1.8733854267014582E-3</v>
      </c>
      <c r="AM55" s="6">
        <f t="shared" si="25"/>
        <v>2.7545508758883407E-3</v>
      </c>
      <c r="AN55" s="6">
        <f t="shared" si="26"/>
        <v>8.0987067070864907E-3</v>
      </c>
      <c r="AP55" s="9" t="str">
        <f t="shared" si="28"/>
        <v>SHY Returns</v>
      </c>
      <c r="AQ55" s="10">
        <v>-5.1267575470601296E-5</v>
      </c>
      <c r="AR55" s="10">
        <v>-1.7586873514703323E-5</v>
      </c>
      <c r="AS55" s="10">
        <v>-5.9482839536406368E-5</v>
      </c>
      <c r="AT55" s="10">
        <v>-2.6359156422634692E-5</v>
      </c>
      <c r="AU55" s="10">
        <v>-1.3643619096972633E-5</v>
      </c>
      <c r="AV55" s="10">
        <v>-5.3834081613436542E-5</v>
      </c>
      <c r="AW55" s="10">
        <v>-5.8858900388138055E-5</v>
      </c>
      <c r="AX55" s="10">
        <v>-5.3910680804484189E-5</v>
      </c>
      <c r="AY55" s="12">
        <v>8.3225678170789826E-6</v>
      </c>
      <c r="AZ55" s="10">
        <v>4.9758600832485598E-5</v>
      </c>
      <c r="BA55" s="10">
        <v>9.4506975908044619E-6</v>
      </c>
      <c r="BB55" s="10">
        <v>1.9303474900604859E-5</v>
      </c>
      <c r="BC55" s="10">
        <v>2.7865367709897384E-5</v>
      </c>
    </row>
    <row r="56" spans="1:56">
      <c r="A56" s="1" t="d">
        <v>2007-12-31</v>
      </c>
      <c r="B56">
        <v>30.84</v>
      </c>
      <c r="C56">
        <v>42.349997999999999</v>
      </c>
      <c r="D56">
        <v>77.5</v>
      </c>
      <c r="E56">
        <v>34.790000999999997</v>
      </c>
      <c r="F56">
        <v>28.120000999999998</v>
      </c>
      <c r="G56">
        <v>37.75</v>
      </c>
      <c r="H56">
        <v>40.779998999999997</v>
      </c>
      <c r="I56">
        <v>25.139999</v>
      </c>
      <c r="J56">
        <v>82.589995999999999</v>
      </c>
      <c r="K56">
        <v>94.269997000000004</v>
      </c>
      <c r="L56">
        <v>77.569999999999993</v>
      </c>
      <c r="M56">
        <v>78.209998999999996</v>
      </c>
      <c r="N56">
        <v>77.739998</v>
      </c>
      <c r="O56" s="6">
        <f t="shared" si="1"/>
        <v>-7.5242218406734424E-2</v>
      </c>
      <c r="P56" s="6">
        <f t="shared" si="2"/>
        <v>-1.940905121410082E-2</v>
      </c>
      <c r="Q56" s="6">
        <f t="shared" si="3"/>
        <v>1.3641043225565053E-2</v>
      </c>
      <c r="R56" s="6">
        <f t="shared" si="4"/>
        <v>-2.5820698889055447E-2</v>
      </c>
      <c r="S56" s="6">
        <f t="shared" si="5"/>
        <v>-3.1504144951700619E-2</v>
      </c>
      <c r="T56" s="6">
        <f t="shared" si="6"/>
        <v>-4.4301999557316771E-2</v>
      </c>
      <c r="U56" s="6">
        <f t="shared" si="7"/>
        <v>-2.8525019071390781E-2</v>
      </c>
      <c r="V56" s="6">
        <f t="shared" si="8"/>
        <v>-6.2448071875174566E-2</v>
      </c>
      <c r="W56" s="6">
        <f t="shared" si="9"/>
        <v>8.6338352365066835E-3</v>
      </c>
      <c r="X56" s="6">
        <f t="shared" si="10"/>
        <v>3.9598380314294121E-2</v>
      </c>
      <c r="Y56" s="6">
        <f t="shared" si="11"/>
        <v>9.4554686586463873E-3</v>
      </c>
      <c r="Z56" s="6">
        <f t="shared" si="12"/>
        <v>2.3414781476946249E-2</v>
      </c>
      <c r="AA56" s="6">
        <f t="shared" si="13"/>
        <v>3.5881786160984738E-2</v>
      </c>
      <c r="AB56" s="6">
        <f t="shared" si="14"/>
        <v>-8.0427954098513305E-2</v>
      </c>
      <c r="AC56" s="6">
        <f t="shared" si="15"/>
        <v>-2.1212866499601767E-2</v>
      </c>
      <c r="AD56" s="6">
        <f t="shared" si="16"/>
        <v>1.3818007230739624E-2</v>
      </c>
      <c r="AE56" s="6">
        <f t="shared" si="17"/>
        <v>-3.0225707466629153E-2</v>
      </c>
      <c r="AF56" s="6">
        <f t="shared" si="18"/>
        <v>-3.5129071616140324E-2</v>
      </c>
      <c r="AG56" s="6">
        <f t="shared" si="19"/>
        <v>-4.7698891545648242E-2</v>
      </c>
      <c r="AH56" s="6">
        <f t="shared" si="20"/>
        <v>-3.0371031742493733E-2</v>
      </c>
      <c r="AI56" s="6">
        <f t="shared" si="21"/>
        <v>-6.7863091377640586E-2</v>
      </c>
      <c r="AJ56" s="6">
        <f t="shared" si="22"/>
        <v>8.3847423614262489E-3</v>
      </c>
      <c r="AK56" s="6">
        <f t="shared" si="23"/>
        <v>3.7676843890214883E-2</v>
      </c>
      <c r="AL56" s="6">
        <f t="shared" si="24"/>
        <v>9.1426896194363137E-3</v>
      </c>
      <c r="AM56" s="6">
        <f t="shared" si="25"/>
        <v>2.2791028680110789E-2</v>
      </c>
      <c r="AN56" s="6">
        <f t="shared" si="26"/>
        <v>3.4769954070489953E-2</v>
      </c>
      <c r="AP56" s="9" t="str">
        <f t="shared" si="28"/>
        <v>TLT Returns</v>
      </c>
      <c r="AQ56" s="10">
        <v>-4.4789216632036723E-4</v>
      </c>
      <c r="AR56" s="10">
        <v>4.8737665190419156E-5</v>
      </c>
      <c r="AS56" s="10">
        <v>-7.506217850767801E-4</v>
      </c>
      <c r="AT56" s="10">
        <v>-2.4813481199511455E-4</v>
      </c>
      <c r="AU56" s="10">
        <v>-8.8094251240176735E-5</v>
      </c>
      <c r="AV56" s="10">
        <v>-5.6617531476322051E-4</v>
      </c>
      <c r="AW56" s="10">
        <v>-6.7363674099476969E-4</v>
      </c>
      <c r="AX56" s="10">
        <v>-4.7268817238098814E-4</v>
      </c>
      <c r="AY56" s="10">
        <v>4.9758600832485598E-5</v>
      </c>
      <c r="AZ56" s="12">
        <v>9.9700633755150057E-4</v>
      </c>
      <c r="BA56" s="10">
        <v>9.0453120051304939E-5</v>
      </c>
      <c r="BB56" s="10">
        <v>2.8024874614575746E-4</v>
      </c>
      <c r="BC56" s="10">
        <v>6.3159775528991245E-4</v>
      </c>
    </row>
    <row r="57" spans="1:56">
      <c r="A57" s="1" t="d">
        <v>2008-01-07</v>
      </c>
      <c r="B57">
        <v>30.26</v>
      </c>
      <c r="C57">
        <v>43.43</v>
      </c>
      <c r="D57">
        <v>75.599997999999999</v>
      </c>
      <c r="E57">
        <v>36.470001000000003</v>
      </c>
      <c r="F57">
        <v>28.27</v>
      </c>
      <c r="G57">
        <v>36.439999</v>
      </c>
      <c r="H57">
        <v>39.979999999999997</v>
      </c>
      <c r="I57">
        <v>24.280000999999999</v>
      </c>
      <c r="J57">
        <v>82.849997999999999</v>
      </c>
      <c r="K57">
        <v>94.199996999999996</v>
      </c>
      <c r="L57">
        <v>77.889999000000003</v>
      </c>
      <c r="M57">
        <v>78.430000000000007</v>
      </c>
      <c r="N57">
        <v>77.540001000000004</v>
      </c>
      <c r="O57" s="6">
        <f t="shared" si="1"/>
        <v>-8.4860986031056879E-2</v>
      </c>
      <c r="P57" s="6">
        <f t="shared" si="2"/>
        <v>9.950330853168092E-3</v>
      </c>
      <c r="Q57" s="6">
        <f t="shared" si="3"/>
        <v>-4.7781909741362531E-2</v>
      </c>
      <c r="R57" s="6">
        <f t="shared" si="4"/>
        <v>1.6588768574644704E-2</v>
      </c>
      <c r="S57" s="6">
        <f t="shared" si="5"/>
        <v>-3.7150601009336683E-2</v>
      </c>
      <c r="T57" s="6">
        <f t="shared" si="6"/>
        <v>-8.1898623979826307E-2</v>
      </c>
      <c r="U57" s="6">
        <f t="shared" si="7"/>
        <v>-5.1905936848910525E-2</v>
      </c>
      <c r="V57" s="6">
        <f t="shared" si="8"/>
        <v>-0.10692432515459473</v>
      </c>
      <c r="W57" s="6">
        <f t="shared" si="9"/>
        <v>7.7547827324878603E-3</v>
      </c>
      <c r="X57" s="6">
        <f t="shared" si="10"/>
        <v>2.7224999578887455E-2</v>
      </c>
      <c r="Y57" s="6">
        <f t="shared" si="11"/>
        <v>1.2011768729550608E-2</v>
      </c>
      <c r="Z57" s="6">
        <f t="shared" si="12"/>
        <v>1.8530989912017085E-2</v>
      </c>
      <c r="AA57" s="6">
        <f t="shared" si="13"/>
        <v>2.1245464416697352E-2</v>
      </c>
      <c r="AB57" s="6">
        <f t="shared" si="14"/>
        <v>-9.004672172283576E-2</v>
      </c>
      <c r="AC57" s="6">
        <f t="shared" si="15"/>
        <v>8.1465155676671459E-3</v>
      </c>
      <c r="AD57" s="6">
        <f t="shared" si="16"/>
        <v>-4.760494573618796E-2</v>
      </c>
      <c r="AE57" s="6">
        <f t="shared" si="17"/>
        <v>1.2183759997070998E-2</v>
      </c>
      <c r="AF57" s="6">
        <f t="shared" si="18"/>
        <v>-4.0775527673776388E-2</v>
      </c>
      <c r="AG57" s="6">
        <f t="shared" si="19"/>
        <v>-8.5295515968157778E-2</v>
      </c>
      <c r="AH57" s="6">
        <f t="shared" si="20"/>
        <v>-5.3751949520013477E-2</v>
      </c>
      <c r="AI57" s="6">
        <f t="shared" si="21"/>
        <v>-0.11233934465706075</v>
      </c>
      <c r="AJ57" s="6">
        <f t="shared" si="22"/>
        <v>7.5056898574074257E-3</v>
      </c>
      <c r="AK57" s="6">
        <f t="shared" si="23"/>
        <v>2.5303463154808217E-2</v>
      </c>
      <c r="AL57" s="6">
        <f t="shared" si="24"/>
        <v>1.1698989690340535E-2</v>
      </c>
      <c r="AM57" s="6">
        <f t="shared" si="25"/>
        <v>1.7907237115181624E-2</v>
      </c>
      <c r="AN57" s="6">
        <f t="shared" si="26"/>
        <v>2.0133632326202567E-2</v>
      </c>
      <c r="AP57" s="9" t="str">
        <f t="shared" si="28"/>
        <v>BSV Returns</v>
      </c>
      <c r="AQ57" s="10">
        <v>4.3852298462387151E-6</v>
      </c>
      <c r="AR57" s="10">
        <v>5.8894344264001979E-5</v>
      </c>
      <c r="AS57" s="10">
        <v>1.8633088264814863E-5</v>
      </c>
      <c r="AT57" s="10">
        <v>2.2361546815121186E-5</v>
      </c>
      <c r="AU57" s="10">
        <v>2.5960520756648174E-5</v>
      </c>
      <c r="AV57" s="10">
        <v>1.1036319604373924E-5</v>
      </c>
      <c r="AW57" s="10">
        <v>9.6462414957637043E-7</v>
      </c>
      <c r="AX57" s="10">
        <v>-1.0268052189176219E-5</v>
      </c>
      <c r="AY57" s="10">
        <v>9.4506975908044619E-6</v>
      </c>
      <c r="AZ57" s="10">
        <v>9.0453120051304939E-5</v>
      </c>
      <c r="BA57" s="12">
        <v>2.9871185057202397E-5</v>
      </c>
      <c r="BB57" s="10">
        <v>6.186974398068881E-5</v>
      </c>
      <c r="BC57" s="10">
        <v>8.3363650134998118E-5</v>
      </c>
    </row>
    <row r="58" spans="1:56">
      <c r="A58" s="1" t="d">
        <v>2008-01-14</v>
      </c>
      <c r="B58">
        <v>29.52</v>
      </c>
      <c r="C58">
        <v>40.029998999999997</v>
      </c>
      <c r="D58">
        <v>68.900002000000001</v>
      </c>
      <c r="E58">
        <v>34.669998</v>
      </c>
      <c r="F58">
        <v>27.15</v>
      </c>
      <c r="G58">
        <v>34.68</v>
      </c>
      <c r="H58">
        <v>37.349997999999999</v>
      </c>
      <c r="I58">
        <v>23.1</v>
      </c>
      <c r="J58">
        <v>83.230002999999996</v>
      </c>
      <c r="K58">
        <v>95.489998</v>
      </c>
      <c r="L58">
        <v>78.349997999999999</v>
      </c>
      <c r="M58">
        <v>79.260002</v>
      </c>
      <c r="N58">
        <v>77.819999999999993</v>
      </c>
      <c r="O58" s="6">
        <f t="shared" si="1"/>
        <v>-0.10597008592967315</v>
      </c>
      <c r="P58" s="6">
        <f t="shared" si="2"/>
        <v>-6.9708723140956358E-2</v>
      </c>
      <c r="Q58" s="6">
        <f t="shared" si="3"/>
        <v>-0.1539848025047986</v>
      </c>
      <c r="R58" s="6">
        <f t="shared" si="4"/>
        <v>-2.1966395510006061E-2</v>
      </c>
      <c r="S58" s="6">
        <f t="shared" si="5"/>
        <v>-6.6952766103717101E-2</v>
      </c>
      <c r="T58" s="6">
        <f t="shared" si="6"/>
        <v>-0.12607866104857199</v>
      </c>
      <c r="U58" s="6">
        <f t="shared" si="7"/>
        <v>-0.11614559871981571</v>
      </c>
      <c r="V58" s="6">
        <f t="shared" si="8"/>
        <v>-0.15080561079742485</v>
      </c>
      <c r="W58" s="6">
        <f t="shared" si="9"/>
        <v>1.4157233161069342E-2</v>
      </c>
      <c r="X58" s="6">
        <f t="shared" si="10"/>
        <v>3.2029071653996294E-2</v>
      </c>
      <c r="Y58" s="6">
        <f t="shared" si="11"/>
        <v>1.959072836450463E-2</v>
      </c>
      <c r="Z58" s="6">
        <f t="shared" si="12"/>
        <v>2.776009441193264E-2</v>
      </c>
      <c r="AA58" s="6">
        <f t="shared" si="13"/>
        <v>1.9070462086920165E-2</v>
      </c>
      <c r="AB58" s="6">
        <f t="shared" si="14"/>
        <v>-0.11115582162145203</v>
      </c>
      <c r="AC58" s="6">
        <f t="shared" si="15"/>
        <v>-7.1512538426457301E-2</v>
      </c>
      <c r="AD58" s="6">
        <f t="shared" si="16"/>
        <v>-0.15380783849962404</v>
      </c>
      <c r="AE58" s="6">
        <f t="shared" si="17"/>
        <v>-2.6371404087579767E-2</v>
      </c>
      <c r="AF58" s="6">
        <f t="shared" si="18"/>
        <v>-7.0577692768156813E-2</v>
      </c>
      <c r="AG58" s="6">
        <f t="shared" si="19"/>
        <v>-0.12947555303690347</v>
      </c>
      <c r="AH58" s="6">
        <f t="shared" si="20"/>
        <v>-0.11799161139091865</v>
      </c>
      <c r="AI58" s="6">
        <f t="shared" si="21"/>
        <v>-0.15622063029989089</v>
      </c>
      <c r="AJ58" s="6">
        <f t="shared" si="22"/>
        <v>1.3908140285988907E-2</v>
      </c>
      <c r="AK58" s="6">
        <f t="shared" si="23"/>
        <v>3.0107535229917055E-2</v>
      </c>
      <c r="AL58" s="6">
        <f t="shared" si="24"/>
        <v>1.9277949325294558E-2</v>
      </c>
      <c r="AM58" s="6">
        <f t="shared" si="25"/>
        <v>2.7136341615097179E-2</v>
      </c>
      <c r="AN58" s="6">
        <f t="shared" si="26"/>
        <v>1.795862999642538E-2</v>
      </c>
      <c r="AP58" s="9" t="str">
        <f t="shared" si="28"/>
        <v>BIV Returns</v>
      </c>
      <c r="AQ58" s="10">
        <v>4.2109591240042567E-5</v>
      </c>
      <c r="AR58" s="10">
        <v>1.7282506854424416E-4</v>
      </c>
      <c r="AS58" s="10">
        <v>4.8525813975173451E-5</v>
      </c>
      <c r="AT58" s="10">
        <v>7.9129046257320912E-5</v>
      </c>
      <c r="AU58" s="10">
        <v>7.891651154148185E-5</v>
      </c>
      <c r="AV58" s="10">
        <v>3.8988195699127998E-5</v>
      </c>
      <c r="AW58" s="10">
        <v>2.6129080913927529E-5</v>
      </c>
      <c r="AX58" s="10">
        <v>1.1983525005165159E-5</v>
      </c>
      <c r="AY58" s="10">
        <v>1.9303474900604859E-5</v>
      </c>
      <c r="AZ58" s="10">
        <v>2.8024874614575746E-4</v>
      </c>
      <c r="BA58" s="10">
        <v>6.186974398068881E-5</v>
      </c>
      <c r="BB58" s="12">
        <v>1.7581125937468325E-4</v>
      </c>
      <c r="BC58" s="10">
        <v>2.568075115572073E-4</v>
      </c>
    </row>
    <row r="59" spans="1:56">
      <c r="A59" s="1" t="d">
        <v>2008-01-21</v>
      </c>
      <c r="B59">
        <v>30.860001</v>
      </c>
      <c r="C59">
        <v>38.18</v>
      </c>
      <c r="D59">
        <v>68.699996999999996</v>
      </c>
      <c r="E59">
        <v>32.990001999999997</v>
      </c>
      <c r="F59">
        <v>26.700001</v>
      </c>
      <c r="G59">
        <v>35.799999</v>
      </c>
      <c r="H59">
        <v>38.439999</v>
      </c>
      <c r="I59">
        <v>22.84</v>
      </c>
      <c r="J59">
        <v>83.5</v>
      </c>
      <c r="K59">
        <v>95.949996999999996</v>
      </c>
      <c r="L59">
        <v>78.680000000000007</v>
      </c>
      <c r="M59">
        <v>79.690002000000007</v>
      </c>
      <c r="N59">
        <v>78.199996999999996</v>
      </c>
      <c r="O59" s="6">
        <f t="shared" si="1"/>
        <v>6.4833064429244082E-4</v>
      </c>
      <c r="P59" s="6">
        <f t="shared" si="2"/>
        <v>-0.10365655557495899</v>
      </c>
      <c r="Q59" s="6">
        <f t="shared" si="3"/>
        <v>-0.12052878079912091</v>
      </c>
      <c r="R59" s="6">
        <f t="shared" si="4"/>
        <v>-5.3125472042822329E-2</v>
      </c>
      <c r="S59" s="6">
        <f t="shared" si="5"/>
        <v>-5.1817499644954461E-2</v>
      </c>
      <c r="T59" s="6">
        <f t="shared" si="6"/>
        <v>-5.3037610221340396E-2</v>
      </c>
      <c r="U59" s="6">
        <f t="shared" si="7"/>
        <v>-5.9093182536961011E-2</v>
      </c>
      <c r="V59" s="6">
        <f t="shared" si="8"/>
        <v>-9.5946778597043633E-2</v>
      </c>
      <c r="W59" s="6">
        <f t="shared" si="9"/>
        <v>1.0958072466198912E-2</v>
      </c>
      <c r="X59" s="6">
        <f t="shared" si="10"/>
        <v>1.7664217602851116E-2</v>
      </c>
      <c r="Y59" s="6">
        <f t="shared" si="11"/>
        <v>1.420823901807826E-2</v>
      </c>
      <c r="Z59" s="6">
        <f t="shared" si="12"/>
        <v>1.8746628679477205E-2</v>
      </c>
      <c r="AA59" s="6">
        <f t="shared" si="13"/>
        <v>5.8997094907981031E-3</v>
      </c>
      <c r="AB59" s="6">
        <f t="shared" si="14"/>
        <v>-4.5374050474864414E-3</v>
      </c>
      <c r="AC59" s="6">
        <f t="shared" si="15"/>
        <v>-0.10546037086045994</v>
      </c>
      <c r="AD59" s="6">
        <f t="shared" si="16"/>
        <v>-0.12035181679394634</v>
      </c>
      <c r="AE59" s="6">
        <f t="shared" si="17"/>
        <v>-5.7530480620396035E-2</v>
      </c>
      <c r="AF59" s="6">
        <f t="shared" si="18"/>
        <v>-5.5442426309394166E-2</v>
      </c>
      <c r="AG59" s="6">
        <f t="shared" si="19"/>
        <v>-5.6434502209671868E-2</v>
      </c>
      <c r="AH59" s="6">
        <f t="shared" si="20"/>
        <v>-6.0939195208063963E-2</v>
      </c>
      <c r="AI59" s="6">
        <f t="shared" si="21"/>
        <v>-0.10136179809950965</v>
      </c>
      <c r="AJ59" s="6">
        <f t="shared" si="22"/>
        <v>1.0708979591118477E-2</v>
      </c>
      <c r="AK59" s="6">
        <f t="shared" si="23"/>
        <v>1.5742681178771877E-2</v>
      </c>
      <c r="AL59" s="6">
        <f t="shared" si="24"/>
        <v>1.3895459978868187E-2</v>
      </c>
      <c r="AM59" s="6">
        <f t="shared" si="25"/>
        <v>1.8122875882641745E-2</v>
      </c>
      <c r="AN59" s="6">
        <f t="shared" si="26"/>
        <v>4.7878774003033168E-3</v>
      </c>
      <c r="AP59" s="9" t="str">
        <f t="shared" si="28"/>
        <v>BLV Returns</v>
      </c>
      <c r="AQ59" s="10">
        <v>-4.290266828867487E-5</v>
      </c>
      <c r="AR59" s="10">
        <v>2.2739813583497087E-4</v>
      </c>
      <c r="AS59" s="10">
        <v>-1.373489440012565E-4</v>
      </c>
      <c r="AT59" s="10">
        <v>3.0026027387399162E-5</v>
      </c>
      <c r="AU59" s="10">
        <v>7.7624957573538096E-5</v>
      </c>
      <c r="AV59" s="10">
        <v>-8.6890640623946255E-5</v>
      </c>
      <c r="AW59" s="10">
        <v>-1.3301546685591271E-4</v>
      </c>
      <c r="AX59" s="10">
        <v>-8.6425081836139373E-5</v>
      </c>
      <c r="AY59" s="10">
        <v>2.7865367709897384E-5</v>
      </c>
      <c r="AZ59" s="10">
        <v>6.3159775528991245E-4</v>
      </c>
      <c r="BA59" s="10">
        <v>8.3363650134998118E-5</v>
      </c>
      <c r="BB59" s="10">
        <v>2.568075115572073E-4</v>
      </c>
      <c r="BC59" s="12">
        <v>5.1226488322653511E-4</v>
      </c>
    </row>
    <row r="60" spans="1:56">
      <c r="A60" s="1" t="d">
        <v>2008-01-28</v>
      </c>
      <c r="B60">
        <v>32.869999</v>
      </c>
      <c r="C60">
        <v>40.240001999999997</v>
      </c>
      <c r="D60">
        <v>71.349997999999999</v>
      </c>
      <c r="E60">
        <v>33.860000999999997</v>
      </c>
      <c r="F60">
        <v>27.469999000000001</v>
      </c>
      <c r="G60">
        <v>37.849997999999999</v>
      </c>
      <c r="H60">
        <v>40.919998</v>
      </c>
      <c r="I60">
        <v>23.65</v>
      </c>
      <c r="J60">
        <v>83.419998000000007</v>
      </c>
      <c r="K60">
        <v>95.230002999999996</v>
      </c>
      <c r="L60">
        <v>78.629997000000003</v>
      </c>
      <c r="M60">
        <v>79.220000999999996</v>
      </c>
      <c r="N60">
        <v>77.910004000000001</v>
      </c>
      <c r="O60" s="6">
        <f t="shared" si="1"/>
        <v>8.2733648893039705E-2</v>
      </c>
      <c r="P60" s="6">
        <f t="shared" si="2"/>
        <v>-7.6288871053458829E-2</v>
      </c>
      <c r="Q60" s="6">
        <f t="shared" si="3"/>
        <v>-5.7858940838449356E-2</v>
      </c>
      <c r="R60" s="6">
        <f t="shared" si="4"/>
        <v>-7.4255626002024192E-2</v>
      </c>
      <c r="S60" s="6">
        <f t="shared" si="5"/>
        <v>-2.8706708001666137E-2</v>
      </c>
      <c r="T60" s="6">
        <f t="shared" si="6"/>
        <v>3.7963882093911584E-2</v>
      </c>
      <c r="U60" s="6">
        <f t="shared" si="7"/>
        <v>2.323956313531535E-2</v>
      </c>
      <c r="V60" s="6">
        <f t="shared" si="8"/>
        <v>-2.6289892439516106E-2</v>
      </c>
      <c r="W60" s="6">
        <f t="shared" si="9"/>
        <v>6.8563450611734793E-3</v>
      </c>
      <c r="X60" s="6">
        <f t="shared" si="10"/>
        <v>1.0874899973448864E-2</v>
      </c>
      <c r="Y60" s="6">
        <f t="shared" si="11"/>
        <v>9.4557057568087823E-3</v>
      </c>
      <c r="Z60" s="6">
        <f t="shared" si="12"/>
        <v>1.0022297592270205E-2</v>
      </c>
      <c r="AA60" s="6">
        <f t="shared" si="13"/>
        <v>4.7604205447040748E-3</v>
      </c>
      <c r="AB60" s="6">
        <f t="shared" si="14"/>
        <v>7.7547913201260824E-2</v>
      </c>
      <c r="AC60" s="6">
        <f t="shared" si="15"/>
        <v>-7.8092686338959771E-2</v>
      </c>
      <c r="AD60" s="6">
        <f t="shared" si="16"/>
        <v>-5.7681976833274785E-2</v>
      </c>
      <c r="AE60" s="6">
        <f t="shared" si="17"/>
        <v>-7.8660634579597891E-2</v>
      </c>
      <c r="AF60" s="6">
        <f t="shared" si="18"/>
        <v>-3.2331634666105842E-2</v>
      </c>
      <c r="AG60" s="6">
        <f t="shared" si="19"/>
        <v>3.4566990105580113E-2</v>
      </c>
      <c r="AH60" s="6">
        <f t="shared" si="20"/>
        <v>2.1393550464212398E-2</v>
      </c>
      <c r="AI60" s="6">
        <f t="shared" si="21"/>
        <v>-3.1704911941982127E-2</v>
      </c>
      <c r="AJ60" s="6">
        <f t="shared" si="22"/>
        <v>6.6072521860930447E-3</v>
      </c>
      <c r="AK60" s="6">
        <f t="shared" si="23"/>
        <v>8.9533635493696268E-3</v>
      </c>
      <c r="AL60" s="6">
        <f t="shared" si="24"/>
        <v>9.1429267175987088E-3</v>
      </c>
      <c r="AM60" s="6">
        <f t="shared" si="25"/>
        <v>9.3985447954347424E-3</v>
      </c>
      <c r="AN60" s="6">
        <f t="shared" si="26"/>
        <v>3.6485884542092886E-3</v>
      </c>
    </row>
    <row r="61" spans="1:56">
      <c r="A61" s="1" t="d">
        <v>2008-02-04</v>
      </c>
      <c r="B61">
        <v>31.57</v>
      </c>
      <c r="C61">
        <v>39</v>
      </c>
      <c r="D61">
        <v>69.849997999999999</v>
      </c>
      <c r="E61">
        <v>33.110000999999997</v>
      </c>
      <c r="F61">
        <v>26.799999</v>
      </c>
      <c r="G61">
        <v>36.169998</v>
      </c>
      <c r="H61">
        <v>39.830002</v>
      </c>
      <c r="I61">
        <v>22.299999</v>
      </c>
      <c r="J61">
        <v>83.690002000000007</v>
      </c>
      <c r="K61">
        <v>93.699996999999996</v>
      </c>
      <c r="L61">
        <v>78.660004000000001</v>
      </c>
      <c r="M61">
        <v>79.059997999999993</v>
      </c>
      <c r="N61">
        <v>76.910004000000001</v>
      </c>
      <c r="O61" s="6">
        <f t="shared" si="1"/>
        <v>6.713930283762852E-2</v>
      </c>
      <c r="P61" s="6">
        <f t="shared" si="2"/>
        <v>-2.6067501893571349E-2</v>
      </c>
      <c r="Q61" s="6">
        <f t="shared" si="3"/>
        <v>1.3693850022997138E-2</v>
      </c>
      <c r="R61" s="6">
        <f t="shared" si="4"/>
        <v>-4.6039320248659393E-2</v>
      </c>
      <c r="S61" s="6">
        <f t="shared" si="5"/>
        <v>-1.2975196176566992E-2</v>
      </c>
      <c r="T61" s="6">
        <f t="shared" si="6"/>
        <v>4.2066838757221135E-2</v>
      </c>
      <c r="U61" s="6">
        <f t="shared" si="7"/>
        <v>6.4287589375657109E-2</v>
      </c>
      <c r="V61" s="6">
        <f t="shared" si="8"/>
        <v>-3.5245983904725206E-2</v>
      </c>
      <c r="W61" s="6">
        <f t="shared" si="9"/>
        <v>5.5116241398017133E-3</v>
      </c>
      <c r="X61" s="6">
        <f t="shared" si="10"/>
        <v>-1.8923351790209222E-2</v>
      </c>
      <c r="Y61" s="6">
        <f t="shared" si="11"/>
        <v>3.9488745798836227E-3</v>
      </c>
      <c r="Z61" s="6">
        <f t="shared" si="12"/>
        <v>-2.5265804244012681E-3</v>
      </c>
      <c r="AA61" s="6">
        <f t="shared" si="13"/>
        <v>-1.1762508478604813E-2</v>
      </c>
      <c r="AB61" s="6">
        <f t="shared" si="14"/>
        <v>6.1953567145849639E-2</v>
      </c>
      <c r="AC61" s="6">
        <f t="shared" si="15"/>
        <v>-2.7871317179072295E-2</v>
      </c>
      <c r="AD61" s="6">
        <f t="shared" si="16"/>
        <v>1.3870814028171708E-2</v>
      </c>
      <c r="AE61" s="6">
        <f t="shared" si="17"/>
        <v>-5.0444328826233099E-2</v>
      </c>
      <c r="AF61" s="6">
        <f t="shared" si="18"/>
        <v>-1.6600122841006697E-2</v>
      </c>
      <c r="AG61" s="6">
        <f t="shared" si="19"/>
        <v>3.8669946768889664E-2</v>
      </c>
      <c r="AH61" s="6">
        <f t="shared" si="20"/>
        <v>6.2441576704554157E-2</v>
      </c>
      <c r="AI61" s="6">
        <f t="shared" si="21"/>
        <v>-4.0661003407191226E-2</v>
      </c>
      <c r="AJ61" s="6">
        <f t="shared" si="22"/>
        <v>5.2625312647212787E-3</v>
      </c>
      <c r="AK61" s="6">
        <f t="shared" si="23"/>
        <v>-2.0844888214288461E-2</v>
      </c>
      <c r="AL61" s="6">
        <f t="shared" si="24"/>
        <v>3.6360955406735495E-3</v>
      </c>
      <c r="AM61" s="6">
        <f t="shared" si="25"/>
        <v>-3.1503332212367298E-3</v>
      </c>
      <c r="AN61" s="6">
        <f t="shared" si="26"/>
        <v>-1.2874340569099599E-2</v>
      </c>
      <c r="AP61" t="s">
        <v>68</v>
      </c>
      <c r="BD61" t="s">
        <v>69</v>
      </c>
    </row>
    <row r="62" spans="1:56">
      <c r="A62" s="1" t="d">
        <v>2008-02-11</v>
      </c>
      <c r="B62">
        <v>32.229999999999997</v>
      </c>
      <c r="C62">
        <v>39.849997999999999</v>
      </c>
      <c r="D62">
        <v>72.849997999999999</v>
      </c>
      <c r="E62">
        <v>33.330002</v>
      </c>
      <c r="F62">
        <v>27.35</v>
      </c>
      <c r="G62">
        <v>36.770000000000003</v>
      </c>
      <c r="H62">
        <v>40.25</v>
      </c>
      <c r="I62">
        <v>22.719999000000001</v>
      </c>
      <c r="J62">
        <v>83.629997000000003</v>
      </c>
      <c r="K62">
        <v>91.879997000000003</v>
      </c>
      <c r="L62">
        <v>78.620002999999997</v>
      </c>
      <c r="M62">
        <v>78.5</v>
      </c>
      <c r="N62">
        <v>75.889999000000003</v>
      </c>
      <c r="O62" s="6">
        <f t="shared" si="1"/>
        <v>4.3436816487925141E-2</v>
      </c>
      <c r="P62" s="6">
        <f t="shared" si="2"/>
        <v>4.2810536750415372E-2</v>
      </c>
      <c r="Q62" s="6">
        <f t="shared" si="3"/>
        <v>5.8653349627361212E-2</v>
      </c>
      <c r="R62" s="6">
        <f t="shared" si="4"/>
        <v>1.0253406460727301E-2</v>
      </c>
      <c r="S62" s="6">
        <f t="shared" si="5"/>
        <v>2.4052926008603551E-2</v>
      </c>
      <c r="T62" s="6">
        <f t="shared" si="6"/>
        <v>2.673442983948749E-2</v>
      </c>
      <c r="U62" s="6">
        <f t="shared" si="7"/>
        <v>4.6011445777049034E-2</v>
      </c>
      <c r="V62" s="6">
        <f t="shared" si="8"/>
        <v>-5.2678349489442859E-3</v>
      </c>
      <c r="W62" s="6">
        <f t="shared" si="9"/>
        <v>1.5556396643293521E-3</v>
      </c>
      <c r="X62" s="6">
        <f t="shared" si="10"/>
        <v>-4.3343846017811154E-2</v>
      </c>
      <c r="Y62" s="6">
        <f t="shared" si="11"/>
        <v>-7.6283536891550016E-4</v>
      </c>
      <c r="Z62" s="6">
        <f t="shared" si="12"/>
        <v>-1.5045507718545667E-2</v>
      </c>
      <c r="AA62" s="6">
        <f t="shared" si="13"/>
        <v>-2.9984698949238543E-2</v>
      </c>
      <c r="AB62" s="6">
        <f t="shared" si="14"/>
        <v>3.825108079614626E-2</v>
      </c>
      <c r="AC62" s="6">
        <f t="shared" si="15"/>
        <v>4.1006721464914429E-2</v>
      </c>
      <c r="AD62" s="6">
        <f t="shared" si="16"/>
        <v>5.8830313632535783E-2</v>
      </c>
      <c r="AE62" s="6">
        <f t="shared" si="17"/>
        <v>5.8483978831535962E-3</v>
      </c>
      <c r="AF62" s="6">
        <f t="shared" si="18"/>
        <v>2.0427999344163845E-2</v>
      </c>
      <c r="AG62" s="6">
        <f t="shared" si="19"/>
        <v>2.3337537851156019E-2</v>
      </c>
      <c r="AH62" s="6">
        <f t="shared" si="20"/>
        <v>4.4165433105946082E-2</v>
      </c>
      <c r="AI62" s="6">
        <f t="shared" si="21"/>
        <v>-1.0682854451410307E-2</v>
      </c>
      <c r="AJ62" s="6">
        <f t="shared" si="22"/>
        <v>1.306546789248918E-3</v>
      </c>
      <c r="AK62" s="6">
        <f t="shared" si="23"/>
        <v>-4.5265382441890392E-2</v>
      </c>
      <c r="AL62" s="6">
        <f t="shared" si="24"/>
        <v>-1.0756144081255734E-3</v>
      </c>
      <c r="AM62" s="6">
        <f t="shared" si="25"/>
        <v>-1.5669260515381127E-2</v>
      </c>
      <c r="AN62" s="6">
        <f t="shared" si="26"/>
        <v>-3.1096531039733328E-2</v>
      </c>
      <c r="AQ62" t="str">
        <f>AQ46</f>
        <v>XLY</v>
      </c>
      <c r="AR62" t="str">
        <f t="shared" ref="AR62:BC62" si="29">AR46</f>
        <v>XLU</v>
      </c>
      <c r="AS62" t="str">
        <f t="shared" si="29"/>
        <v>XLE</v>
      </c>
      <c r="AT62" t="str">
        <f t="shared" si="29"/>
        <v>XLV</v>
      </c>
      <c r="AU62" t="str">
        <f t="shared" si="29"/>
        <v>XLP</v>
      </c>
      <c r="AV62" t="str">
        <f t="shared" si="29"/>
        <v>XLI</v>
      </c>
      <c r="AW62" t="str">
        <f t="shared" si="29"/>
        <v>XLB</v>
      </c>
      <c r="AX62" t="str">
        <f t="shared" si="29"/>
        <v>XLK</v>
      </c>
      <c r="AY62" t="str">
        <f t="shared" si="29"/>
        <v>SHY</v>
      </c>
      <c r="AZ62" t="str">
        <f t="shared" si="29"/>
        <v>TLT</v>
      </c>
      <c r="BA62" t="str">
        <f t="shared" si="29"/>
        <v>BSV</v>
      </c>
      <c r="BB62" t="str">
        <f t="shared" si="29"/>
        <v>BIV</v>
      </c>
      <c r="BC62" t="str">
        <f t="shared" si="29"/>
        <v>BLV</v>
      </c>
    </row>
    <row r="63" spans="1:56">
      <c r="A63" s="1" t="d">
        <v>2008-02-18</v>
      </c>
      <c r="B63">
        <v>32.220001000000003</v>
      </c>
      <c r="C63">
        <v>39.419998</v>
      </c>
      <c r="D63">
        <v>74.900002000000001</v>
      </c>
      <c r="E63">
        <v>33.369999</v>
      </c>
      <c r="F63">
        <v>27.6</v>
      </c>
      <c r="G63">
        <v>37.150002000000001</v>
      </c>
      <c r="H63">
        <v>41.32</v>
      </c>
      <c r="I63">
        <v>22.49</v>
      </c>
      <c r="J63">
        <v>83.610000999999997</v>
      </c>
      <c r="K63">
        <v>92.019997000000004</v>
      </c>
      <c r="L63">
        <v>78.419998000000007</v>
      </c>
      <c r="M63">
        <v>78.279999000000004</v>
      </c>
      <c r="N63">
        <v>75.730002999999996</v>
      </c>
      <c r="O63" s="6">
        <f t="shared" si="1"/>
        <v>-1.997294846779846E-2</v>
      </c>
      <c r="P63" s="6">
        <f t="shared" si="2"/>
        <v>-2.0588324504366064E-2</v>
      </c>
      <c r="Q63" s="6">
        <f t="shared" si="3"/>
        <v>4.8556601333432092E-2</v>
      </c>
      <c r="R63" s="6">
        <f t="shared" si="4"/>
        <v>-1.4577143442115506E-2</v>
      </c>
      <c r="S63" s="6">
        <f t="shared" si="5"/>
        <v>4.7213090192715053E-3</v>
      </c>
      <c r="T63" s="6">
        <f t="shared" si="6"/>
        <v>-1.8667102043730316E-2</v>
      </c>
      <c r="U63" s="6">
        <f t="shared" si="7"/>
        <v>9.7277520438686215E-3</v>
      </c>
      <c r="V63" s="6">
        <f t="shared" si="8"/>
        <v>-5.0292348966717706E-2</v>
      </c>
      <c r="W63" s="6">
        <f t="shared" si="9"/>
        <v>2.2750773285251263E-3</v>
      </c>
      <c r="X63" s="6">
        <f t="shared" si="10"/>
        <v>-3.4289137582918162E-2</v>
      </c>
      <c r="Y63" s="6">
        <f t="shared" si="11"/>
        <v>-2.6742964895601277E-3</v>
      </c>
      <c r="Z63" s="6">
        <f t="shared" si="12"/>
        <v>-1.1936675063625087E-2</v>
      </c>
      <c r="AA63" s="6">
        <f t="shared" si="13"/>
        <v>-2.8379942943906587E-2</v>
      </c>
      <c r="AB63" s="6">
        <f t="shared" si="14"/>
        <v>-2.5158684159577342E-2</v>
      </c>
      <c r="AC63" s="6">
        <f t="shared" si="15"/>
        <v>-2.239213978986701E-2</v>
      </c>
      <c r="AD63" s="6">
        <f t="shared" si="16"/>
        <v>4.8733565338606663E-2</v>
      </c>
      <c r="AE63" s="6">
        <f t="shared" si="17"/>
        <v>-1.8982152019689211E-2</v>
      </c>
      <c r="AF63" s="6">
        <f t="shared" si="18"/>
        <v>1.0963823548318001E-3</v>
      </c>
      <c r="AG63" s="6">
        <f t="shared" si="19"/>
        <v>-2.2063994032061787E-2</v>
      </c>
      <c r="AH63" s="6">
        <f t="shared" si="20"/>
        <v>7.8817393727656695E-3</v>
      </c>
      <c r="AI63" s="6">
        <f t="shared" si="21"/>
        <v>-5.5707368469183727E-2</v>
      </c>
      <c r="AJ63" s="6">
        <f t="shared" si="22"/>
        <v>2.0259844534446922E-3</v>
      </c>
      <c r="AK63" s="6">
        <f t="shared" si="23"/>
        <v>-3.6210674006997401E-2</v>
      </c>
      <c r="AL63" s="6">
        <f t="shared" si="24"/>
        <v>-2.9870755287702009E-3</v>
      </c>
      <c r="AM63" s="6">
        <f t="shared" si="25"/>
        <v>-1.2560427860460549E-2</v>
      </c>
      <c r="AN63" s="6">
        <f t="shared" si="26"/>
        <v>-2.9491775034401372E-2</v>
      </c>
      <c r="AP63" t="str">
        <f>AP47</f>
        <v>XLY Returns</v>
      </c>
      <c r="AQ63" s="12">
        <f t="array" ref="AQ63:BC75">MMULT(AS2:AS14,TRANSPOSE(AS2:AS14))</f>
        <v>2.4763916833093645E-3</v>
      </c>
      <c r="AR63" s="10">
        <v>1.8901386175965201E-3</v>
      </c>
      <c r="AS63" s="10">
        <v>3.0232507966129157E-3</v>
      </c>
      <c r="AT63" s="10">
        <v>1.8232489720877842E-3</v>
      </c>
      <c r="AU63" s="10">
        <v>1.4432694473244059E-3</v>
      </c>
      <c r="AV63" s="10">
        <v>2.5729267779390076E-3</v>
      </c>
      <c r="AW63" s="10">
        <v>2.7557140992449758E-3</v>
      </c>
      <c r="AX63" s="10">
        <v>2.2032027482851838E-3</v>
      </c>
      <c r="AY63" s="10">
        <v>1.4367496952955849E-4</v>
      </c>
      <c r="AZ63" s="10">
        <v>1.5725389158992909E-3</v>
      </c>
      <c r="BA63" s="10">
        <v>2.7219407568401864E-4</v>
      </c>
      <c r="BB63" s="10">
        <v>6.6035243678633107E-4</v>
      </c>
      <c r="BC63" s="10">
        <v>1.1271967681509691E-3</v>
      </c>
    </row>
    <row r="64" spans="1:56">
      <c r="A64" s="1" t="d">
        <v>2008-02-25</v>
      </c>
      <c r="B64">
        <v>31.32</v>
      </c>
      <c r="C64">
        <v>37.610000999999997</v>
      </c>
      <c r="D64">
        <v>76.050003000000004</v>
      </c>
      <c r="E64">
        <v>32.799999</v>
      </c>
      <c r="F64">
        <v>27.129999000000002</v>
      </c>
      <c r="G64">
        <v>36.25</v>
      </c>
      <c r="H64">
        <v>40.869999</v>
      </c>
      <c r="I64">
        <v>22.15</v>
      </c>
      <c r="J64">
        <v>84.190002000000007</v>
      </c>
      <c r="K64">
        <v>94.230002999999996</v>
      </c>
      <c r="L64">
        <v>79.139999000000003</v>
      </c>
      <c r="M64">
        <v>79.589995999999999</v>
      </c>
      <c r="N64">
        <v>77.239998</v>
      </c>
      <c r="O64" s="6">
        <f t="shared" si="1"/>
        <v>-7.950431447297979E-3</v>
      </c>
      <c r="P64" s="6">
        <f t="shared" si="2"/>
        <v>-3.6291647058728567E-2</v>
      </c>
      <c r="Q64" s="6">
        <f t="shared" si="3"/>
        <v>8.5041001082846956E-2</v>
      </c>
      <c r="R64" s="6">
        <f t="shared" si="4"/>
        <v>-9.4068968592173948E-3</v>
      </c>
      <c r="S64" s="6">
        <f t="shared" si="5"/>
        <v>1.2238239607897269E-2</v>
      </c>
      <c r="T64" s="6">
        <f t="shared" si="6"/>
        <v>2.2093906311216279E-3</v>
      </c>
      <c r="U64" s="6">
        <f t="shared" si="7"/>
        <v>2.5775825701402293E-2</v>
      </c>
      <c r="V64" s="6">
        <f t="shared" si="8"/>
        <v>-6.7491371318781366E-3</v>
      </c>
      <c r="W64" s="6">
        <f t="shared" si="9"/>
        <v>5.9566531628625708E-3</v>
      </c>
      <c r="X64" s="6">
        <f t="shared" si="10"/>
        <v>5.6404768283588426E-3</v>
      </c>
      <c r="Y64" s="6">
        <f t="shared" si="11"/>
        <v>6.0836054660135695E-3</v>
      </c>
      <c r="Z64" s="6">
        <f t="shared" si="12"/>
        <v>6.681373988890231E-3</v>
      </c>
      <c r="AA64" s="6">
        <f t="shared" si="13"/>
        <v>4.2814725891911938E-3</v>
      </c>
      <c r="AB64" s="6">
        <f t="shared" si="14"/>
        <v>-1.3136167139076862E-2</v>
      </c>
      <c r="AC64" s="6">
        <f t="shared" si="15"/>
        <v>-3.809546234422951E-2</v>
      </c>
      <c r="AD64" s="6">
        <f t="shared" si="16"/>
        <v>8.5217965088021527E-2</v>
      </c>
      <c r="AE64" s="6">
        <f t="shared" si="17"/>
        <v>-1.3811905436791099E-2</v>
      </c>
      <c r="AF64" s="6">
        <f t="shared" si="18"/>
        <v>8.6133129434575635E-3</v>
      </c>
      <c r="AG64" s="6">
        <f t="shared" si="19"/>
        <v>-1.1875013572098443E-3</v>
      </c>
      <c r="AH64" s="6">
        <f t="shared" si="20"/>
        <v>2.3929813030299341E-2</v>
      </c>
      <c r="AI64" s="6">
        <f t="shared" si="21"/>
        <v>-1.2164156634344158E-2</v>
      </c>
      <c r="AJ64" s="6">
        <f t="shared" si="22"/>
        <v>5.7075602877821371E-3</v>
      </c>
      <c r="AK64" s="6">
        <f t="shared" si="23"/>
        <v>3.7189404042796059E-3</v>
      </c>
      <c r="AL64" s="6">
        <f t="shared" si="24"/>
        <v>5.7708264268034959E-3</v>
      </c>
      <c r="AM64" s="6">
        <f t="shared" si="25"/>
        <v>6.0576211920547688E-3</v>
      </c>
      <c r="AN64" s="6">
        <f t="shared" si="26"/>
        <v>3.1696404986964076E-3</v>
      </c>
      <c r="AP64" t="str">
        <f t="shared" ref="AP64:AP75" si="30">AP48</f>
        <v>XLU Returns</v>
      </c>
      <c r="AQ64" s="10">
        <v>1.8901386175965201E-3</v>
      </c>
      <c r="AR64" s="12">
        <v>1.4426732321097739E-3</v>
      </c>
      <c r="AS64" s="10">
        <v>2.3075360492735286E-3</v>
      </c>
      <c r="AT64" s="10">
        <v>1.3916188278547707E-3</v>
      </c>
      <c r="AU64" s="10">
        <v>1.1015944433876747E-3</v>
      </c>
      <c r="AV64" s="10">
        <v>1.9638203019369327E-3</v>
      </c>
      <c r="AW64" s="10">
        <v>2.1033351360142819E-3</v>
      </c>
      <c r="AX64" s="10">
        <v>1.6816235593892425E-3</v>
      </c>
      <c r="AY64" s="10">
        <v>1.0966181566516607E-4</v>
      </c>
      <c r="AZ64" s="10">
        <v>1.2002610704307144E-3</v>
      </c>
      <c r="BA64" s="10">
        <v>2.077557186930196E-4</v>
      </c>
      <c r="BB64" s="10">
        <v>5.040227078802875E-4</v>
      </c>
      <c r="BC64" s="10">
        <v>8.6034780179237774E-4</v>
      </c>
    </row>
    <row r="65" spans="1:56">
      <c r="A65" s="1" t="d">
        <v>2008-03-03</v>
      </c>
      <c r="B65">
        <v>30.16</v>
      </c>
      <c r="C65">
        <v>37.700001</v>
      </c>
      <c r="D65">
        <v>73.760002</v>
      </c>
      <c r="E65">
        <v>31.74</v>
      </c>
      <c r="F65">
        <v>27.07</v>
      </c>
      <c r="G65">
        <v>35.610000999999997</v>
      </c>
      <c r="H65">
        <v>39.590000000000003</v>
      </c>
      <c r="I65">
        <v>22.02</v>
      </c>
      <c r="J65">
        <v>84.169998000000007</v>
      </c>
      <c r="K65">
        <v>92.230002999999996</v>
      </c>
      <c r="L65">
        <v>78.599997999999999</v>
      </c>
      <c r="M65">
        <v>78.550003000000004</v>
      </c>
      <c r="N65">
        <v>75.449996999999996</v>
      </c>
      <c r="O65" s="6">
        <f t="shared" si="1"/>
        <v>-6.6381152687591052E-2</v>
      </c>
      <c r="P65" s="6">
        <f t="shared" si="2"/>
        <v>-5.5462234068853339E-2</v>
      </c>
      <c r="Q65" s="6">
        <f t="shared" si="3"/>
        <v>1.2414101175763881E-2</v>
      </c>
      <c r="R65" s="6">
        <f t="shared" si="4"/>
        <v>-4.8880237227384174E-2</v>
      </c>
      <c r="S65" s="6">
        <f t="shared" si="5"/>
        <v>-1.0290425241780421E-2</v>
      </c>
      <c r="T65" s="6">
        <f t="shared" si="6"/>
        <v>-3.2055769941495463E-2</v>
      </c>
      <c r="U65" s="6">
        <f t="shared" si="7"/>
        <v>-1.6533442746533029E-2</v>
      </c>
      <c r="V65" s="6">
        <f t="shared" si="8"/>
        <v>-3.1294418544331341E-2</v>
      </c>
      <c r="W65" s="6">
        <f t="shared" si="9"/>
        <v>6.4362679409102359E-3</v>
      </c>
      <c r="X65" s="6">
        <f t="shared" si="10"/>
        <v>3.8021446053913693E-3</v>
      </c>
      <c r="Y65" s="6">
        <f t="shared" si="11"/>
        <v>-2.5448416207501717E-4</v>
      </c>
      <c r="Z65" s="6">
        <f t="shared" si="12"/>
        <v>6.3677810550089411E-4</v>
      </c>
      <c r="AA65" s="6">
        <f t="shared" si="13"/>
        <v>-5.8147647864290634E-3</v>
      </c>
      <c r="AB65" s="6">
        <f t="shared" si="14"/>
        <v>-7.1566888379369933E-2</v>
      </c>
      <c r="AC65" s="6">
        <f t="shared" si="15"/>
        <v>-5.7266049354354281E-2</v>
      </c>
      <c r="AD65" s="6">
        <f t="shared" si="16"/>
        <v>1.2591065180938452E-2</v>
      </c>
      <c r="AE65" s="6">
        <f t="shared" si="17"/>
        <v>-5.328524580495788E-2</v>
      </c>
      <c r="AF65" s="6">
        <f t="shared" si="18"/>
        <v>-1.3915351906220126E-2</v>
      </c>
      <c r="AG65" s="6">
        <f t="shared" si="19"/>
        <v>-3.5452661929826934E-2</v>
      </c>
      <c r="AH65" s="6">
        <f t="shared" si="20"/>
        <v>-1.8379455417635981E-2</v>
      </c>
      <c r="AI65" s="6">
        <f t="shared" si="21"/>
        <v>-3.6709438046797362E-2</v>
      </c>
      <c r="AJ65" s="6">
        <f t="shared" si="22"/>
        <v>6.1871750658298013E-3</v>
      </c>
      <c r="AK65" s="6">
        <f t="shared" si="23"/>
        <v>1.8806081813121324E-3</v>
      </c>
      <c r="AL65" s="6">
        <f t="shared" si="24"/>
        <v>-5.672632012850903E-4</v>
      </c>
      <c r="AM65" s="6">
        <f t="shared" si="25"/>
        <v>1.3025308665432357E-5</v>
      </c>
      <c r="AN65" s="6">
        <f t="shared" si="26"/>
        <v>-6.9265968769238496E-3</v>
      </c>
      <c r="AP65" t="str">
        <f t="shared" si="30"/>
        <v>XLE Returns</v>
      </c>
      <c r="AQ65" s="10">
        <v>3.0232507966129157E-3</v>
      </c>
      <c r="AR65" s="10">
        <v>2.3075360492735286E-3</v>
      </c>
      <c r="AS65" s="12">
        <v>3.6908722641994123E-3</v>
      </c>
      <c r="AT65" s="10">
        <v>2.2258752298512973E-3</v>
      </c>
      <c r="AU65" s="10">
        <v>1.7619852044243427E-3</v>
      </c>
      <c r="AV65" s="10">
        <v>3.1411036402108046E-3</v>
      </c>
      <c r="AW65" s="10">
        <v>3.3642557039467473E-3</v>
      </c>
      <c r="AX65" s="10">
        <v>2.6897338206820485E-3</v>
      </c>
      <c r="AY65" s="10">
        <v>1.7540257020371794E-4</v>
      </c>
      <c r="AZ65" s="10">
        <v>1.9198011212200568E-3</v>
      </c>
      <c r="BA65" s="10">
        <v>3.3230242279174343E-4</v>
      </c>
      <c r="BB65" s="10">
        <v>8.0617740885465276E-4</v>
      </c>
      <c r="BC65" s="10">
        <v>1.3761145097603688E-3</v>
      </c>
    </row>
    <row r="66" spans="1:56">
      <c r="A66" s="1" t="d">
        <v>2008-03-10</v>
      </c>
      <c r="B66">
        <v>30.040001</v>
      </c>
      <c r="C66">
        <v>37.900002000000001</v>
      </c>
      <c r="D66">
        <v>74.760002</v>
      </c>
      <c r="E66">
        <v>30.68</v>
      </c>
      <c r="F66">
        <v>26.959999</v>
      </c>
      <c r="G66">
        <v>36.080002</v>
      </c>
      <c r="H66">
        <v>40.770000000000003</v>
      </c>
      <c r="I66">
        <v>21.950001</v>
      </c>
      <c r="J66">
        <v>84.32</v>
      </c>
      <c r="K66">
        <v>95</v>
      </c>
      <c r="L66">
        <v>79</v>
      </c>
      <c r="M66">
        <v>78.949996999999996</v>
      </c>
      <c r="N66">
        <v>76.449996999999996</v>
      </c>
      <c r="O66" s="6">
        <f t="shared" si="1"/>
        <v>-7.0057548600569605E-2</v>
      </c>
      <c r="P66" s="6">
        <f t="shared" si="2"/>
        <v>-3.9322086130077781E-2</v>
      </c>
      <c r="Q66" s="6">
        <f t="shared" si="3"/>
        <v>-1.870907885807412E-3</v>
      </c>
      <c r="R66" s="6">
        <f t="shared" si="4"/>
        <v>-8.4046286297190492E-2</v>
      </c>
      <c r="S66" s="6">
        <f t="shared" si="5"/>
        <v>-2.3461523770986856E-2</v>
      </c>
      <c r="T66" s="6">
        <f t="shared" si="6"/>
        <v>-2.9225074372773677E-2</v>
      </c>
      <c r="U66" s="6">
        <f t="shared" si="7"/>
        <v>-1.3400127420275637E-2</v>
      </c>
      <c r="V66" s="6">
        <f t="shared" si="8"/>
        <v>-2.4303580891958384E-2</v>
      </c>
      <c r="W66" s="6">
        <f t="shared" si="9"/>
        <v>8.4559426707939006E-3</v>
      </c>
      <c r="X66" s="6">
        <f t="shared" si="10"/>
        <v>3.1870979474827178E-2</v>
      </c>
      <c r="Y66" s="6">
        <f t="shared" si="11"/>
        <v>7.3688811065342284E-3</v>
      </c>
      <c r="Z66" s="6">
        <f t="shared" si="12"/>
        <v>8.5225729496964803E-3</v>
      </c>
      <c r="AA66" s="6">
        <f t="shared" si="13"/>
        <v>9.4624703935860758E-3</v>
      </c>
      <c r="AB66" s="6">
        <f t="shared" si="14"/>
        <v>-7.5243284292348486E-2</v>
      </c>
      <c r="AC66" s="6">
        <f t="shared" si="15"/>
        <v>-4.1125901415578724E-2</v>
      </c>
      <c r="AD66" s="6">
        <f t="shared" si="16"/>
        <v>-1.6939438806328417E-3</v>
      </c>
      <c r="AE66" s="6">
        <f t="shared" si="17"/>
        <v>-8.8451294874764191E-2</v>
      </c>
      <c r="AF66" s="6">
        <f t="shared" si="18"/>
        <v>-2.7086450435426561E-2</v>
      </c>
      <c r="AG66" s="6">
        <f t="shared" si="19"/>
        <v>-3.2621966361105148E-2</v>
      </c>
      <c r="AH66" s="6">
        <f t="shared" si="20"/>
        <v>-1.5246140091378589E-2</v>
      </c>
      <c r="AI66" s="6">
        <f t="shared" si="21"/>
        <v>-2.9718600394424404E-2</v>
      </c>
      <c r="AJ66" s="6">
        <f t="shared" si="22"/>
        <v>8.206849795713466E-3</v>
      </c>
      <c r="AK66" s="6">
        <f t="shared" si="23"/>
        <v>2.994944305074794E-2</v>
      </c>
      <c r="AL66" s="6">
        <f t="shared" si="24"/>
        <v>7.0561020673241548E-3</v>
      </c>
      <c r="AM66" s="6">
        <f t="shared" si="25"/>
        <v>7.8988201528610181E-3</v>
      </c>
      <c r="AN66" s="6">
        <f t="shared" si="26"/>
        <v>8.3506383030912887E-3</v>
      </c>
      <c r="AP66" t="str">
        <f t="shared" si="30"/>
        <v>XLV Returns</v>
      </c>
      <c r="AQ66" s="10">
        <v>1.8232489720877842E-3</v>
      </c>
      <c r="AR66" s="10">
        <v>1.3916188278547707E-3</v>
      </c>
      <c r="AS66" s="10">
        <v>2.2258752298512973E-3</v>
      </c>
      <c r="AT66" s="12">
        <v>1.3423711752160166E-3</v>
      </c>
      <c r="AU66" s="10">
        <v>1.0626103915691407E-3</v>
      </c>
      <c r="AV66" s="10">
        <v>1.894323153623834E-3</v>
      </c>
      <c r="AW66" s="10">
        <v>2.0289007319318096E-3</v>
      </c>
      <c r="AX66" s="10">
        <v>1.6221130014230135E-3</v>
      </c>
      <c r="AY66" s="10">
        <v>1.0578102094069516E-4</v>
      </c>
      <c r="AZ66" s="10">
        <v>1.1577853298836342E-3</v>
      </c>
      <c r="BA66" s="10">
        <v>2.0040350322775405E-4</v>
      </c>
      <c r="BB66" s="10">
        <v>4.8618597360873658E-4</v>
      </c>
      <c r="BC66" s="10">
        <v>8.2990116738135744E-4</v>
      </c>
    </row>
    <row r="67" spans="1:56">
      <c r="A67" s="1" t="d">
        <v>2008-03-17</v>
      </c>
      <c r="B67">
        <v>31.25</v>
      </c>
      <c r="C67">
        <v>37.450001</v>
      </c>
      <c r="D67">
        <v>70.809997999999993</v>
      </c>
      <c r="E67">
        <v>31.09</v>
      </c>
      <c r="F67">
        <v>27.620000999999998</v>
      </c>
      <c r="G67">
        <v>36.630001</v>
      </c>
      <c r="H67">
        <v>38.299999</v>
      </c>
      <c r="I67">
        <v>22.389999</v>
      </c>
      <c r="J67">
        <v>84.199996999999996</v>
      </c>
      <c r="K67">
        <v>97.18</v>
      </c>
      <c r="L67">
        <v>79.029999000000004</v>
      </c>
      <c r="M67">
        <v>79.690002000000007</v>
      </c>
      <c r="N67">
        <v>77.970000999999996</v>
      </c>
      <c r="O67" s="6">
        <f t="shared" si="1"/>
        <v>-2.2374949401919031E-3</v>
      </c>
      <c r="P67" s="6">
        <f t="shared" si="2"/>
        <v>-4.2632624054199306E-3</v>
      </c>
      <c r="Q67" s="6">
        <f t="shared" si="3"/>
        <v>-7.1390852733949017E-2</v>
      </c>
      <c r="R67" s="6">
        <f t="shared" si="4"/>
        <v>-5.3542260831630287E-2</v>
      </c>
      <c r="S67" s="6">
        <f t="shared" si="5"/>
        <v>1.790009437551867E-2</v>
      </c>
      <c r="T67" s="6">
        <f t="shared" si="6"/>
        <v>1.0428222790066173E-2</v>
      </c>
      <c r="U67" s="6">
        <f t="shared" si="7"/>
        <v>-6.4946403031421393E-2</v>
      </c>
      <c r="V67" s="6">
        <f t="shared" si="8"/>
        <v>1.0776889456721958E-2</v>
      </c>
      <c r="W67" s="6">
        <f t="shared" si="9"/>
        <v>1.1871251346387995E-4</v>
      </c>
      <c r="X67" s="6">
        <f t="shared" si="10"/>
        <v>3.0826294922098034E-2</v>
      </c>
      <c r="Y67" s="6">
        <f t="shared" si="11"/>
        <v>-1.3909087579817886E-3</v>
      </c>
      <c r="Z67" s="6">
        <f t="shared" si="12"/>
        <v>1.2557259467216625E-3</v>
      </c>
      <c r="AA67" s="6">
        <f t="shared" si="13"/>
        <v>9.40671847996025E-3</v>
      </c>
      <c r="AB67" s="6">
        <f t="shared" si="14"/>
        <v>-7.423230631970785E-3</v>
      </c>
      <c r="AC67" s="6">
        <f t="shared" si="15"/>
        <v>-6.0670776909208766E-3</v>
      </c>
      <c r="AD67" s="6">
        <f t="shared" si="16"/>
        <v>-7.1213888728774447E-2</v>
      </c>
      <c r="AE67" s="6">
        <f t="shared" si="17"/>
        <v>-5.7947269409203993E-2</v>
      </c>
      <c r="AF67" s="6">
        <f t="shared" si="18"/>
        <v>1.4275167711078965E-2</v>
      </c>
      <c r="AG67" s="6">
        <f t="shared" si="19"/>
        <v>7.0313308017347009E-3</v>
      </c>
      <c r="AH67" s="6">
        <f t="shared" si="20"/>
        <v>-6.6792415702524338E-2</v>
      </c>
      <c r="AI67" s="6">
        <f t="shared" si="21"/>
        <v>5.3618699542559373E-3</v>
      </c>
      <c r="AJ67" s="6">
        <f t="shared" si="22"/>
        <v>-1.3038036161655417E-4</v>
      </c>
      <c r="AK67" s="6">
        <f t="shared" si="23"/>
        <v>2.8904758498018795E-2</v>
      </c>
      <c r="AL67" s="6">
        <f t="shared" si="24"/>
        <v>-1.7036877971918617E-3</v>
      </c>
      <c r="AM67" s="6">
        <f t="shared" si="25"/>
        <v>6.3197314988620076E-4</v>
      </c>
      <c r="AN67" s="6">
        <f t="shared" si="26"/>
        <v>8.2948863894654647E-3</v>
      </c>
      <c r="AP67" t="str">
        <f t="shared" si="30"/>
        <v>XLP Returns</v>
      </c>
      <c r="AQ67" s="10">
        <v>1.4432694473244059E-3</v>
      </c>
      <c r="AR67" s="10">
        <v>1.1015944433876747E-3</v>
      </c>
      <c r="AS67" s="10">
        <v>1.7619852044243427E-3</v>
      </c>
      <c r="AT67" s="10">
        <v>1.0626103915691407E-3</v>
      </c>
      <c r="AU67" s="12">
        <v>8.4115397076298169E-4</v>
      </c>
      <c r="AV67" s="10">
        <v>1.499531206565716E-3</v>
      </c>
      <c r="AW67" s="10">
        <v>1.6060617517848895E-3</v>
      </c>
      <c r="AX67" s="10">
        <v>1.2840518058160227E-3</v>
      </c>
      <c r="AY67" s="10">
        <v>8.373541845778036E-5</v>
      </c>
      <c r="AZ67" s="10">
        <v>9.1649369820733634E-4</v>
      </c>
      <c r="BA67" s="10">
        <v>1.5863782608592061E-4</v>
      </c>
      <c r="BB67" s="10">
        <v>3.848609664228429E-4</v>
      </c>
      <c r="BC67" s="10">
        <v>6.5694319180600749E-4</v>
      </c>
    </row>
    <row r="68" spans="1:56">
      <c r="A68" s="1" t="d">
        <v>2008-03-24</v>
      </c>
      <c r="B68">
        <v>30.530000999999999</v>
      </c>
      <c r="C68">
        <v>37.630001</v>
      </c>
      <c r="D68">
        <v>73.400002000000001</v>
      </c>
      <c r="E68">
        <v>31.33</v>
      </c>
      <c r="F68">
        <v>27.879999000000002</v>
      </c>
      <c r="G68">
        <v>36.840000000000003</v>
      </c>
      <c r="H68">
        <v>40.220001000000003</v>
      </c>
      <c r="I68">
        <v>22.43</v>
      </c>
      <c r="J68">
        <v>84.220000999999996</v>
      </c>
      <c r="K68">
        <v>95.550003000000004</v>
      </c>
      <c r="L68">
        <v>78.870002999999997</v>
      </c>
      <c r="M68">
        <v>79.480002999999996</v>
      </c>
      <c r="N68">
        <v>76.760002</v>
      </c>
      <c r="O68" s="6">
        <f t="shared" si="1"/>
        <v>1.2193296361698046E-2</v>
      </c>
      <c r="P68" s="6">
        <f t="shared" si="2"/>
        <v>-1.8584897992765044E-3</v>
      </c>
      <c r="Q68" s="6">
        <f t="shared" si="3"/>
        <v>-4.8926434948795196E-3</v>
      </c>
      <c r="R68" s="6">
        <f t="shared" si="4"/>
        <v>-1.3001610134162626E-2</v>
      </c>
      <c r="S68" s="6">
        <f t="shared" si="5"/>
        <v>2.9483446398106929E-2</v>
      </c>
      <c r="T68" s="6">
        <f t="shared" si="6"/>
        <v>3.3957686015420777E-2</v>
      </c>
      <c r="U68" s="6">
        <f t="shared" si="7"/>
        <v>1.5787848089718511E-2</v>
      </c>
      <c r="V68" s="6">
        <f t="shared" si="8"/>
        <v>1.8448217237583043E-2</v>
      </c>
      <c r="W68" s="6">
        <f t="shared" si="9"/>
        <v>5.9389514539642926E-4</v>
      </c>
      <c r="X68" s="6">
        <f t="shared" si="10"/>
        <v>3.5364212308451784E-2</v>
      </c>
      <c r="Y68" s="6">
        <f t="shared" si="11"/>
        <v>3.4292914573074546E-3</v>
      </c>
      <c r="Z68" s="6">
        <f t="shared" si="12"/>
        <v>1.1770052535096436E-2</v>
      </c>
      <c r="AA68" s="6">
        <f t="shared" si="13"/>
        <v>1.7213551742310297E-2</v>
      </c>
      <c r="AB68" s="6">
        <f t="shared" si="14"/>
        <v>7.0075606699191639E-3</v>
      </c>
      <c r="AC68" s="6">
        <f t="shared" si="15"/>
        <v>-3.6623050847774501E-3</v>
      </c>
      <c r="AD68" s="6">
        <f t="shared" si="16"/>
        <v>-4.7156794897049489E-3</v>
      </c>
      <c r="AE68" s="6">
        <f t="shared" si="17"/>
        <v>-1.7406618711736332E-2</v>
      </c>
      <c r="AF68" s="6">
        <f t="shared" si="18"/>
        <v>2.5858519733667224E-2</v>
      </c>
      <c r="AG68" s="6">
        <f t="shared" si="19"/>
        <v>3.0560794027089305E-2</v>
      </c>
      <c r="AH68" s="6">
        <f t="shared" si="20"/>
        <v>1.3941835418615559E-2</v>
      </c>
      <c r="AI68" s="6">
        <f t="shared" si="21"/>
        <v>1.3033197735117023E-2</v>
      </c>
      <c r="AJ68" s="6">
        <f t="shared" si="22"/>
        <v>3.4480227031599513E-4</v>
      </c>
      <c r="AK68" s="6">
        <f t="shared" si="23"/>
        <v>3.3442675884372546E-2</v>
      </c>
      <c r="AL68" s="6">
        <f t="shared" si="24"/>
        <v>3.1165124180973815E-3</v>
      </c>
      <c r="AM68" s="6">
        <f t="shared" si="25"/>
        <v>1.1146299738260973E-2</v>
      </c>
      <c r="AN68" s="6">
        <f t="shared" si="26"/>
        <v>1.6101719651815512E-2</v>
      </c>
      <c r="AP68" t="str">
        <f t="shared" si="30"/>
        <v>XLI Returns</v>
      </c>
      <c r="AQ68" s="10">
        <v>2.5729267779390076E-3</v>
      </c>
      <c r="AR68" s="10">
        <v>1.9638203019369327E-3</v>
      </c>
      <c r="AS68" s="10">
        <v>3.1411036402108046E-3</v>
      </c>
      <c r="AT68" s="10">
        <v>1.894323153623834E-3</v>
      </c>
      <c r="AU68" s="10">
        <v>1.499531206565716E-3</v>
      </c>
      <c r="AV68" s="12">
        <v>2.6732250189876782E-3</v>
      </c>
      <c r="AW68" s="10">
        <v>2.8631377847369863E-3</v>
      </c>
      <c r="AX68" s="10">
        <v>2.2890883483812773E-3</v>
      </c>
      <c r="AY68" s="10">
        <v>1.4927573005259177E-4</v>
      </c>
      <c r="AZ68" s="10">
        <v>1.6338398781332892E-3</v>
      </c>
      <c r="BA68" s="10">
        <v>2.8280478845247307E-4</v>
      </c>
      <c r="BB68" s="10">
        <v>6.8609440054906445E-4</v>
      </c>
      <c r="BC68" s="10">
        <v>1.1711373319208596E-3</v>
      </c>
    </row>
    <row r="69" spans="1:56">
      <c r="A69" s="1" t="d">
        <v>2008-03-31</v>
      </c>
      <c r="B69">
        <v>32.049999</v>
      </c>
      <c r="C69">
        <v>39.169998</v>
      </c>
      <c r="D69">
        <v>77.309997999999993</v>
      </c>
      <c r="E69">
        <v>31.6</v>
      </c>
      <c r="F69">
        <v>28.370000999999998</v>
      </c>
      <c r="G69">
        <v>38.400002000000001</v>
      </c>
      <c r="H69">
        <v>42.91</v>
      </c>
      <c r="I69">
        <v>23.24</v>
      </c>
      <c r="J69">
        <v>83.779999000000004</v>
      </c>
      <c r="K69">
        <v>95.199996999999996</v>
      </c>
      <c r="L69">
        <v>78.550003000000004</v>
      </c>
      <c r="M69">
        <v>79.150002000000001</v>
      </c>
      <c r="N69">
        <v>76.699996999999996</v>
      </c>
      <c r="O69" s="6">
        <f t="shared" si="1"/>
        <v>6.4767291980549022E-2</v>
      </c>
      <c r="P69" s="6">
        <f t="shared" si="2"/>
        <v>3.2959931759426388E-2</v>
      </c>
      <c r="Q69" s="6">
        <f t="shared" si="3"/>
        <v>3.3540278122872823E-2</v>
      </c>
      <c r="R69" s="6">
        <f t="shared" si="4"/>
        <v>2.9546144093811098E-2</v>
      </c>
      <c r="S69" s="6">
        <f t="shared" si="5"/>
        <v>5.0978035117143848E-2</v>
      </c>
      <c r="T69" s="6">
        <f t="shared" si="6"/>
        <v>6.2318761050219343E-2</v>
      </c>
      <c r="U69" s="6">
        <f t="shared" si="7"/>
        <v>5.1158382172271109E-2</v>
      </c>
      <c r="V69" s="6">
        <f t="shared" si="8"/>
        <v>5.7107746904444465E-2</v>
      </c>
      <c r="W69" s="6">
        <f t="shared" si="9"/>
        <v>-6.4247812101862027E-3</v>
      </c>
      <c r="X69" s="6">
        <f t="shared" si="10"/>
        <v>2.1030186841732631E-3</v>
      </c>
      <c r="Y69" s="6">
        <f t="shared" si="11"/>
        <v>-5.7124495731577683E-3</v>
      </c>
      <c r="Z69" s="6">
        <f t="shared" si="12"/>
        <v>2.530108892581478E-3</v>
      </c>
      <c r="AA69" s="6">
        <f t="shared" si="13"/>
        <v>3.2647761260445442E-3</v>
      </c>
      <c r="AB69" s="6">
        <f t="shared" si="14"/>
        <v>5.9581556288770141E-2</v>
      </c>
      <c r="AC69" s="6">
        <f t="shared" si="15"/>
        <v>3.1156116473925442E-2</v>
      </c>
      <c r="AD69" s="6">
        <f t="shared" si="16"/>
        <v>3.3717242128047394E-2</v>
      </c>
      <c r="AE69" s="6">
        <f t="shared" si="17"/>
        <v>2.5141135516237392E-2</v>
      </c>
      <c r="AF69" s="6">
        <f t="shared" si="18"/>
        <v>4.7353108452704143E-2</v>
      </c>
      <c r="AG69" s="6">
        <f t="shared" si="19"/>
        <v>5.8921869061887872E-2</v>
      </c>
      <c r="AH69" s="6">
        <f t="shared" si="20"/>
        <v>4.9312369501168157E-2</v>
      </c>
      <c r="AI69" s="6">
        <f t="shared" si="21"/>
        <v>5.1692727401978444E-2</v>
      </c>
      <c r="AJ69" s="6">
        <f t="shared" si="22"/>
        <v>-6.6738740852666373E-3</v>
      </c>
      <c r="AK69" s="6">
        <f t="shared" si="23"/>
        <v>1.8148226009402613E-4</v>
      </c>
      <c r="AL69" s="6">
        <f t="shared" si="24"/>
        <v>-6.0252286123678419E-3</v>
      </c>
      <c r="AM69" s="6">
        <f t="shared" si="25"/>
        <v>1.9063560957460163E-3</v>
      </c>
      <c r="AN69" s="6">
        <f t="shared" si="26"/>
        <v>2.152944035549758E-3</v>
      </c>
      <c r="AP69" t="str">
        <f t="shared" si="30"/>
        <v>XLB Returns</v>
      </c>
      <c r="AQ69" s="10">
        <v>2.7557140992449758E-3</v>
      </c>
      <c r="AR69" s="10">
        <v>2.1033351360142819E-3</v>
      </c>
      <c r="AS69" s="10">
        <v>3.3642557039467473E-3</v>
      </c>
      <c r="AT69" s="10">
        <v>2.0289007319318096E-3</v>
      </c>
      <c r="AU69" s="10">
        <v>1.6060617517848895E-3</v>
      </c>
      <c r="AV69" s="10">
        <v>2.8631377847369863E-3</v>
      </c>
      <c r="AW69" s="12">
        <v>3.0665424407455778E-3</v>
      </c>
      <c r="AX69" s="10">
        <v>2.4517110592259602E-3</v>
      </c>
      <c r="AY69" s="10">
        <v>1.5988066100758877E-4</v>
      </c>
      <c r="AZ69" s="10">
        <v>1.7499120560621447E-3</v>
      </c>
      <c r="BA69" s="10">
        <v>3.02895966396968E-4</v>
      </c>
      <c r="BB69" s="10">
        <v>7.348363075145802E-4</v>
      </c>
      <c r="BC69" s="10">
        <v>1.2543379335154018E-3</v>
      </c>
    </row>
    <row r="70" spans="1:56">
      <c r="A70" s="1" t="d">
        <v>2008-04-07</v>
      </c>
      <c r="B70">
        <v>30.91</v>
      </c>
      <c r="C70">
        <v>39.270000000000003</v>
      </c>
      <c r="D70">
        <v>77.5</v>
      </c>
      <c r="E70">
        <v>31.530000999999999</v>
      </c>
      <c r="F70">
        <v>27.790001</v>
      </c>
      <c r="G70">
        <v>36.43</v>
      </c>
      <c r="H70">
        <v>42.18</v>
      </c>
      <c r="I70">
        <v>22.59</v>
      </c>
      <c r="J70">
        <v>83.940002000000007</v>
      </c>
      <c r="K70">
        <v>95.669998000000007</v>
      </c>
      <c r="L70">
        <v>78.699996999999996</v>
      </c>
      <c r="M70">
        <v>79.330001999999993</v>
      </c>
      <c r="N70">
        <v>76.849997999999999</v>
      </c>
      <c r="O70" s="6">
        <f t="shared" si="1"/>
        <v>-1.0939620038385564E-2</v>
      </c>
      <c r="P70" s="6">
        <f t="shared" si="2"/>
        <v>4.745413192442044E-2</v>
      </c>
      <c r="Q70" s="6">
        <f t="shared" si="3"/>
        <v>9.0277730940217543E-2</v>
      </c>
      <c r="R70" s="6">
        <f t="shared" si="4"/>
        <v>1.4053281202132584E-2</v>
      </c>
      <c r="S70" s="6">
        <f t="shared" si="5"/>
        <v>6.1360955517853373E-3</v>
      </c>
      <c r="T70" s="6">
        <f t="shared" si="6"/>
        <v>-5.4749930702775009E-3</v>
      </c>
      <c r="U70" s="6">
        <f t="shared" si="7"/>
        <v>9.6496304973689245E-2</v>
      </c>
      <c r="V70" s="6">
        <f t="shared" si="8"/>
        <v>8.8929445320453694E-3</v>
      </c>
      <c r="W70" s="6">
        <f t="shared" si="9"/>
        <v>-3.0926038868392836E-3</v>
      </c>
      <c r="X70" s="6">
        <f t="shared" si="10"/>
        <v>-1.5660180192876155E-2</v>
      </c>
      <c r="Y70" s="6">
        <f t="shared" si="11"/>
        <v>-4.1843972595452797E-3</v>
      </c>
      <c r="Z70" s="6">
        <f t="shared" si="12"/>
        <v>-4.5277399818538996E-3</v>
      </c>
      <c r="AA70" s="6">
        <f t="shared" si="13"/>
        <v>-1.4468706187073108E-2</v>
      </c>
      <c r="AB70" s="6">
        <f t="shared" si="14"/>
        <v>-1.6125355730164447E-2</v>
      </c>
      <c r="AC70" s="6">
        <f t="shared" si="15"/>
        <v>4.5650316638919497E-2</v>
      </c>
      <c r="AD70" s="6">
        <f t="shared" si="16"/>
        <v>9.0454694945392114E-2</v>
      </c>
      <c r="AE70" s="6">
        <f t="shared" si="17"/>
        <v>9.6482726245588797E-3</v>
      </c>
      <c r="AF70" s="6">
        <f t="shared" si="18"/>
        <v>2.5111688873456321E-3</v>
      </c>
      <c r="AG70" s="6">
        <f t="shared" si="19"/>
        <v>-8.8718850586089731E-3</v>
      </c>
      <c r="AH70" s="6">
        <f t="shared" si="20"/>
        <v>9.4650292302586286E-2</v>
      </c>
      <c r="AI70" s="6">
        <f t="shared" si="21"/>
        <v>3.4779250295793483E-3</v>
      </c>
      <c r="AJ70" s="6">
        <f t="shared" si="22"/>
        <v>-3.3416967619197178E-3</v>
      </c>
      <c r="AK70" s="6">
        <f t="shared" si="23"/>
        <v>-1.7581716616955394E-2</v>
      </c>
      <c r="AL70" s="6">
        <f t="shared" si="24"/>
        <v>-4.4971762987553532E-3</v>
      </c>
      <c r="AM70" s="6">
        <f t="shared" si="25"/>
        <v>-5.1514927786893618E-3</v>
      </c>
      <c r="AN70" s="6">
        <f t="shared" si="26"/>
        <v>-1.5580538277567894E-2</v>
      </c>
      <c r="AP70" t="str">
        <f t="shared" si="30"/>
        <v>XLK Returns</v>
      </c>
      <c r="AQ70" s="10">
        <v>2.2032027482851838E-3</v>
      </c>
      <c r="AR70" s="10">
        <v>1.6816235593892425E-3</v>
      </c>
      <c r="AS70" s="10">
        <v>2.6897338206820485E-3</v>
      </c>
      <c r="AT70" s="10">
        <v>1.6221130014230135E-3</v>
      </c>
      <c r="AU70" s="10">
        <v>1.2840518058160227E-3</v>
      </c>
      <c r="AV70" s="10">
        <v>2.2890883483812773E-3</v>
      </c>
      <c r="AW70" s="10">
        <v>2.4517110592259602E-3</v>
      </c>
      <c r="AX70" s="12">
        <v>1.9601512889772478E-3</v>
      </c>
      <c r="AY70" s="10">
        <v>1.2782512954666902E-4</v>
      </c>
      <c r="AZ70" s="10">
        <v>1.399060610906559E-3</v>
      </c>
      <c r="BA70" s="10">
        <v>2.4216635020052986E-4</v>
      </c>
      <c r="BB70" s="10">
        <v>5.8750411470458402E-4</v>
      </c>
      <c r="BC70" s="10">
        <v>1.00284742279929E-3</v>
      </c>
    </row>
    <row r="71" spans="1:56">
      <c r="A71" s="1" t="d">
        <v>2008-04-14</v>
      </c>
      <c r="B71">
        <v>32.07</v>
      </c>
      <c r="C71">
        <v>40.68</v>
      </c>
      <c r="D71">
        <v>83.589995999999999</v>
      </c>
      <c r="E71">
        <v>31.629999000000002</v>
      </c>
      <c r="F71">
        <v>27.959999</v>
      </c>
      <c r="G71">
        <v>38.32</v>
      </c>
      <c r="H71">
        <v>44.240001999999997</v>
      </c>
      <c r="I71">
        <v>23.82</v>
      </c>
      <c r="J71">
        <v>83.400002000000001</v>
      </c>
      <c r="K71">
        <v>92.769997000000004</v>
      </c>
      <c r="L71">
        <v>78.160004000000001</v>
      </c>
      <c r="M71">
        <v>78.199996999999996</v>
      </c>
      <c r="N71">
        <v>75.75</v>
      </c>
      <c r="O71" s="6">
        <f t="shared" si="1"/>
        <v>4.9211174203610118E-2</v>
      </c>
      <c r="P71" s="6">
        <f t="shared" si="2"/>
        <v>7.793494000047213E-2</v>
      </c>
      <c r="Q71" s="6">
        <f t="shared" si="3"/>
        <v>0.12999988499002371</v>
      </c>
      <c r="R71" s="6">
        <f t="shared" si="4"/>
        <v>9.5299007379017787E-3</v>
      </c>
      <c r="S71" s="6">
        <f t="shared" si="5"/>
        <v>2.8653315759129515E-3</v>
      </c>
      <c r="T71" s="6">
        <f t="shared" si="6"/>
        <v>3.9387741715553717E-2</v>
      </c>
      <c r="U71" s="6">
        <f t="shared" si="7"/>
        <v>9.5264993214276991E-2</v>
      </c>
      <c r="V71" s="6">
        <f t="shared" si="8"/>
        <v>6.0126215395037062E-2</v>
      </c>
      <c r="W71" s="6">
        <f t="shared" si="9"/>
        <v>-9.7841012619296498E-3</v>
      </c>
      <c r="X71" s="6">
        <f t="shared" si="10"/>
        <v>-2.9526422756316523E-2</v>
      </c>
      <c r="Y71" s="6">
        <f t="shared" si="11"/>
        <v>-9.0429065355766107E-3</v>
      </c>
      <c r="Z71" s="6">
        <f t="shared" si="12"/>
        <v>-1.6235846240866793E-2</v>
      </c>
      <c r="AA71" s="6">
        <f t="shared" si="13"/>
        <v>-1.3245252805257393E-2</v>
      </c>
      <c r="AB71" s="6">
        <f t="shared" si="14"/>
        <v>4.4025438511831237E-2</v>
      </c>
      <c r="AC71" s="6">
        <f t="shared" si="15"/>
        <v>7.6131124714971188E-2</v>
      </c>
      <c r="AD71" s="6">
        <f t="shared" si="16"/>
        <v>0.13017684899519827</v>
      </c>
      <c r="AE71" s="6">
        <f t="shared" si="17"/>
        <v>5.1248921603280735E-3</v>
      </c>
      <c r="AF71" s="6">
        <f t="shared" si="18"/>
        <v>-7.595950885267537E-4</v>
      </c>
      <c r="AG71" s="6">
        <f t="shared" si="19"/>
        <v>3.5990849727222246E-2</v>
      </c>
      <c r="AH71" s="6">
        <f t="shared" si="20"/>
        <v>9.3418980543174046E-2</v>
      </c>
      <c r="AI71" s="6">
        <f t="shared" si="21"/>
        <v>5.4711195892571042E-2</v>
      </c>
      <c r="AJ71" s="6">
        <f t="shared" si="22"/>
        <v>-1.0033194137010084E-2</v>
      </c>
      <c r="AK71" s="6">
        <f t="shared" si="23"/>
        <v>-3.1447959180395758E-2</v>
      </c>
      <c r="AL71" s="6">
        <f t="shared" si="24"/>
        <v>-9.3556855747866843E-3</v>
      </c>
      <c r="AM71" s="6">
        <f t="shared" si="25"/>
        <v>-1.6859599037702254E-2</v>
      </c>
      <c r="AN71" s="6">
        <f t="shared" si="26"/>
        <v>-1.435708489575218E-2</v>
      </c>
      <c r="AP71" t="str">
        <f t="shared" si="30"/>
        <v>SHY Returns</v>
      </c>
      <c r="AQ71" s="10">
        <v>1.4367496952955849E-4</v>
      </c>
      <c r="AR71" s="10">
        <v>1.0966181566516607E-4</v>
      </c>
      <c r="AS71" s="10">
        <v>1.7540257020371794E-4</v>
      </c>
      <c r="AT71" s="10">
        <v>1.0578102094069516E-4</v>
      </c>
      <c r="AU71" s="10">
        <v>8.373541845778036E-5</v>
      </c>
      <c r="AV71" s="10">
        <v>1.4927573005259177E-4</v>
      </c>
      <c r="AW71" s="10">
        <v>1.5988066100758877E-4</v>
      </c>
      <c r="AX71" s="10">
        <v>1.2782512954666902E-4</v>
      </c>
      <c r="AY71" s="12">
        <v>8.3357156335356602E-6</v>
      </c>
      <c r="AZ71" s="10">
        <v>9.1235357616750086E-5</v>
      </c>
      <c r="BA71" s="10">
        <v>1.5792120363514481E-5</v>
      </c>
      <c r="BB71" s="10">
        <v>3.8312241505857686E-5</v>
      </c>
      <c r="BC71" s="10">
        <v>6.5397555002883438E-5</v>
      </c>
    </row>
    <row r="72" spans="1:56">
      <c r="A72" s="1" t="d">
        <v>2008-04-21</v>
      </c>
      <c r="B72">
        <v>32.360000999999997</v>
      </c>
      <c r="C72">
        <v>40.340000000000003</v>
      </c>
      <c r="D72">
        <v>82.879997000000003</v>
      </c>
      <c r="E72">
        <v>31.809999000000001</v>
      </c>
      <c r="F72">
        <v>27.93</v>
      </c>
      <c r="G72">
        <v>38.369999</v>
      </c>
      <c r="H72">
        <v>43.900002000000001</v>
      </c>
      <c r="I72">
        <v>24</v>
      </c>
      <c r="J72">
        <v>83.129997000000003</v>
      </c>
      <c r="K72">
        <v>91.82</v>
      </c>
      <c r="L72">
        <v>77.919998000000007</v>
      </c>
      <c r="M72">
        <v>77.720000999999996</v>
      </c>
      <c r="N72">
        <v>75.580001999999993</v>
      </c>
      <c r="O72" s="6">
        <f t="shared" si="1"/>
        <v>9.6259709272085454E-3</v>
      </c>
      <c r="P72" s="6">
        <f t="shared" si="2"/>
        <v>2.9432435907811531E-2</v>
      </c>
      <c r="Q72" s="6">
        <f t="shared" si="3"/>
        <v>6.9570454851752589E-2</v>
      </c>
      <c r="R72" s="6">
        <f t="shared" si="4"/>
        <v>6.6235537315306138E-3</v>
      </c>
      <c r="S72" s="6">
        <f t="shared" si="5"/>
        <v>-1.5630904112175808E-2</v>
      </c>
      <c r="T72" s="6">
        <f t="shared" si="6"/>
        <v>-7.8163348018013903E-4</v>
      </c>
      <c r="U72" s="6">
        <f t="shared" si="7"/>
        <v>2.2809466635778011E-2</v>
      </c>
      <c r="V72" s="6">
        <f t="shared" si="8"/>
        <v>3.2178898364235195E-2</v>
      </c>
      <c r="W72" s="6">
        <f t="shared" si="9"/>
        <v>-7.7886921279245458E-3</v>
      </c>
      <c r="X72" s="6">
        <f t="shared" si="10"/>
        <v>-3.6149771463638153E-2</v>
      </c>
      <c r="Y72" s="6">
        <f t="shared" si="11"/>
        <v>-8.052769226935463E-3</v>
      </c>
      <c r="Z72" s="6">
        <f t="shared" si="12"/>
        <v>-1.8232174219558188E-2</v>
      </c>
      <c r="AA72" s="6">
        <f t="shared" si="13"/>
        <v>-1.4709944876411292E-2</v>
      </c>
      <c r="AB72" s="6">
        <f t="shared" si="14"/>
        <v>4.4402352354296635E-3</v>
      </c>
      <c r="AC72" s="6">
        <f t="shared" si="15"/>
        <v>2.7628620622310585E-2</v>
      </c>
      <c r="AD72" s="6">
        <f t="shared" si="16"/>
        <v>6.974741885692716E-2</v>
      </c>
      <c r="AE72" s="6">
        <f t="shared" si="17"/>
        <v>2.2185451539569086E-3</v>
      </c>
      <c r="AF72" s="6">
        <f t="shared" si="18"/>
        <v>-1.9255830776615513E-2</v>
      </c>
      <c r="AG72" s="6">
        <f t="shared" si="19"/>
        <v>-4.1785254685116112E-3</v>
      </c>
      <c r="AH72" s="6">
        <f t="shared" si="20"/>
        <v>2.0963453964675059E-2</v>
      </c>
      <c r="AI72" s="6">
        <f t="shared" si="21"/>
        <v>2.6763878861769175E-2</v>
      </c>
      <c r="AJ72" s="6">
        <f t="shared" si="22"/>
        <v>-8.0377850030049804E-3</v>
      </c>
      <c r="AK72" s="6">
        <f t="shared" si="23"/>
        <v>-3.8071307887717391E-2</v>
      </c>
      <c r="AL72" s="6">
        <f t="shared" si="24"/>
        <v>-8.3655482661455366E-3</v>
      </c>
      <c r="AM72" s="6">
        <f t="shared" si="25"/>
        <v>-1.8855927016393648E-2</v>
      </c>
      <c r="AN72" s="6">
        <f t="shared" si="26"/>
        <v>-1.5821776966906079E-2</v>
      </c>
      <c r="AP72" t="str">
        <f t="shared" si="30"/>
        <v>TLT Returns</v>
      </c>
      <c r="AQ72" s="10">
        <v>1.5725389158992909E-3</v>
      </c>
      <c r="AR72" s="10">
        <v>1.2002610704307144E-3</v>
      </c>
      <c r="AS72" s="10">
        <v>1.9198011212200568E-3</v>
      </c>
      <c r="AT72" s="10">
        <v>1.1577853298836342E-3</v>
      </c>
      <c r="AU72" s="10">
        <v>9.1649369820733634E-4</v>
      </c>
      <c r="AV72" s="10">
        <v>1.6338398781332892E-3</v>
      </c>
      <c r="AW72" s="10">
        <v>1.7499120560621447E-3</v>
      </c>
      <c r="AX72" s="10">
        <v>1.399060610906559E-3</v>
      </c>
      <c r="AY72" s="10">
        <v>9.1235357616750086E-5</v>
      </c>
      <c r="AZ72" s="12">
        <v>9.9858138705790169E-4</v>
      </c>
      <c r="BA72" s="10">
        <v>1.7284655718046346E-4</v>
      </c>
      <c r="BB72" s="10">
        <v>4.1933184966431086E-4</v>
      </c>
      <c r="BC72" s="10">
        <v>7.1578369275756898E-4</v>
      </c>
    </row>
    <row r="73" spans="1:56">
      <c r="A73" s="1" t="d">
        <v>2008-04-28</v>
      </c>
      <c r="B73">
        <v>33.189999</v>
      </c>
      <c r="C73">
        <v>41.02</v>
      </c>
      <c r="D73">
        <v>81.470000999999996</v>
      </c>
      <c r="E73">
        <v>32.049999</v>
      </c>
      <c r="F73">
        <v>28.110001</v>
      </c>
      <c r="G73">
        <v>38.900002000000001</v>
      </c>
      <c r="H73">
        <v>42.439999</v>
      </c>
      <c r="I73">
        <v>24.790001</v>
      </c>
      <c r="J73">
        <v>82.940002000000007</v>
      </c>
      <c r="K73">
        <v>91.610000999999997</v>
      </c>
      <c r="L73">
        <v>77.699996999999996</v>
      </c>
      <c r="M73">
        <v>77.940002000000007</v>
      </c>
      <c r="N73">
        <v>75.980002999999996</v>
      </c>
      <c r="O73" s="6">
        <f t="shared" si="1"/>
        <v>7.1168839458300701E-2</v>
      </c>
      <c r="P73" s="6">
        <f t="shared" si="2"/>
        <v>4.3598884054316396E-2</v>
      </c>
      <c r="Q73" s="6">
        <f t="shared" si="3"/>
        <v>4.9956930237705886E-2</v>
      </c>
      <c r="R73" s="6">
        <f t="shared" si="4"/>
        <v>1.6357646892635462E-2</v>
      </c>
      <c r="S73" s="6">
        <f t="shared" si="5"/>
        <v>1.1449140754389787E-2</v>
      </c>
      <c r="T73" s="6">
        <f t="shared" si="6"/>
        <v>6.5601691017808619E-2</v>
      </c>
      <c r="U73" s="6">
        <f t="shared" si="7"/>
        <v>6.1451151324767861E-3</v>
      </c>
      <c r="V73" s="6">
        <f t="shared" si="8"/>
        <v>9.2933055906032652E-2</v>
      </c>
      <c r="W73" s="6">
        <f t="shared" si="9"/>
        <v>-1.1984802799935071E-2</v>
      </c>
      <c r="X73" s="6">
        <f t="shared" si="10"/>
        <v>-4.3364301841924767E-2</v>
      </c>
      <c r="Y73" s="6">
        <f t="shared" si="11"/>
        <v>-1.2787898540353492E-2</v>
      </c>
      <c r="Z73" s="6">
        <f t="shared" si="12"/>
        <v>-1.7677066953726811E-2</v>
      </c>
      <c r="AA73" s="6">
        <f t="shared" si="13"/>
        <v>-1.138525671632761E-2</v>
      </c>
      <c r="AB73" s="6">
        <f t="shared" si="14"/>
        <v>6.598310376652182E-2</v>
      </c>
      <c r="AC73" s="6">
        <f t="shared" si="15"/>
        <v>4.1795068768815453E-2</v>
      </c>
      <c r="AD73" s="6">
        <f t="shared" si="16"/>
        <v>5.0133894242880457E-2</v>
      </c>
      <c r="AE73" s="6">
        <f t="shared" si="17"/>
        <v>1.1952638315061756E-2</v>
      </c>
      <c r="AF73" s="6">
        <f t="shared" si="18"/>
        <v>7.8242140899500816E-3</v>
      </c>
      <c r="AG73" s="6">
        <f t="shared" si="19"/>
        <v>6.2204799029477148E-2</v>
      </c>
      <c r="AH73" s="6">
        <f t="shared" si="20"/>
        <v>4.2991024613738341E-3</v>
      </c>
      <c r="AI73" s="6">
        <f t="shared" si="21"/>
        <v>8.7518036403566632E-2</v>
      </c>
      <c r="AJ73" s="6">
        <f t="shared" si="22"/>
        <v>-1.2233895675015505E-2</v>
      </c>
      <c r="AK73" s="6">
        <f t="shared" si="23"/>
        <v>-4.5285838266004005E-2</v>
      </c>
      <c r="AL73" s="6">
        <f t="shared" si="24"/>
        <v>-1.3100677579563565E-2</v>
      </c>
      <c r="AM73" s="6">
        <f t="shared" si="25"/>
        <v>-1.8300819750562271E-2</v>
      </c>
      <c r="AN73" s="6">
        <f t="shared" si="26"/>
        <v>-1.2497088806822397E-2</v>
      </c>
      <c r="AP73" t="str">
        <f t="shared" si="30"/>
        <v>BSV Returns</v>
      </c>
      <c r="AQ73" s="10">
        <v>2.7219407568401864E-4</v>
      </c>
      <c r="AR73" s="10">
        <v>2.077557186930196E-4</v>
      </c>
      <c r="AS73" s="10">
        <v>3.3230242279174343E-4</v>
      </c>
      <c r="AT73" s="10">
        <v>2.0040350322775405E-4</v>
      </c>
      <c r="AU73" s="10">
        <v>1.5863782608592061E-4</v>
      </c>
      <c r="AV73" s="10">
        <v>2.8280478845247307E-4</v>
      </c>
      <c r="AW73" s="10">
        <v>3.02895966396968E-4</v>
      </c>
      <c r="AX73" s="10">
        <v>2.4216635020052986E-4</v>
      </c>
      <c r="AY73" s="10">
        <v>1.5792120363514481E-5</v>
      </c>
      <c r="AZ73" s="10">
        <v>1.7284655718046346E-4</v>
      </c>
      <c r="BA73" s="12">
        <v>2.9918374923011559E-5</v>
      </c>
      <c r="BB73" s="10">
        <v>7.2583033761662865E-5</v>
      </c>
      <c r="BC73" s="10">
        <v>1.2389650816903381E-4</v>
      </c>
    </row>
    <row r="74" spans="1:56">
      <c r="A74" s="1" t="d">
        <v>2008-05-05</v>
      </c>
      <c r="B74">
        <v>32.200001</v>
      </c>
      <c r="C74">
        <v>40.040000999999997</v>
      </c>
      <c r="D74">
        <v>84.769997000000004</v>
      </c>
      <c r="E74">
        <v>31.469999000000001</v>
      </c>
      <c r="F74">
        <v>27.84</v>
      </c>
      <c r="G74">
        <v>38.240001999999997</v>
      </c>
      <c r="H74">
        <v>43.450001</v>
      </c>
      <c r="I74">
        <v>24.5</v>
      </c>
      <c r="J74">
        <v>83.279999000000004</v>
      </c>
      <c r="K74">
        <v>92.5</v>
      </c>
      <c r="L74">
        <v>78.180000000000007</v>
      </c>
      <c r="M74">
        <v>78.300003000000004</v>
      </c>
      <c r="N74">
        <v>76.459998999999996</v>
      </c>
      <c r="O74" s="6">
        <f t="shared" si="1"/>
        <v>4.0454699011991087E-3</v>
      </c>
      <c r="P74" s="6">
        <f t="shared" si="2"/>
        <v>-1.5857591758314766E-2</v>
      </c>
      <c r="Q74" s="6">
        <f t="shared" si="3"/>
        <v>1.4017823371985396E-2</v>
      </c>
      <c r="R74" s="6">
        <f t="shared" si="4"/>
        <v>-5.0713264019819739E-3</v>
      </c>
      <c r="S74" s="6">
        <f t="shared" si="5"/>
        <v>-4.3010461340108495E-3</v>
      </c>
      <c r="T74" s="6">
        <f t="shared" si="6"/>
        <v>-2.0898126182055171E-3</v>
      </c>
      <c r="U74" s="6">
        <f t="shared" si="7"/>
        <v>-1.8018527695674334E-2</v>
      </c>
      <c r="V74" s="6">
        <f t="shared" si="8"/>
        <v>2.8147553623527187E-2</v>
      </c>
      <c r="W74" s="6">
        <f t="shared" si="9"/>
        <v>-1.439921046487684E-3</v>
      </c>
      <c r="X74" s="6">
        <f t="shared" si="10"/>
        <v>-2.9146348087598123E-3</v>
      </c>
      <c r="Y74" s="6">
        <f t="shared" si="11"/>
        <v>2.5580145321013668E-4</v>
      </c>
      <c r="Z74" s="6">
        <f t="shared" si="12"/>
        <v>1.2780321228397598E-3</v>
      </c>
      <c r="AA74" s="6">
        <f t="shared" si="13"/>
        <v>9.3292708000541017E-3</v>
      </c>
      <c r="AB74" s="6">
        <f t="shared" si="14"/>
        <v>-1.1402657905797732E-3</v>
      </c>
      <c r="AC74" s="6">
        <f t="shared" si="15"/>
        <v>-1.7661407043815712E-2</v>
      </c>
      <c r="AD74" s="6">
        <f t="shared" si="16"/>
        <v>1.4194787377159967E-2</v>
      </c>
      <c r="AE74" s="6">
        <f t="shared" si="17"/>
        <v>-9.4763349795556791E-3</v>
      </c>
      <c r="AF74" s="6">
        <f t="shared" si="18"/>
        <v>-7.9259727984505556E-3</v>
      </c>
      <c r="AG74" s="6">
        <f t="shared" si="19"/>
        <v>-5.4867046065369893E-3</v>
      </c>
      <c r="AH74" s="6">
        <f t="shared" si="20"/>
        <v>-1.9864540366777286E-2</v>
      </c>
      <c r="AI74" s="6">
        <f t="shared" si="21"/>
        <v>2.2732534121061167E-2</v>
      </c>
      <c r="AJ74" s="6">
        <f t="shared" si="22"/>
        <v>-1.6890139215681181E-3</v>
      </c>
      <c r="AK74" s="6">
        <f t="shared" si="23"/>
        <v>-4.8361712328390495E-3</v>
      </c>
      <c r="AL74" s="6">
        <f t="shared" si="24"/>
        <v>-5.6977585999936503E-5</v>
      </c>
      <c r="AM74" s="6">
        <f t="shared" si="25"/>
        <v>6.5427932600429801E-4</v>
      </c>
      <c r="AN74" s="6">
        <f t="shared" si="26"/>
        <v>8.2174387095593146E-3</v>
      </c>
      <c r="AP74" t="str">
        <f>AP58</f>
        <v>BIV Returns</v>
      </c>
      <c r="AQ74" s="10">
        <v>6.6035243678633107E-4</v>
      </c>
      <c r="AR74" s="10">
        <v>5.040227078802875E-4</v>
      </c>
      <c r="AS74" s="10">
        <v>8.0617740885465276E-4</v>
      </c>
      <c r="AT74" s="10">
        <v>4.8618597360873658E-4</v>
      </c>
      <c r="AU74" s="10">
        <v>3.848609664228429E-4</v>
      </c>
      <c r="AV74" s="10">
        <v>6.8609440054906445E-4</v>
      </c>
      <c r="AW74" s="10">
        <v>7.348363075145802E-4</v>
      </c>
      <c r="AX74" s="10">
        <v>5.8750411470458402E-4</v>
      </c>
      <c r="AY74" s="10">
        <v>3.8312241505857686E-5</v>
      </c>
      <c r="AZ74" s="10">
        <v>4.1933184966431086E-4</v>
      </c>
      <c r="BA74" s="10">
        <v>7.2583033761662865E-5</v>
      </c>
      <c r="BB74" s="12">
        <v>1.7608900228048848E-4</v>
      </c>
      <c r="BC74" s="10">
        <v>3.005773026952867E-4</v>
      </c>
    </row>
    <row r="75" spans="1:56">
      <c r="A75" s="1" t="d">
        <v>2008-05-12</v>
      </c>
      <c r="B75">
        <v>33.439999</v>
      </c>
      <c r="C75">
        <v>40.779998999999997</v>
      </c>
      <c r="D75">
        <v>88.949996999999996</v>
      </c>
      <c r="E75">
        <v>31.700001</v>
      </c>
      <c r="F75">
        <v>28.49</v>
      </c>
      <c r="G75">
        <v>39.279998999999997</v>
      </c>
      <c r="H75">
        <v>45.91</v>
      </c>
      <c r="I75">
        <v>25.370000999999998</v>
      </c>
      <c r="J75">
        <v>83.010002</v>
      </c>
      <c r="K75">
        <v>91.839995999999999</v>
      </c>
      <c r="L75">
        <v>77.949996999999996</v>
      </c>
      <c r="M75">
        <v>77.860000999999997</v>
      </c>
      <c r="N75">
        <v>75.680000000000007</v>
      </c>
      <c r="O75" s="6">
        <f t="shared" si="1"/>
        <v>3.2829635219555314E-2</v>
      </c>
      <c r="P75" s="6">
        <f t="shared" si="2"/>
        <v>1.084820809841841E-2</v>
      </c>
      <c r="Q75" s="6">
        <f t="shared" si="3"/>
        <v>7.06806380707697E-2</v>
      </c>
      <c r="R75" s="6">
        <f t="shared" si="4"/>
        <v>-3.4639618954214117E-3</v>
      </c>
      <c r="S75" s="6">
        <f t="shared" si="5"/>
        <v>1.9851768552731529E-2</v>
      </c>
      <c r="T75" s="6">
        <f t="shared" si="6"/>
        <v>2.3439579831183294E-2</v>
      </c>
      <c r="U75" s="6">
        <f t="shared" si="7"/>
        <v>4.4768592621919408E-2</v>
      </c>
      <c r="V75" s="6">
        <f t="shared" si="8"/>
        <v>5.5513582679877868E-2</v>
      </c>
      <c r="W75" s="6">
        <f t="shared" si="9"/>
        <v>-1.4445048945146207E-3</v>
      </c>
      <c r="X75" s="6">
        <f t="shared" si="10"/>
        <v>2.1775019617234137E-4</v>
      </c>
      <c r="Y75" s="6">
        <f t="shared" si="11"/>
        <v>3.8492335064740783E-4</v>
      </c>
      <c r="Z75" s="6">
        <f t="shared" si="12"/>
        <v>1.7997176499348244E-3</v>
      </c>
      <c r="AA75" s="6">
        <f t="shared" si="13"/>
        <v>1.3222003602533965E-3</v>
      </c>
      <c r="AB75" s="6">
        <f t="shared" si="14"/>
        <v>2.7643899527776433E-2</v>
      </c>
      <c r="AC75" s="6">
        <f t="shared" si="15"/>
        <v>9.0443928129174643E-3</v>
      </c>
      <c r="AD75" s="6">
        <f t="shared" si="16"/>
        <v>7.085760207594427E-2</v>
      </c>
      <c r="AE75" s="6">
        <f t="shared" si="17"/>
        <v>-7.8689704729951165E-3</v>
      </c>
      <c r="AF75" s="6">
        <f t="shared" si="18"/>
        <v>1.6226841888291824E-2</v>
      </c>
      <c r="AG75" s="6">
        <f t="shared" si="19"/>
        <v>2.0042687842851823E-2</v>
      </c>
      <c r="AH75" s="6">
        <f t="shared" si="20"/>
        <v>4.2922579950816456E-2</v>
      </c>
      <c r="AI75" s="6">
        <f t="shared" si="21"/>
        <v>5.0098563177411848E-2</v>
      </c>
      <c r="AJ75" s="6">
        <f t="shared" si="22"/>
        <v>-1.6935977695950548E-3</v>
      </c>
      <c r="AK75" s="6">
        <f t="shared" si="23"/>
        <v>-1.7037862279068955E-3</v>
      </c>
      <c r="AL75" s="6">
        <f t="shared" si="24"/>
        <v>7.214431143733464E-5</v>
      </c>
      <c r="AM75" s="6">
        <f t="shared" si="25"/>
        <v>1.1759648530993627E-3</v>
      </c>
      <c r="AN75" s="6">
        <f t="shared" si="26"/>
        <v>2.1036826975861025E-4</v>
      </c>
      <c r="AP75" t="str">
        <f t="shared" si="30"/>
        <v>BLV Returns</v>
      </c>
      <c r="AQ75" s="10">
        <v>1.1271967681509691E-3</v>
      </c>
      <c r="AR75" s="10">
        <v>8.6034780179237774E-4</v>
      </c>
      <c r="AS75" s="10">
        <v>1.3761145097603688E-3</v>
      </c>
      <c r="AT75" s="10">
        <v>8.2990116738135744E-4</v>
      </c>
      <c r="AU75" s="10">
        <v>6.5694319180600749E-4</v>
      </c>
      <c r="AV75" s="10">
        <v>1.1711373319208596E-3</v>
      </c>
      <c r="AW75" s="10">
        <v>1.2543379335154018E-3</v>
      </c>
      <c r="AX75" s="10">
        <v>1.00284742279929E-3</v>
      </c>
      <c r="AY75" s="10">
        <v>6.5397555002883438E-5</v>
      </c>
      <c r="AZ75" s="10">
        <v>7.1578369275756898E-4</v>
      </c>
      <c r="BA75" s="10">
        <v>1.2389650816903381E-4</v>
      </c>
      <c r="BB75" s="10">
        <v>3.005773026952867E-4</v>
      </c>
      <c r="BC75" s="12">
        <v>5.1307414844490185E-4</v>
      </c>
    </row>
    <row r="76" spans="1:56">
      <c r="A76" s="1" t="d">
        <v>2008-05-19</v>
      </c>
      <c r="B76">
        <v>31.700001</v>
      </c>
      <c r="C76">
        <v>40.909999999999997</v>
      </c>
      <c r="D76">
        <v>86.260002</v>
      </c>
      <c r="E76">
        <v>31.35</v>
      </c>
      <c r="F76">
        <v>28.08</v>
      </c>
      <c r="G76">
        <v>37.790000999999997</v>
      </c>
      <c r="H76">
        <v>43.869999</v>
      </c>
      <c r="I76">
        <v>24.48</v>
      </c>
      <c r="J76">
        <v>83.059997999999993</v>
      </c>
      <c r="K76">
        <v>91.769997000000004</v>
      </c>
      <c r="L76">
        <v>77.870002999999997</v>
      </c>
      <c r="M76">
        <v>77.889999000000003</v>
      </c>
      <c r="N76">
        <v>75.610000999999997</v>
      </c>
      <c r="O76" s="6">
        <f t="shared" si="1"/>
        <v>-4.593188317334998E-2</v>
      </c>
      <c r="P76" s="6">
        <f t="shared" si="2"/>
        <v>-2.6852207029275542E-3</v>
      </c>
      <c r="Q76" s="6">
        <f t="shared" si="3"/>
        <v>5.7131147808407209E-2</v>
      </c>
      <c r="R76" s="6">
        <f t="shared" si="4"/>
        <v>-2.2082885086500775E-2</v>
      </c>
      <c r="S76" s="6">
        <f t="shared" si="5"/>
        <v>-1.0678413353581719E-3</v>
      </c>
      <c r="T76" s="6">
        <f t="shared" si="6"/>
        <v>-2.8949758214856944E-2</v>
      </c>
      <c r="U76" s="6">
        <f t="shared" si="7"/>
        <v>3.3139402200396496E-2</v>
      </c>
      <c r="V76" s="6">
        <f t="shared" si="8"/>
        <v>-1.2583928741819258E-2</v>
      </c>
      <c r="W76" s="6">
        <f t="shared" si="9"/>
        <v>1.4457351915757319E-3</v>
      </c>
      <c r="X76" s="6">
        <f t="shared" si="10"/>
        <v>1.744967197543463E-3</v>
      </c>
      <c r="Y76" s="6">
        <f t="shared" si="11"/>
        <v>2.1855893510795382E-3</v>
      </c>
      <c r="Z76" s="6">
        <f t="shared" si="12"/>
        <v>-6.4176347808909354E-4</v>
      </c>
      <c r="AA76" s="6">
        <f t="shared" si="13"/>
        <v>-4.8816244476112408E-3</v>
      </c>
      <c r="AB76" s="6">
        <f t="shared" si="14"/>
        <v>-5.1117618865128861E-2</v>
      </c>
      <c r="AC76" s="6">
        <f t="shared" si="15"/>
        <v>-4.4890359884285002E-3</v>
      </c>
      <c r="AD76" s="6">
        <f t="shared" si="16"/>
        <v>5.730811181358178E-2</v>
      </c>
      <c r="AE76" s="6">
        <f t="shared" si="17"/>
        <v>-2.6487893664074481E-2</v>
      </c>
      <c r="AF76" s="6">
        <f t="shared" si="18"/>
        <v>-4.6927679997978769E-3</v>
      </c>
      <c r="AG76" s="6">
        <f t="shared" si="19"/>
        <v>-3.2346650203188415E-2</v>
      </c>
      <c r="AH76" s="6">
        <f t="shared" si="20"/>
        <v>3.1293389529293544E-2</v>
      </c>
      <c r="AI76" s="6">
        <f t="shared" si="21"/>
        <v>-1.799894824428528E-2</v>
      </c>
      <c r="AJ76" s="6">
        <f t="shared" si="22"/>
        <v>1.1966423164952978E-3</v>
      </c>
      <c r="AK76" s="6">
        <f t="shared" si="23"/>
        <v>-1.7656922653577398E-4</v>
      </c>
      <c r="AL76" s="6">
        <f t="shared" si="24"/>
        <v>1.8728103118694651E-3</v>
      </c>
      <c r="AM76" s="6">
        <f t="shared" si="25"/>
        <v>-1.2655162749245553E-3</v>
      </c>
      <c r="AN76" s="6">
        <f t="shared" si="26"/>
        <v>-5.9934565381060271E-3</v>
      </c>
    </row>
    <row r="77" spans="1:56">
      <c r="A77" s="1" t="d">
        <v>2008-05-26</v>
      </c>
      <c r="B77">
        <v>32.310001</v>
      </c>
      <c r="C77">
        <v>41.310001</v>
      </c>
      <c r="D77">
        <v>86</v>
      </c>
      <c r="E77">
        <v>32.080002</v>
      </c>
      <c r="F77">
        <v>28.49</v>
      </c>
      <c r="G77">
        <v>38.840000000000003</v>
      </c>
      <c r="H77">
        <v>44.509998000000003</v>
      </c>
      <c r="I77">
        <v>25.35</v>
      </c>
      <c r="J77">
        <v>82.910004000000001</v>
      </c>
      <c r="K77">
        <v>90.279999000000004</v>
      </c>
      <c r="L77">
        <v>77.489998</v>
      </c>
      <c r="M77">
        <v>76.949996999999996</v>
      </c>
      <c r="N77">
        <v>74.220000999999996</v>
      </c>
      <c r="O77" s="6">
        <f t="shared" si="1"/>
        <v>3.4103271803137786E-3</v>
      </c>
      <c r="P77" s="6">
        <f t="shared" si="2"/>
        <v>3.1225646193842212E-2</v>
      </c>
      <c r="Q77" s="6">
        <f t="shared" si="3"/>
        <v>1.4405625023072523E-2</v>
      </c>
      <c r="R77" s="6">
        <f t="shared" si="4"/>
        <v>1.919816604243136E-2</v>
      </c>
      <c r="S77" s="6">
        <f t="shared" si="5"/>
        <v>2.3079313043597935E-2</v>
      </c>
      <c r="T77" s="6">
        <f t="shared" si="6"/>
        <v>1.5568502938669982E-2</v>
      </c>
      <c r="U77" s="6">
        <f t="shared" si="7"/>
        <v>2.4102963367678663E-2</v>
      </c>
      <c r="V77" s="6">
        <f t="shared" si="8"/>
        <v>3.4105612486510839E-2</v>
      </c>
      <c r="W77" s="6">
        <f t="shared" si="9"/>
        <v>-4.4526819258172388E-3</v>
      </c>
      <c r="X77" s="6">
        <f t="shared" si="10"/>
        <v>-2.4292703645695062E-2</v>
      </c>
      <c r="Y77" s="6">
        <f t="shared" si="11"/>
        <v>-8.8649903987322778E-3</v>
      </c>
      <c r="Z77" s="6">
        <f t="shared" si="12"/>
        <v>-1.739182001240035E-2</v>
      </c>
      <c r="AA77" s="6">
        <f t="shared" si="13"/>
        <v>-2.9734046083623917E-2</v>
      </c>
      <c r="AB77" s="6">
        <f t="shared" si="14"/>
        <v>-1.7754085114651034E-3</v>
      </c>
      <c r="AC77" s="6">
        <f t="shared" si="15"/>
        <v>2.9421830908341266E-2</v>
      </c>
      <c r="AD77" s="6">
        <f t="shared" si="16"/>
        <v>1.4582589028247094E-2</v>
      </c>
      <c r="AE77" s="6">
        <f t="shared" si="17"/>
        <v>1.4793157464857654E-2</v>
      </c>
      <c r="AF77" s="6">
        <f t="shared" si="18"/>
        <v>1.945438637915823E-2</v>
      </c>
      <c r="AG77" s="6">
        <f t="shared" si="19"/>
        <v>1.2171610950338509E-2</v>
      </c>
      <c r="AH77" s="6">
        <f t="shared" si="20"/>
        <v>2.2256950696575711E-2</v>
      </c>
      <c r="AI77" s="6">
        <f t="shared" si="21"/>
        <v>2.8690592984044819E-2</v>
      </c>
      <c r="AJ77" s="6">
        <f t="shared" si="22"/>
        <v>-4.7017748008976734E-3</v>
      </c>
      <c r="AK77" s="6">
        <f t="shared" si="23"/>
        <v>-2.6214240069774301E-2</v>
      </c>
      <c r="AL77" s="6">
        <f t="shared" si="24"/>
        <v>-9.1777694379423513E-3</v>
      </c>
      <c r="AM77" s="6">
        <f t="shared" si="25"/>
        <v>-1.8015572809235811E-2</v>
      </c>
      <c r="AN77" s="6">
        <f t="shared" si="26"/>
        <v>-3.0845878174118702E-2</v>
      </c>
      <c r="AP77" t="s">
        <v>122</v>
      </c>
    </row>
    <row r="78" spans="1:56">
      <c r="A78" s="1" t="d">
        <v>2008-06-02</v>
      </c>
      <c r="B78">
        <v>31.26</v>
      </c>
      <c r="C78">
        <v>40.540000999999997</v>
      </c>
      <c r="D78">
        <v>86.019997000000004</v>
      </c>
      <c r="E78">
        <v>31.42</v>
      </c>
      <c r="F78">
        <v>27.950001</v>
      </c>
      <c r="G78">
        <v>37.009998000000003</v>
      </c>
      <c r="H78">
        <v>44.169998</v>
      </c>
      <c r="I78">
        <v>24.719999000000001</v>
      </c>
      <c r="J78">
        <v>82.940002000000007</v>
      </c>
      <c r="K78">
        <v>90.760002</v>
      </c>
      <c r="L78">
        <v>77.620002999999997</v>
      </c>
      <c r="M78">
        <v>77.199996999999996</v>
      </c>
      <c r="N78">
        <v>74.470000999999996</v>
      </c>
      <c r="O78" s="6">
        <f t="shared" si="1"/>
        <v>-6.7413433318863653E-2</v>
      </c>
      <c r="P78" s="6">
        <f t="shared" si="2"/>
        <v>-5.9025749336352011E-3</v>
      </c>
      <c r="Q78" s="6">
        <f t="shared" si="3"/>
        <v>-3.3494587905051353E-2</v>
      </c>
      <c r="R78" s="6">
        <f t="shared" si="4"/>
        <v>-8.8720796015005904E-3</v>
      </c>
      <c r="S78" s="6">
        <f t="shared" si="5"/>
        <v>-1.9135913130534067E-2</v>
      </c>
      <c r="T78" s="6">
        <f t="shared" si="6"/>
        <v>-5.9527365669401852E-2</v>
      </c>
      <c r="U78" s="6">
        <f t="shared" si="7"/>
        <v>-3.8637177932298046E-2</v>
      </c>
      <c r="V78" s="6">
        <f t="shared" si="8"/>
        <v>-2.5954820891408627E-2</v>
      </c>
      <c r="W78" s="6">
        <f t="shared" si="9"/>
        <v>-8.4362762837437207E-4</v>
      </c>
      <c r="X78" s="6">
        <f t="shared" si="10"/>
        <v>-1.1829207069468365E-2</v>
      </c>
      <c r="Y78" s="6">
        <f t="shared" si="11"/>
        <v>-4.2423924269836518E-3</v>
      </c>
      <c r="Z78" s="6">
        <f t="shared" si="12"/>
        <v>-8.5129368552489034E-3</v>
      </c>
      <c r="AA78" s="6">
        <f t="shared" si="13"/>
        <v>-1.6117551592842821E-2</v>
      </c>
      <c r="AB78" s="6">
        <f t="shared" si="14"/>
        <v>-7.2599169010642534E-2</v>
      </c>
      <c r="AC78" s="6">
        <f t="shared" si="15"/>
        <v>-7.7063902191361472E-3</v>
      </c>
      <c r="AD78" s="6">
        <f t="shared" si="16"/>
        <v>-3.3317623899876782E-2</v>
      </c>
      <c r="AE78" s="6">
        <f t="shared" si="17"/>
        <v>-1.3277088179074296E-2</v>
      </c>
      <c r="AF78" s="6">
        <f t="shared" si="18"/>
        <v>-2.2760839794973772E-2</v>
      </c>
      <c r="AG78" s="6">
        <f t="shared" si="19"/>
        <v>-6.2924257657733323E-2</v>
      </c>
      <c r="AH78" s="6">
        <f t="shared" si="20"/>
        <v>-4.0483190603400998E-2</v>
      </c>
      <c r="AI78" s="6">
        <f t="shared" si="21"/>
        <v>-3.1369840393874651E-2</v>
      </c>
      <c r="AJ78" s="6">
        <f t="shared" si="22"/>
        <v>-1.0927205034548062E-3</v>
      </c>
      <c r="AK78" s="6">
        <f t="shared" si="23"/>
        <v>-1.3750743493547601E-2</v>
      </c>
      <c r="AL78" s="6">
        <f t="shared" si="24"/>
        <v>-4.5551714661937253E-3</v>
      </c>
      <c r="AM78" s="6">
        <f t="shared" si="25"/>
        <v>-9.1366896520843656E-3</v>
      </c>
      <c r="AN78" s="6">
        <f t="shared" si="26"/>
        <v>-1.7229383683337606E-2</v>
      </c>
      <c r="BD78" t="s">
        <v>59</v>
      </c>
    </row>
    <row r="79" spans="1:56">
      <c r="A79" s="1" t="d">
        <v>2008-06-09</v>
      </c>
      <c r="B79">
        <v>31.719999000000001</v>
      </c>
      <c r="C79">
        <v>41.290000999999997</v>
      </c>
      <c r="D79">
        <v>86.599997999999999</v>
      </c>
      <c r="E79">
        <v>30.860001</v>
      </c>
      <c r="F79">
        <v>28.120000999999998</v>
      </c>
      <c r="G79">
        <v>37.020000000000003</v>
      </c>
      <c r="H79">
        <v>44.540000999999997</v>
      </c>
      <c r="I79">
        <v>24.459999</v>
      </c>
      <c r="J79">
        <v>82.160004000000001</v>
      </c>
      <c r="K79">
        <v>88.870002999999997</v>
      </c>
      <c r="L79">
        <v>76.639999000000003</v>
      </c>
      <c r="M79">
        <v>75.709998999999996</v>
      </c>
      <c r="N79">
        <v>73.309997999999993</v>
      </c>
      <c r="O79" s="6">
        <f t="shared" si="1"/>
        <v>6.3065281181970596E-4</v>
      </c>
      <c r="P79" s="6">
        <f t="shared" si="2"/>
        <v>9.2458321756304918E-3</v>
      </c>
      <c r="Q79" s="6">
        <f t="shared" si="3"/>
        <v>3.9337780682865992E-3</v>
      </c>
      <c r="R79" s="6">
        <f t="shared" si="4"/>
        <v>-1.5753387739508427E-2</v>
      </c>
      <c r="S79" s="6">
        <f t="shared" si="5"/>
        <v>1.4235233467307152E-3</v>
      </c>
      <c r="T79" s="6">
        <f t="shared" si="6"/>
        <v>-2.0586236678072588E-2</v>
      </c>
      <c r="U79" s="6">
        <f t="shared" si="7"/>
        <v>1.5156991897448242E-2</v>
      </c>
      <c r="V79" s="6">
        <f t="shared" si="8"/>
        <v>-8.17368268174273E-4</v>
      </c>
      <c r="W79" s="6">
        <f t="shared" si="9"/>
        <v>-1.0894599817834664E-2</v>
      </c>
      <c r="X79" s="6">
        <f t="shared" si="10"/>
        <v>-3.2110752632942975E-2</v>
      </c>
      <c r="Y79" s="6">
        <f t="shared" si="11"/>
        <v>-1.592168750005361E-2</v>
      </c>
      <c r="Z79" s="6">
        <f t="shared" si="12"/>
        <v>-2.8387323186318279E-2</v>
      </c>
      <c r="AA79" s="6">
        <f t="shared" si="13"/>
        <v>-3.0891564841855106E-2</v>
      </c>
      <c r="AB79" s="6">
        <f t="shared" si="14"/>
        <v>-4.5550828799591761E-3</v>
      </c>
      <c r="AC79" s="6">
        <f t="shared" si="15"/>
        <v>7.4420168901295457E-3</v>
      </c>
      <c r="AD79" s="6">
        <f t="shared" si="16"/>
        <v>4.11074207346117E-3</v>
      </c>
      <c r="AE79" s="6">
        <f t="shared" si="17"/>
        <v>-2.0158396317082133E-2</v>
      </c>
      <c r="AF79" s="6">
        <f t="shared" si="18"/>
        <v>-2.20140331770899E-3</v>
      </c>
      <c r="AG79" s="6">
        <f t="shared" si="19"/>
        <v>-2.398312866640406E-2</v>
      </c>
      <c r="AH79" s="6">
        <f t="shared" si="20"/>
        <v>1.331097922634529E-2</v>
      </c>
      <c r="AI79" s="6">
        <f t="shared" si="21"/>
        <v>-6.2323877706402945E-3</v>
      </c>
      <c r="AJ79" s="6">
        <f t="shared" si="22"/>
        <v>-1.1143692692915099E-2</v>
      </c>
      <c r="AK79" s="6">
        <f t="shared" si="23"/>
        <v>-3.4032289057022214E-2</v>
      </c>
      <c r="AL79" s="6">
        <f t="shared" si="24"/>
        <v>-1.6234466539263682E-2</v>
      </c>
      <c r="AM79" s="6">
        <f t="shared" si="25"/>
        <v>-2.901107598315374E-2</v>
      </c>
      <c r="AN79" s="6">
        <f t="shared" si="26"/>
        <v>-3.2003396932349895E-2</v>
      </c>
      <c r="AQ79" t="str">
        <f>AQ62</f>
        <v>XLY</v>
      </c>
      <c r="AR79" t="str">
        <f t="shared" ref="AR79:BC79" si="31">AR62</f>
        <v>XLU</v>
      </c>
      <c r="AS79" t="str">
        <f t="shared" si="31"/>
        <v>XLE</v>
      </c>
      <c r="AT79" t="str">
        <f t="shared" si="31"/>
        <v>XLV</v>
      </c>
      <c r="AU79" t="str">
        <f t="shared" si="31"/>
        <v>XLP</v>
      </c>
      <c r="AV79" t="str">
        <f t="shared" si="31"/>
        <v>XLI</v>
      </c>
      <c r="AW79" t="str">
        <f t="shared" si="31"/>
        <v>XLB</v>
      </c>
      <c r="AX79" t="str">
        <f t="shared" si="31"/>
        <v>XLK</v>
      </c>
      <c r="AY79" t="str">
        <f t="shared" si="31"/>
        <v>SHY</v>
      </c>
      <c r="AZ79" t="str">
        <f t="shared" si="31"/>
        <v>TLT</v>
      </c>
      <c r="BA79" t="str">
        <f t="shared" si="31"/>
        <v>BSV</v>
      </c>
      <c r="BB79" t="str">
        <f t="shared" si="31"/>
        <v>BIV</v>
      </c>
      <c r="BC79" t="str">
        <f t="shared" si="31"/>
        <v>BLV</v>
      </c>
    </row>
    <row r="80" spans="1:56">
      <c r="A80" s="1" t="d">
        <v>2008-06-16</v>
      </c>
      <c r="B80">
        <v>29.98</v>
      </c>
      <c r="C80">
        <v>40.669998</v>
      </c>
      <c r="D80">
        <v>85.75</v>
      </c>
      <c r="E80">
        <v>30</v>
      </c>
      <c r="F80">
        <v>27.08</v>
      </c>
      <c r="G80">
        <v>35.900002000000001</v>
      </c>
      <c r="H80">
        <v>43.419998</v>
      </c>
      <c r="I80">
        <v>23.75</v>
      </c>
      <c r="J80">
        <v>82.440002000000007</v>
      </c>
      <c r="K80">
        <v>89.809997999999993</v>
      </c>
      <c r="L80">
        <v>76.930000000000007</v>
      </c>
      <c r="M80">
        <v>76.040001000000004</v>
      </c>
      <c r="N80">
        <v>73.849997999999999</v>
      </c>
      <c r="O80" s="6">
        <f t="shared" si="1"/>
        <v>-7.4846318112125013E-2</v>
      </c>
      <c r="P80" s="6">
        <f t="shared" si="2"/>
        <v>-1.5613954873051705E-2</v>
      </c>
      <c r="Q80" s="6">
        <f t="shared" si="3"/>
        <v>-2.9112102074584415E-3</v>
      </c>
      <c r="R80" s="6">
        <f t="shared" si="4"/>
        <v>-6.7035463680296101E-2</v>
      </c>
      <c r="S80" s="6">
        <f t="shared" si="5"/>
        <v>-5.0757700465742739E-2</v>
      </c>
      <c r="T80" s="6">
        <f t="shared" si="6"/>
        <v>-7.8713292218586181E-2</v>
      </c>
      <c r="U80" s="6">
        <f t="shared" si="7"/>
        <v>-2.4793719705617202E-2</v>
      </c>
      <c r="V80" s="6">
        <f t="shared" si="8"/>
        <v>-6.5196199556542059E-2</v>
      </c>
      <c r="W80" s="6">
        <f t="shared" si="9"/>
        <v>-5.6849500908851798E-3</v>
      </c>
      <c r="X80" s="6">
        <f t="shared" si="10"/>
        <v>-5.2196354590614827E-3</v>
      </c>
      <c r="Y80" s="6">
        <f t="shared" si="11"/>
        <v>-7.2529524952332225E-3</v>
      </c>
      <c r="Z80" s="6">
        <f t="shared" si="12"/>
        <v>-1.1896290527331072E-2</v>
      </c>
      <c r="AA80" s="6">
        <f t="shared" si="13"/>
        <v>-4.9976872104430404E-3</v>
      </c>
      <c r="AB80" s="6">
        <f t="shared" si="14"/>
        <v>-8.0032053803903894E-2</v>
      </c>
      <c r="AC80" s="6">
        <f t="shared" si="15"/>
        <v>-1.7417770158552649E-2</v>
      </c>
      <c r="AD80" s="6">
        <f t="shared" si="16"/>
        <v>-2.7342462022838711E-3</v>
      </c>
      <c r="AE80" s="6">
        <f t="shared" si="17"/>
        <v>-7.14404722578698E-2</v>
      </c>
      <c r="AF80" s="6">
        <f t="shared" si="18"/>
        <v>-5.4382627130182444E-2</v>
      </c>
      <c r="AG80" s="6">
        <f t="shared" si="19"/>
        <v>-8.2110184206917652E-2</v>
      </c>
      <c r="AH80" s="6">
        <f t="shared" si="20"/>
        <v>-2.6639732376720154E-2</v>
      </c>
      <c r="AI80" s="6">
        <f t="shared" si="21"/>
        <v>-7.0611219059008079E-2</v>
      </c>
      <c r="AJ80" s="6">
        <f t="shared" si="22"/>
        <v>-5.9340429659656135E-3</v>
      </c>
      <c r="AK80" s="6">
        <f t="shared" si="23"/>
        <v>-7.1411718831407194E-3</v>
      </c>
      <c r="AL80" s="6">
        <f t="shared" si="24"/>
        <v>-7.5657315344432961E-3</v>
      </c>
      <c r="AM80" s="6">
        <f t="shared" si="25"/>
        <v>-1.2520043324166534E-2</v>
      </c>
      <c r="AN80" s="6">
        <f t="shared" si="26"/>
        <v>-6.1095193009378266E-3</v>
      </c>
      <c r="AP80" t="str">
        <f>AP63</f>
        <v>XLY Returns</v>
      </c>
      <c r="AQ80" s="17">
        <f t="array" ref="AQ80:BC92">AQ47:BC59/AQ63:BC75</f>
        <v>0.99842271293375628</v>
      </c>
      <c r="AR80" s="18">
        <v>0.46556018505589669</v>
      </c>
      <c r="AS80" s="18">
        <v>0.69278132055918751</v>
      </c>
      <c r="AT80" s="18">
        <v>0.72099268764730218</v>
      </c>
      <c r="AU80" s="18">
        <v>0.72238263970198968</v>
      </c>
      <c r="AV80" s="18">
        <v>0.8968119951630793</v>
      </c>
      <c r="AW80" s="18">
        <v>0.84956124816273715</v>
      </c>
      <c r="AX80" s="18">
        <v>0.86572616005880421</v>
      </c>
      <c r="AY80" s="18">
        <v>-0.35683025121542783</v>
      </c>
      <c r="AZ80" s="18">
        <v>-0.28482103799906933</v>
      </c>
      <c r="BA80" s="18">
        <v>1.6110673368693696E-2</v>
      </c>
      <c r="BB80" s="18">
        <v>6.3768358976568573E-2</v>
      </c>
      <c r="BC80" s="18">
        <v>-3.8061383336869876E-2</v>
      </c>
    </row>
    <row r="81" spans="1:57">
      <c r="A81" s="1" t="d">
        <v>2008-06-23</v>
      </c>
      <c r="B81">
        <v>28.610001</v>
      </c>
      <c r="C81">
        <v>39.729999999999997</v>
      </c>
      <c r="D81">
        <v>87.25</v>
      </c>
      <c r="E81">
        <v>30.25</v>
      </c>
      <c r="F81">
        <v>26.559999000000001</v>
      </c>
      <c r="G81">
        <v>33.700001</v>
      </c>
      <c r="H81">
        <v>41.900002000000001</v>
      </c>
      <c r="I81">
        <v>22.940000999999999</v>
      </c>
      <c r="J81">
        <v>82.839995999999999</v>
      </c>
      <c r="K81">
        <v>92.32</v>
      </c>
      <c r="L81">
        <v>77.199996999999996</v>
      </c>
      <c r="M81">
        <v>76.529999000000004</v>
      </c>
      <c r="N81">
        <v>74.599997999999999</v>
      </c>
      <c r="O81" s="6">
        <f t="shared" si="1"/>
        <v>-8.8582982978498578E-2</v>
      </c>
      <c r="P81" s="6">
        <f t="shared" si="2"/>
        <v>-2.0182595864341697E-2</v>
      </c>
      <c r="Q81" s="6">
        <f t="shared" si="3"/>
        <v>1.4197768602557247E-2</v>
      </c>
      <c r="R81" s="6">
        <f t="shared" si="4"/>
        <v>-3.7948448350624629E-2</v>
      </c>
      <c r="S81" s="6">
        <f t="shared" si="5"/>
        <v>-5.1010948421652796E-2</v>
      </c>
      <c r="T81" s="6">
        <f t="shared" si="6"/>
        <v>-9.369022532670826E-2</v>
      </c>
      <c r="U81" s="6">
        <f t="shared" si="7"/>
        <v>-5.2759905668044747E-2</v>
      </c>
      <c r="V81" s="6">
        <f t="shared" si="8"/>
        <v>-7.4730436843212122E-2</v>
      </c>
      <c r="W81" s="6">
        <f t="shared" si="9"/>
        <v>-1.2064906905223062E-3</v>
      </c>
      <c r="X81" s="6">
        <f t="shared" si="10"/>
        <v>1.7042120812009346E-2</v>
      </c>
      <c r="Y81" s="6">
        <f t="shared" si="11"/>
        <v>-5.4257464199659365E-3</v>
      </c>
      <c r="Z81" s="6">
        <f t="shared" si="12"/>
        <v>-8.7166104155676043E-3</v>
      </c>
      <c r="AA81" s="6">
        <f t="shared" si="13"/>
        <v>1.744107249283054E-3</v>
      </c>
      <c r="AB81" s="6">
        <f t="shared" si="14"/>
        <v>-9.3768718670277459E-2</v>
      </c>
      <c r="AC81" s="6">
        <f t="shared" si="15"/>
        <v>-2.1986411149842643E-2</v>
      </c>
      <c r="AD81" s="6">
        <f t="shared" si="16"/>
        <v>1.4374732607731817E-2</v>
      </c>
      <c r="AE81" s="6">
        <f t="shared" si="17"/>
        <v>-4.2353456928198335E-2</v>
      </c>
      <c r="AF81" s="6">
        <f t="shared" si="18"/>
        <v>-5.4635875086092502E-2</v>
      </c>
      <c r="AG81" s="6">
        <f t="shared" si="19"/>
        <v>-9.7087117315039731E-2</v>
      </c>
      <c r="AH81" s="6">
        <f t="shared" si="20"/>
        <v>-5.4605918339147699E-2</v>
      </c>
      <c r="AI81" s="6">
        <f t="shared" si="21"/>
        <v>-8.0145456345678143E-2</v>
      </c>
      <c r="AJ81" s="6">
        <f t="shared" si="22"/>
        <v>-1.4555835656027403E-3</v>
      </c>
      <c r="AK81" s="6">
        <f t="shared" si="23"/>
        <v>1.5120584387930109E-2</v>
      </c>
      <c r="AL81" s="6">
        <f t="shared" si="24"/>
        <v>-5.7385254591760101E-3</v>
      </c>
      <c r="AM81" s="6">
        <f t="shared" si="25"/>
        <v>-9.3403632124030665E-3</v>
      </c>
      <c r="AN81" s="6">
        <f t="shared" si="26"/>
        <v>6.3227515878826776E-4</v>
      </c>
      <c r="AP81" t="str">
        <f t="shared" ref="AP81:AP92" si="32">AP64</f>
        <v>XLU Returns</v>
      </c>
      <c r="AQ81" s="18">
        <v>0.46556018505589669</v>
      </c>
      <c r="AR81" s="17">
        <v>0.99842271293375473</v>
      </c>
      <c r="AS81" s="18">
        <v>0.52958755468589092</v>
      </c>
      <c r="AT81" s="18">
        <v>0.55657910240718877</v>
      </c>
      <c r="AU81" s="18">
        <v>0.6502871177474826</v>
      </c>
      <c r="AV81" s="18">
        <v>0.52983924873621924</v>
      </c>
      <c r="AW81" s="18">
        <v>0.49237165852238057</v>
      </c>
      <c r="AX81" s="18">
        <v>0.51070762931102431</v>
      </c>
      <c r="AY81" s="18">
        <v>-0.16037372177387513</v>
      </c>
      <c r="AZ81" s="18">
        <v>4.0605886828379442E-2</v>
      </c>
      <c r="BA81" s="18">
        <v>0.28347881172418854</v>
      </c>
      <c r="BB81" s="18">
        <v>0.3428914329496689</v>
      </c>
      <c r="BC81" s="18">
        <v>0.264309544769253</v>
      </c>
    </row>
    <row r="82" spans="1:57">
      <c r="A82" s="1" t="d">
        <v>2008-06-30</v>
      </c>
      <c r="B82">
        <v>28.049999</v>
      </c>
      <c r="C82">
        <v>40.380001</v>
      </c>
      <c r="D82">
        <v>84.900002000000001</v>
      </c>
      <c r="E82">
        <v>30.5</v>
      </c>
      <c r="F82">
        <v>26.67</v>
      </c>
      <c r="G82">
        <v>33.409999999999997</v>
      </c>
      <c r="H82">
        <v>39.450001</v>
      </c>
      <c r="I82">
        <v>22.35</v>
      </c>
      <c r="J82">
        <v>82.800003000000004</v>
      </c>
      <c r="K82">
        <v>92.07</v>
      </c>
      <c r="L82">
        <v>77.279999000000004</v>
      </c>
      <c r="M82">
        <v>76.199996999999996</v>
      </c>
      <c r="N82">
        <v>74.319999999999993</v>
      </c>
      <c r="O82" s="6">
        <f t="shared" si="1"/>
        <v>-0.12295876892271478</v>
      </c>
      <c r="P82" s="6">
        <f t="shared" si="2"/>
        <v>-2.2285726467511553E-2</v>
      </c>
      <c r="Q82" s="6">
        <f t="shared" si="3"/>
        <v>-1.9825675599273528E-2</v>
      </c>
      <c r="R82" s="6">
        <f t="shared" si="4"/>
        <v>-1.1734195726055299E-2</v>
      </c>
      <c r="S82" s="6">
        <f t="shared" si="5"/>
        <v>-5.2941764310418152E-2</v>
      </c>
      <c r="T82" s="6">
        <f t="shared" si="6"/>
        <v>-0.10260305077668644</v>
      </c>
      <c r="U82" s="6">
        <f t="shared" si="7"/>
        <v>-0.12135361164052468</v>
      </c>
      <c r="V82" s="6">
        <f t="shared" si="8"/>
        <v>-9.0212768316373163E-2</v>
      </c>
      <c r="W82" s="6">
        <f t="shared" si="9"/>
        <v>7.7594833173040964E-3</v>
      </c>
      <c r="X82" s="6">
        <f t="shared" si="10"/>
        <v>3.5374495792197744E-2</v>
      </c>
      <c r="Y82" s="6">
        <f t="shared" si="11"/>
        <v>8.3160563497156389E-3</v>
      </c>
      <c r="Z82" s="6">
        <f t="shared" si="12"/>
        <v>6.4511844156006316E-3</v>
      </c>
      <c r="AA82" s="6">
        <f t="shared" si="13"/>
        <v>1.3683096551495902E-2</v>
      </c>
      <c r="AB82" s="6">
        <f t="shared" si="14"/>
        <v>-0.12814450461449367</v>
      </c>
      <c r="AC82" s="6">
        <f t="shared" si="15"/>
        <v>-2.4089541753012499E-2</v>
      </c>
      <c r="AD82" s="6">
        <f t="shared" si="16"/>
        <v>-1.9648711594098957E-2</v>
      </c>
      <c r="AE82" s="6">
        <f t="shared" si="17"/>
        <v>-1.6139204303629005E-2</v>
      </c>
      <c r="AF82" s="6">
        <f t="shared" si="18"/>
        <v>-5.6566690974857857E-2</v>
      </c>
      <c r="AG82" s="6">
        <f t="shared" si="19"/>
        <v>-0.10599994276501791</v>
      </c>
      <c r="AH82" s="6">
        <f t="shared" si="20"/>
        <v>-0.12319962431162762</v>
      </c>
      <c r="AI82" s="6">
        <f t="shared" si="21"/>
        <v>-9.5627787818839183E-2</v>
      </c>
      <c r="AJ82" s="6">
        <f t="shared" si="22"/>
        <v>7.5103904422236627E-3</v>
      </c>
      <c r="AK82" s="6">
        <f t="shared" si="23"/>
        <v>3.3452959368118505E-2</v>
      </c>
      <c r="AL82" s="6">
        <f t="shared" si="24"/>
        <v>8.0032773105055653E-3</v>
      </c>
      <c r="AM82" s="6">
        <f t="shared" si="25"/>
        <v>5.8274316187651703E-3</v>
      </c>
      <c r="AN82" s="6">
        <f t="shared" si="26"/>
        <v>1.2571264461001114E-2</v>
      </c>
      <c r="AP82" t="str">
        <f t="shared" si="32"/>
        <v>XLE Returns</v>
      </c>
      <c r="AQ82" s="18">
        <v>0.69278132055918751</v>
      </c>
      <c r="AR82" s="18">
        <v>0.52958755468589092</v>
      </c>
      <c r="AS82" s="17">
        <v>0.99842271293375273</v>
      </c>
      <c r="AT82" s="18">
        <v>0.59756730772514011</v>
      </c>
      <c r="AU82" s="18">
        <v>0.57731878585572027</v>
      </c>
      <c r="AV82" s="18">
        <v>0.77932369341375551</v>
      </c>
      <c r="AW82" s="18">
        <v>0.83050060544929183</v>
      </c>
      <c r="AX82" s="18">
        <v>0.72461303018010204</v>
      </c>
      <c r="AY82" s="18">
        <v>-0.3391218239694046</v>
      </c>
      <c r="AZ82" s="18">
        <v>-0.39098934612547309</v>
      </c>
      <c r="BA82" s="18">
        <v>5.6072682553062116E-2</v>
      </c>
      <c r="BB82" s="18">
        <v>6.0192475554623565E-2</v>
      </c>
      <c r="BC82" s="18">
        <v>-9.9809240457157819E-2</v>
      </c>
    </row>
    <row r="83" spans="1:57">
      <c r="A83" s="1" t="d">
        <v>2008-07-07</v>
      </c>
      <c r="B83">
        <v>26.790001</v>
      </c>
      <c r="C83">
        <v>40.459999000000003</v>
      </c>
      <c r="D83">
        <v>81.800003000000004</v>
      </c>
      <c r="E83">
        <v>30.82</v>
      </c>
      <c r="F83">
        <v>26.93</v>
      </c>
      <c r="G83">
        <v>33.090000000000003</v>
      </c>
      <c r="H83">
        <v>39.419998</v>
      </c>
      <c r="I83">
        <v>22.219999000000001</v>
      </c>
      <c r="J83">
        <v>82.730002999999996</v>
      </c>
      <c r="K83">
        <v>92.160004000000001</v>
      </c>
      <c r="L83">
        <v>77.239998</v>
      </c>
      <c r="M83">
        <v>76.419998000000007</v>
      </c>
      <c r="N83">
        <v>74.150002000000001</v>
      </c>
      <c r="O83" s="6">
        <f t="shared" si="1"/>
        <v>-0.11250177179057405</v>
      </c>
      <c r="P83" s="6">
        <f t="shared" si="2"/>
        <v>-5.1768637190043494E-3</v>
      </c>
      <c r="Q83" s="6">
        <f t="shared" si="3"/>
        <v>-4.7158805762531973E-2</v>
      </c>
      <c r="R83" s="6">
        <f t="shared" si="4"/>
        <v>2.6966448229814411E-2</v>
      </c>
      <c r="S83" s="6">
        <f t="shared" si="5"/>
        <v>-5.5545412205667026E-3</v>
      </c>
      <c r="T83" s="6">
        <f t="shared" si="6"/>
        <v>-8.1506229271017139E-2</v>
      </c>
      <c r="U83" s="6">
        <f t="shared" si="7"/>
        <v>-9.6646867399516292E-2</v>
      </c>
      <c r="V83" s="6">
        <f t="shared" si="8"/>
        <v>-6.6589791273667737E-2</v>
      </c>
      <c r="W83" s="6">
        <f t="shared" si="9"/>
        <v>3.5115491823056108E-3</v>
      </c>
      <c r="X83" s="6">
        <f t="shared" si="10"/>
        <v>2.5829934936735067E-2</v>
      </c>
      <c r="Y83" s="6">
        <f t="shared" si="11"/>
        <v>4.0215141961504929E-3</v>
      </c>
      <c r="Z83" s="6">
        <f t="shared" si="12"/>
        <v>4.9848850763926757E-3</v>
      </c>
      <c r="AA83" s="6">
        <f t="shared" si="13"/>
        <v>4.0541136608285315E-3</v>
      </c>
      <c r="AB83" s="6">
        <f t="shared" si="14"/>
        <v>-0.11768750748235293</v>
      </c>
      <c r="AC83" s="6">
        <f t="shared" si="15"/>
        <v>-6.9806790045052955E-3</v>
      </c>
      <c r="AD83" s="6">
        <f t="shared" si="16"/>
        <v>-4.6981841757357402E-2</v>
      </c>
      <c r="AE83" s="6">
        <f t="shared" si="17"/>
        <v>2.2561439652240705E-2</v>
      </c>
      <c r="AF83" s="6">
        <f t="shared" si="18"/>
        <v>-9.1794678850064086E-3</v>
      </c>
      <c r="AG83" s="6">
        <f t="shared" si="19"/>
        <v>-8.490312125934861E-2</v>
      </c>
      <c r="AH83" s="6">
        <f t="shared" si="20"/>
        <v>-9.8492880070619238E-2</v>
      </c>
      <c r="AI83" s="6">
        <f t="shared" si="21"/>
        <v>-7.2004810776133757E-2</v>
      </c>
      <c r="AJ83" s="6">
        <f t="shared" si="22"/>
        <v>3.2624563072251767E-3</v>
      </c>
      <c r="AK83" s="6">
        <f t="shared" si="23"/>
        <v>2.3908398512655828E-2</v>
      </c>
      <c r="AL83" s="6">
        <f t="shared" si="24"/>
        <v>3.7087351569404198E-3</v>
      </c>
      <c r="AM83" s="6">
        <f t="shared" si="25"/>
        <v>4.3611322795572144E-3</v>
      </c>
      <c r="AN83" s="6">
        <f t="shared" si="26"/>
        <v>2.9422815703337452E-3</v>
      </c>
      <c r="AP83" t="str">
        <f t="shared" si="32"/>
        <v>XLV Returns</v>
      </c>
      <c r="AQ83" s="18">
        <v>0.72099268764730218</v>
      </c>
      <c r="AR83" s="18">
        <v>0.55657910240718877</v>
      </c>
      <c r="AS83" s="18">
        <v>0.59756730772514011</v>
      </c>
      <c r="AT83" s="17">
        <v>0.99842271293375362</v>
      </c>
      <c r="AU83" s="18">
        <v>0.71099012336883871</v>
      </c>
      <c r="AV83" s="18">
        <v>0.74133242896039742</v>
      </c>
      <c r="AW83" s="18">
        <v>0.68594223175747993</v>
      </c>
      <c r="AX83" s="18">
        <v>0.70762573063785661</v>
      </c>
      <c r="AY83" s="18">
        <v>-0.24918606559311457</v>
      </c>
      <c r="AZ83" s="18">
        <v>-0.21431849721230609</v>
      </c>
      <c r="BA83" s="18">
        <v>0.11158261435034793</v>
      </c>
      <c r="BB83" s="18">
        <v>0.16275468761466341</v>
      </c>
      <c r="BC83" s="18">
        <v>3.6180244790042039E-2</v>
      </c>
      <c r="BE83" s="6"/>
    </row>
    <row r="84" spans="1:57">
      <c r="A84" s="1" t="d">
        <v>2008-07-14</v>
      </c>
      <c r="B84">
        <v>28.709999</v>
      </c>
      <c r="C84">
        <v>38.529998999999997</v>
      </c>
      <c r="D84">
        <v>76.900002000000001</v>
      </c>
      <c r="E84">
        <v>31.700001</v>
      </c>
      <c r="F84">
        <v>26.83</v>
      </c>
      <c r="G84">
        <v>34.299999</v>
      </c>
      <c r="H84">
        <v>39.599997999999999</v>
      </c>
      <c r="I84">
        <v>22.799999</v>
      </c>
      <c r="J84">
        <v>82.690002000000007</v>
      </c>
      <c r="K84">
        <v>90.449996999999996</v>
      </c>
      <c r="L84">
        <v>76.989998</v>
      </c>
      <c r="M84">
        <v>75.650002000000001</v>
      </c>
      <c r="N84">
        <v>73.139999000000003</v>
      </c>
      <c r="O84" s="6">
        <f t="shared" si="1"/>
        <v>3.4891172870706801E-3</v>
      </c>
      <c r="P84" s="6">
        <f t="shared" si="2"/>
        <v>-3.0669437142243919E-2</v>
      </c>
      <c r="Q84" s="6">
        <f t="shared" si="3"/>
        <v>-0.1262716585631363</v>
      </c>
      <c r="R84" s="6">
        <f t="shared" si="4"/>
        <v>4.6820527952125282E-2</v>
      </c>
      <c r="S84" s="6">
        <f t="shared" si="5"/>
        <v>1.0114377479902721E-2</v>
      </c>
      <c r="T84" s="6">
        <f t="shared" si="6"/>
        <v>1.7647457985468774E-2</v>
      </c>
      <c r="U84" s="6">
        <f t="shared" si="7"/>
        <v>-5.6456806905404701E-2</v>
      </c>
      <c r="V84" s="6">
        <f t="shared" si="8"/>
        <v>-6.1216631924577011E-3</v>
      </c>
      <c r="W84" s="6">
        <f t="shared" si="9"/>
        <v>-1.8122883207333644E-3</v>
      </c>
      <c r="X84" s="6">
        <f t="shared" si="10"/>
        <v>-2.0463624085981687E-2</v>
      </c>
      <c r="Y84" s="6">
        <f t="shared" si="11"/>
        <v>-2.7239008580679158E-3</v>
      </c>
      <c r="Z84" s="6">
        <f t="shared" si="12"/>
        <v>-1.1565341083152571E-2</v>
      </c>
      <c r="AA84" s="6">
        <f t="shared" si="13"/>
        <v>-1.9765081351237258E-2</v>
      </c>
      <c r="AB84" s="6">
        <f t="shared" si="14"/>
        <v>-1.6966184047082018E-3</v>
      </c>
      <c r="AC84" s="6">
        <f t="shared" si="15"/>
        <v>-3.2473252427744861E-2</v>
      </c>
      <c r="AD84" s="6">
        <f t="shared" si="16"/>
        <v>-0.12609469455796174</v>
      </c>
      <c r="AE84" s="6">
        <f t="shared" si="17"/>
        <v>4.2415519374551576E-2</v>
      </c>
      <c r="AF84" s="6">
        <f t="shared" si="18"/>
        <v>6.4894508154630156E-3</v>
      </c>
      <c r="AG84" s="6">
        <f t="shared" si="19"/>
        <v>1.4250565997137303E-2</v>
      </c>
      <c r="AH84" s="6">
        <f t="shared" si="20"/>
        <v>-5.8302819576507653E-2</v>
      </c>
      <c r="AI84" s="6">
        <f t="shared" si="21"/>
        <v>-1.1536682694923722E-2</v>
      </c>
      <c r="AJ84" s="6">
        <f t="shared" si="22"/>
        <v>-2.0613811958137985E-3</v>
      </c>
      <c r="AK84" s="6">
        <f t="shared" si="23"/>
        <v>-2.2385160510060925E-2</v>
      </c>
      <c r="AL84" s="6">
        <f t="shared" si="24"/>
        <v>-3.0366798972779889E-3</v>
      </c>
      <c r="AM84" s="6">
        <f t="shared" si="25"/>
        <v>-1.2189093879988034E-2</v>
      </c>
      <c r="AN84" s="6">
        <f t="shared" si="26"/>
        <v>-2.0876913441732044E-2</v>
      </c>
      <c r="AP84" t="str">
        <f t="shared" si="32"/>
        <v>XLP Returns</v>
      </c>
      <c r="AQ84" s="18">
        <v>0.72238263970198968</v>
      </c>
      <c r="AR84" s="18">
        <v>0.6502871177474826</v>
      </c>
      <c r="AS84" s="18">
        <v>0.57731878585572027</v>
      </c>
      <c r="AT84" s="18">
        <v>0.71099012336883871</v>
      </c>
      <c r="AU84" s="17">
        <v>0.99842271293375395</v>
      </c>
      <c r="AV84" s="18">
        <v>0.7222001059736407</v>
      </c>
      <c r="AW84" s="18">
        <v>0.65851534624108765</v>
      </c>
      <c r="AX84" s="18">
        <v>0.69381424281123205</v>
      </c>
      <c r="AY84" s="18">
        <v>-0.16293725341387988</v>
      </c>
      <c r="AZ84" s="18">
        <v>-9.6120956873450722E-2</v>
      </c>
      <c r="BA84" s="18">
        <v>0.1636464732099113</v>
      </c>
      <c r="BB84" s="18">
        <v>0.20505200170073123</v>
      </c>
      <c r="BC84" s="18">
        <v>0.11816083725616935</v>
      </c>
    </row>
    <row r="85" spans="1:57">
      <c r="A85" s="1" t="d">
        <v>2008-07-21</v>
      </c>
      <c r="B85">
        <v>28.43</v>
      </c>
      <c r="C85">
        <v>37.610000999999997</v>
      </c>
      <c r="D85">
        <v>73.809997999999993</v>
      </c>
      <c r="E85">
        <v>31.870000999999998</v>
      </c>
      <c r="F85">
        <v>27.110001</v>
      </c>
      <c r="G85">
        <v>34.470001000000003</v>
      </c>
      <c r="H85">
        <v>39.020000000000003</v>
      </c>
      <c r="I85">
        <v>22.360001</v>
      </c>
      <c r="J85">
        <v>82.739998</v>
      </c>
      <c r="K85">
        <v>90.139999000000003</v>
      </c>
      <c r="L85">
        <v>77.169998000000007</v>
      </c>
      <c r="M85">
        <v>75.779999000000004</v>
      </c>
      <c r="N85">
        <v>72.959998999999996</v>
      </c>
      <c r="O85" s="6">
        <f t="shared" ref="O85:O148" si="33">LN(B85/B82)</f>
        <v>1.3456329344827661E-2</v>
      </c>
      <c r="P85" s="6">
        <f t="shared" ref="P85:P148" si="34">LN(C85/C82)</f>
        <v>-7.1064638578508338E-2</v>
      </c>
      <c r="Q85" s="6">
        <f t="shared" ref="Q85:Q148" si="35">LN(D85/D82)</f>
        <v>-0.13997992018906621</v>
      </c>
      <c r="R85" s="6">
        <f t="shared" ref="R85:R148" si="36">LN(E85/E82)</f>
        <v>4.3938476193349528E-2</v>
      </c>
      <c r="S85" s="6">
        <f t="shared" ref="S85:S148" si="37">LN(F85/F82)</f>
        <v>1.6363362203408244E-2</v>
      </c>
      <c r="T85" s="6">
        <f t="shared" ref="T85:T148" si="38">LN(G85/G82)</f>
        <v>3.1234153170842598E-2</v>
      </c>
      <c r="U85" s="6">
        <f t="shared" ref="U85:U148" si="39">LN(H85/H82)</f>
        <v>-1.0959737445460135E-2</v>
      </c>
      <c r="V85" s="6">
        <f t="shared" ref="V85:V148" si="40">LN(I85/I82)</f>
        <v>4.4737195003862346E-4</v>
      </c>
      <c r="W85" s="6">
        <f t="shared" ref="W85:W148" si="41">LN(J85/J82)</f>
        <v>-7.2496076193773293E-4</v>
      </c>
      <c r="X85" s="6">
        <f t="shared" ref="X85:X148" si="42">LN(K85/K82)</f>
        <v>-2.1185151131106209E-2</v>
      </c>
      <c r="Y85" s="6">
        <f t="shared" ref="Y85:Y148" si="43">LN(L85/L82)</f>
        <v>-1.4244224115995347E-3</v>
      </c>
      <c r="Z85" s="6">
        <f t="shared" ref="Z85:Z148" si="44">LN(M85/M82)</f>
        <v>-5.5270309281602262E-3</v>
      </c>
      <c r="AA85" s="6">
        <f t="shared" ref="AA85:AA148" si="45">LN(N85/N82)</f>
        <v>-1.846876244564755E-2</v>
      </c>
      <c r="AB85" s="6">
        <f t="shared" ref="AB85:AB148" si="46">O85-$O$655</f>
        <v>8.2705936530487779E-3</v>
      </c>
      <c r="AC85" s="6">
        <f t="shared" ref="AC85:AC148" si="47">P85-$P$655</f>
        <v>-7.286845386400928E-2</v>
      </c>
      <c r="AD85" s="6">
        <f t="shared" ref="AD85:AD148" si="48">Q85-$Q$655</f>
        <v>-0.13980295618389166</v>
      </c>
      <c r="AE85" s="6">
        <f t="shared" ref="AE85:AE148" si="49">R85-$R$655</f>
        <v>3.9533467615775822E-2</v>
      </c>
      <c r="AF85" s="6">
        <f t="shared" ref="AF85:AF148" si="50">S85-$S$655</f>
        <v>1.2738435538968539E-2</v>
      </c>
      <c r="AG85" s="6">
        <f t="shared" ref="AG85:AG148" si="51">T85-$T$655</f>
        <v>2.7837261182511126E-2</v>
      </c>
      <c r="AH85" s="6">
        <f t="shared" ref="AH85:AH148" si="52">U85-$U$655</f>
        <v>-1.2805750116563087E-2</v>
      </c>
      <c r="AI85" s="6">
        <f t="shared" ref="AI85:AI148" si="53">V85-$V$655</f>
        <v>-4.9676475524273976E-3</v>
      </c>
      <c r="AJ85" s="6">
        <f t="shared" ref="AJ85:AJ148" si="54">W85-$W$655</f>
        <v>-9.7405363701816706E-4</v>
      </c>
      <c r="AK85" s="6">
        <f t="shared" ref="AK85:AK148" si="55">X85-$X$655</f>
        <v>-2.3106687555185447E-2</v>
      </c>
      <c r="AL85" s="6">
        <f t="shared" ref="AL85:AL148" si="56">Y85-$Y$655</f>
        <v>-1.7372014508096078E-3</v>
      </c>
      <c r="AM85" s="6">
        <f t="shared" ref="AM85:AM148" si="57">Z85-$Z$655</f>
        <v>-6.1507837249956884E-3</v>
      </c>
      <c r="AN85" s="6">
        <f t="shared" ref="AN85:AN148" si="58">AA85-$AA$655</f>
        <v>-1.9580594536142335E-2</v>
      </c>
      <c r="AP85" t="str">
        <f t="shared" si="32"/>
        <v>XLI Returns</v>
      </c>
      <c r="AQ85" s="18">
        <v>0.8968119951630793</v>
      </c>
      <c r="AR85" s="18">
        <v>0.52983924873621924</v>
      </c>
      <c r="AS85" s="18">
        <v>0.77932369341375551</v>
      </c>
      <c r="AT85" s="18">
        <v>0.74133242896039742</v>
      </c>
      <c r="AU85" s="18">
        <v>0.7222001059736407</v>
      </c>
      <c r="AV85" s="17">
        <v>0.99842271293375462</v>
      </c>
      <c r="AW85" s="18">
        <v>0.89511434710528315</v>
      </c>
      <c r="AX85" s="18">
        <v>0.85179358455870779</v>
      </c>
      <c r="AY85" s="18">
        <v>-0.36063519230132118</v>
      </c>
      <c r="AZ85" s="18">
        <v>-0.34653047850080188</v>
      </c>
      <c r="BA85" s="18">
        <v>3.9024514629916317E-2</v>
      </c>
      <c r="BB85" s="18">
        <v>5.6826284645271417E-2</v>
      </c>
      <c r="BC85" s="18">
        <v>-7.4193383009515362E-2</v>
      </c>
    </row>
    <row r="86" spans="1:57">
      <c r="A86" s="1" t="d">
        <v>2008-07-28</v>
      </c>
      <c r="B86">
        <v>28.25</v>
      </c>
      <c r="C86">
        <v>36.990001999999997</v>
      </c>
      <c r="D86">
        <v>74.389999000000003</v>
      </c>
      <c r="E86">
        <v>31.709999</v>
      </c>
      <c r="F86">
        <v>27.35</v>
      </c>
      <c r="G86">
        <v>34.25</v>
      </c>
      <c r="H86">
        <v>39.650002000000001</v>
      </c>
      <c r="I86">
        <v>22.1</v>
      </c>
      <c r="J86">
        <v>82.779999000000004</v>
      </c>
      <c r="K86">
        <v>91.540001000000004</v>
      </c>
      <c r="L86">
        <v>77.209998999999996</v>
      </c>
      <c r="M86">
        <v>76.160004000000001</v>
      </c>
      <c r="N86">
        <v>73.839995999999999</v>
      </c>
      <c r="O86" s="6">
        <f t="shared" si="33"/>
        <v>5.3064736708572369E-2</v>
      </c>
      <c r="P86" s="6">
        <f t="shared" si="34"/>
        <v>-8.9666147110802272E-2</v>
      </c>
      <c r="Q86" s="6">
        <f t="shared" si="35"/>
        <v>-9.4955769522934469E-2</v>
      </c>
      <c r="R86" s="6">
        <f t="shared" si="36"/>
        <v>2.8468227122492543E-2</v>
      </c>
      <c r="S86" s="6">
        <f t="shared" si="37"/>
        <v>1.5475622044482683E-2</v>
      </c>
      <c r="T86" s="6">
        <f t="shared" si="38"/>
        <v>3.4455442774713303E-2</v>
      </c>
      <c r="U86" s="6">
        <f t="shared" si="39"/>
        <v>5.8177475333120385E-3</v>
      </c>
      <c r="V86" s="6">
        <f t="shared" si="40"/>
        <v>-5.4151306832752859E-3</v>
      </c>
      <c r="W86" s="6">
        <f t="shared" si="41"/>
        <v>6.0414477574209527E-4</v>
      </c>
      <c r="X86" s="6">
        <f t="shared" si="42"/>
        <v>-6.7501942006758017E-3</v>
      </c>
      <c r="Y86" s="6">
        <f t="shared" si="43"/>
        <v>-3.8846229795970981E-4</v>
      </c>
      <c r="Z86" s="6">
        <f t="shared" si="44"/>
        <v>-3.4079728434773648E-3</v>
      </c>
      <c r="AA86" s="6">
        <f t="shared" si="45"/>
        <v>-4.1895595328798121E-3</v>
      </c>
      <c r="AB86" s="6">
        <f t="shared" si="46"/>
        <v>4.7879001016793488E-2</v>
      </c>
      <c r="AC86" s="6">
        <f t="shared" si="47"/>
        <v>-9.1469962396303214E-2</v>
      </c>
      <c r="AD86" s="6">
        <f t="shared" si="48"/>
        <v>-9.4778805517759898E-2</v>
      </c>
      <c r="AE86" s="6">
        <f t="shared" si="49"/>
        <v>2.4063218544918837E-2</v>
      </c>
      <c r="AF86" s="6">
        <f t="shared" si="50"/>
        <v>1.1850695380042978E-2</v>
      </c>
      <c r="AG86" s="6">
        <f t="shared" si="51"/>
        <v>3.1058550786381832E-2</v>
      </c>
      <c r="AH86" s="6">
        <f t="shared" si="52"/>
        <v>3.9717348622090864E-3</v>
      </c>
      <c r="AI86" s="6">
        <f t="shared" si="53"/>
        <v>-1.0830150185741308E-2</v>
      </c>
      <c r="AJ86" s="6">
        <f t="shared" si="54"/>
        <v>3.5505190066166114E-4</v>
      </c>
      <c r="AK86" s="6">
        <f t="shared" si="55"/>
        <v>-8.6717306247550384E-3</v>
      </c>
      <c r="AL86" s="6">
        <f t="shared" si="56"/>
        <v>-7.01241337169783E-4</v>
      </c>
      <c r="AM86" s="6">
        <f t="shared" si="57"/>
        <v>-4.031725640312827E-3</v>
      </c>
      <c r="AN86" s="6">
        <f t="shared" si="58"/>
        <v>-5.3013916233745984E-3</v>
      </c>
      <c r="AP86" t="str">
        <f t="shared" si="32"/>
        <v>XLB Returns</v>
      </c>
      <c r="AQ86" s="18">
        <v>0.84956124816273715</v>
      </c>
      <c r="AR86" s="18">
        <v>0.49237165852238057</v>
      </c>
      <c r="AS86" s="18">
        <v>0.83050060544929183</v>
      </c>
      <c r="AT86" s="18">
        <v>0.68594223175747993</v>
      </c>
      <c r="AU86" s="18">
        <v>0.65851534624108765</v>
      </c>
      <c r="AV86" s="18">
        <v>0.89511434710528315</v>
      </c>
      <c r="AW86" s="17">
        <v>0.99842271293375562</v>
      </c>
      <c r="AX86" s="18">
        <v>0.83362217357818147</v>
      </c>
      <c r="AY86" s="18">
        <v>-0.36814271355398204</v>
      </c>
      <c r="AZ86" s="18">
        <v>-0.38495462595455532</v>
      </c>
      <c r="BA86" s="18">
        <v>3.1846714931560291E-3</v>
      </c>
      <c r="BB86" s="18">
        <v>3.555768903458692E-2</v>
      </c>
      <c r="BC86" s="18">
        <v>-0.10604436276843207</v>
      </c>
    </row>
    <row r="87" spans="1:57">
      <c r="A87" s="1" t="d">
        <v>2008-08-04</v>
      </c>
      <c r="B87">
        <v>30.379999000000002</v>
      </c>
      <c r="C87">
        <v>37.169998</v>
      </c>
      <c r="D87">
        <v>70.980002999999996</v>
      </c>
      <c r="E87">
        <v>33.32</v>
      </c>
      <c r="F87">
        <v>28.41</v>
      </c>
      <c r="G87">
        <v>35.709999000000003</v>
      </c>
      <c r="H87">
        <v>38.470001000000003</v>
      </c>
      <c r="I87">
        <v>23.35</v>
      </c>
      <c r="J87">
        <v>82.849997999999999</v>
      </c>
      <c r="K87">
        <v>92</v>
      </c>
      <c r="L87">
        <v>77.269997000000004</v>
      </c>
      <c r="M87">
        <v>76.389999000000003</v>
      </c>
      <c r="N87">
        <v>73.930000000000007</v>
      </c>
      <c r="O87" s="6">
        <f t="shared" si="33"/>
        <v>5.6539004949331215E-2</v>
      </c>
      <c r="P87" s="6">
        <f t="shared" si="34"/>
        <v>-3.5935202181937735E-2</v>
      </c>
      <c r="Q87" s="6">
        <f t="shared" si="35"/>
        <v>-8.0107713035623959E-2</v>
      </c>
      <c r="R87" s="6">
        <f t="shared" si="36"/>
        <v>4.9841104869666253E-2</v>
      </c>
      <c r="S87" s="6">
        <f t="shared" si="37"/>
        <v>5.722053142856396E-2</v>
      </c>
      <c r="T87" s="6">
        <f t="shared" si="38"/>
        <v>4.0285408585621511E-2</v>
      </c>
      <c r="U87" s="6">
        <f t="shared" si="39"/>
        <v>-2.8950324996898286E-2</v>
      </c>
      <c r="V87" s="6">
        <f t="shared" si="40"/>
        <v>2.3836492014161308E-2</v>
      </c>
      <c r="W87" s="6">
        <f t="shared" si="41"/>
        <v>1.9330198117628343E-3</v>
      </c>
      <c r="X87" s="6">
        <f t="shared" si="42"/>
        <v>1.6991398375232513E-2</v>
      </c>
      <c r="Y87" s="6">
        <f t="shared" si="43"/>
        <v>3.6302258080340181E-3</v>
      </c>
      <c r="Z87" s="6">
        <f t="shared" si="44"/>
        <v>9.7343177906436228E-3</v>
      </c>
      <c r="AA87" s="6">
        <f t="shared" si="45"/>
        <v>1.0743300520182637E-2</v>
      </c>
      <c r="AB87" s="6">
        <f t="shared" si="46"/>
        <v>5.1353269257552334E-2</v>
      </c>
      <c r="AC87" s="6">
        <f t="shared" si="47"/>
        <v>-3.7739017467438678E-2</v>
      </c>
      <c r="AD87" s="6">
        <f t="shared" si="48"/>
        <v>-7.9930749030449388E-2</v>
      </c>
      <c r="AE87" s="6">
        <f t="shared" si="49"/>
        <v>4.5436096292092547E-2</v>
      </c>
      <c r="AF87" s="6">
        <f t="shared" si="50"/>
        <v>5.3595604764124255E-2</v>
      </c>
      <c r="AG87" s="6">
        <f t="shared" si="51"/>
        <v>3.688851659729004E-2</v>
      </c>
      <c r="AH87" s="6">
        <f t="shared" si="52"/>
        <v>-3.0796337668001238E-2</v>
      </c>
      <c r="AI87" s="6">
        <f t="shared" si="53"/>
        <v>1.8421472511695288E-2</v>
      </c>
      <c r="AJ87" s="6">
        <f t="shared" si="54"/>
        <v>1.6839269366824001E-3</v>
      </c>
      <c r="AK87" s="6">
        <f t="shared" si="55"/>
        <v>1.5069861951153276E-2</v>
      </c>
      <c r="AL87" s="6">
        <f t="shared" si="56"/>
        <v>3.317446768823945E-3</v>
      </c>
      <c r="AM87" s="6">
        <f t="shared" si="57"/>
        <v>9.1105649938081606E-3</v>
      </c>
      <c r="AN87" s="6">
        <f t="shared" si="58"/>
        <v>9.6314684296878519E-3</v>
      </c>
      <c r="AP87" t="str">
        <f t="shared" si="32"/>
        <v>XLK Returns</v>
      </c>
      <c r="AQ87" s="18">
        <v>0.86572616005880421</v>
      </c>
      <c r="AR87" s="18">
        <v>0.51070762931102431</v>
      </c>
      <c r="AS87" s="18">
        <v>0.72461303018010204</v>
      </c>
      <c r="AT87" s="18">
        <v>0.70762573063785661</v>
      </c>
      <c r="AU87" s="18">
        <v>0.69381424281123205</v>
      </c>
      <c r="AV87" s="18">
        <v>0.85179358455870779</v>
      </c>
      <c r="AW87" s="18">
        <v>0.83362217357818147</v>
      </c>
      <c r="AX87" s="17">
        <v>0.99842271293375207</v>
      </c>
      <c r="AY87" s="18">
        <v>-0.42175338288862341</v>
      </c>
      <c r="AZ87" s="18">
        <v>-0.33786111101698241</v>
      </c>
      <c r="BA87" s="18">
        <v>-4.2400821504199854E-2</v>
      </c>
      <c r="BB87" s="18">
        <v>2.0397346512527594E-2</v>
      </c>
      <c r="BC87" s="18">
        <v>-8.6179691816824361E-2</v>
      </c>
    </row>
    <row r="88" spans="1:57">
      <c r="A88" s="1" t="d">
        <v>2008-08-11</v>
      </c>
      <c r="B88">
        <v>31.219999000000001</v>
      </c>
      <c r="C88">
        <v>36.950001</v>
      </c>
      <c r="D88">
        <v>70.800003000000004</v>
      </c>
      <c r="E88">
        <v>33.610000999999997</v>
      </c>
      <c r="F88">
        <v>28.98</v>
      </c>
      <c r="G88">
        <v>35.650002000000001</v>
      </c>
      <c r="H88">
        <v>39.349997999999999</v>
      </c>
      <c r="I88">
        <v>23.73</v>
      </c>
      <c r="J88">
        <v>82.970000999999996</v>
      </c>
      <c r="K88">
        <v>93.040001000000004</v>
      </c>
      <c r="L88">
        <v>77.510002</v>
      </c>
      <c r="M88">
        <v>76.669998000000007</v>
      </c>
      <c r="N88">
        <v>74.529999000000004</v>
      </c>
      <c r="O88" s="6">
        <f t="shared" si="33"/>
        <v>9.3613957393627642E-2</v>
      </c>
      <c r="P88" s="6">
        <f t="shared" si="34"/>
        <v>-1.7704324613107961E-2</v>
      </c>
      <c r="Q88" s="6">
        <f t="shared" si="35"/>
        <v>-4.1635153612806529E-2</v>
      </c>
      <c r="R88" s="6">
        <f t="shared" si="36"/>
        <v>5.3158511683347925E-2</v>
      </c>
      <c r="S88" s="6">
        <f t="shared" si="37"/>
        <v>6.6703236495205168E-2</v>
      </c>
      <c r="T88" s="6">
        <f t="shared" si="38"/>
        <v>3.3659793421777467E-2</v>
      </c>
      <c r="U88" s="6">
        <f t="shared" si="39"/>
        <v>8.4215888425244675E-3</v>
      </c>
      <c r="V88" s="6">
        <f t="shared" si="40"/>
        <v>5.9466377438055683E-2</v>
      </c>
      <c r="W88" s="6">
        <f t="shared" si="41"/>
        <v>2.7759718675832174E-3</v>
      </c>
      <c r="X88" s="6">
        <f t="shared" si="42"/>
        <v>3.1665512789826232E-2</v>
      </c>
      <c r="Y88" s="6">
        <f t="shared" si="43"/>
        <v>4.3962315438375648E-3</v>
      </c>
      <c r="Z88" s="6">
        <f t="shared" si="44"/>
        <v>1.167607909061967E-2</v>
      </c>
      <c r="AA88" s="6">
        <f t="shared" si="45"/>
        <v>2.1290383416251123E-2</v>
      </c>
      <c r="AB88" s="6">
        <f t="shared" si="46"/>
        <v>8.8428221701848761E-2</v>
      </c>
      <c r="AC88" s="6">
        <f t="shared" si="47"/>
        <v>-1.9508139898608907E-2</v>
      </c>
      <c r="AD88" s="6">
        <f t="shared" si="48"/>
        <v>-4.1458189607631958E-2</v>
      </c>
      <c r="AE88" s="6">
        <f t="shared" si="49"/>
        <v>4.8753503105774219E-2</v>
      </c>
      <c r="AF88" s="6">
        <f t="shared" si="50"/>
        <v>6.3078309830765456E-2</v>
      </c>
      <c r="AG88" s="6">
        <f t="shared" si="51"/>
        <v>3.0262901433445996E-2</v>
      </c>
      <c r="AH88" s="6">
        <f t="shared" si="52"/>
        <v>6.5755761714215155E-3</v>
      </c>
      <c r="AI88" s="6">
        <f t="shared" si="53"/>
        <v>5.4051357935589663E-2</v>
      </c>
      <c r="AJ88" s="6">
        <f t="shared" si="54"/>
        <v>2.5268789925027833E-3</v>
      </c>
      <c r="AK88" s="6">
        <f t="shared" si="55"/>
        <v>2.9743976365746994E-2</v>
      </c>
      <c r="AL88" s="6">
        <f t="shared" si="56"/>
        <v>4.0834525046274913E-3</v>
      </c>
      <c r="AM88" s="6">
        <f t="shared" si="57"/>
        <v>1.1052326293784208E-2</v>
      </c>
      <c r="AN88" s="6">
        <f t="shared" si="58"/>
        <v>2.0178551325756338E-2</v>
      </c>
      <c r="AP88" t="str">
        <f t="shared" si="32"/>
        <v>SHY Returns</v>
      </c>
      <c r="AQ88" s="18">
        <v>-0.35683025121542783</v>
      </c>
      <c r="AR88" s="18">
        <v>-0.16037372177387513</v>
      </c>
      <c r="AS88" s="18">
        <v>-0.3391218239694046</v>
      </c>
      <c r="AT88" s="18">
        <v>-0.24918606559311457</v>
      </c>
      <c r="AU88" s="18">
        <v>-0.16293725341387988</v>
      </c>
      <c r="AV88" s="18">
        <v>-0.36063519230132118</v>
      </c>
      <c r="AW88" s="18">
        <v>-0.36814271355398204</v>
      </c>
      <c r="AX88" s="18">
        <v>-0.42175338288862341</v>
      </c>
      <c r="AY88" s="17">
        <v>0.99842271293375429</v>
      </c>
      <c r="AZ88" s="18">
        <v>0.545387250428778</v>
      </c>
      <c r="BA88" s="18">
        <v>0.59844386778098502</v>
      </c>
      <c r="BB88" s="18">
        <v>0.50384613747158302</v>
      </c>
      <c r="BC88" s="18">
        <v>0.42609188843021384</v>
      </c>
    </row>
    <row r="89" spans="1:57">
      <c r="A89" s="1" t="d">
        <v>2008-08-18</v>
      </c>
      <c r="B89">
        <v>30.690000999999999</v>
      </c>
      <c r="C89">
        <v>37.849997999999999</v>
      </c>
      <c r="D89">
        <v>74.620002999999997</v>
      </c>
      <c r="E89">
        <v>33.310001</v>
      </c>
      <c r="F89">
        <v>28.68</v>
      </c>
      <c r="G89">
        <v>35.290000999999997</v>
      </c>
      <c r="H89">
        <v>39.75</v>
      </c>
      <c r="I89">
        <v>23.299999</v>
      </c>
      <c r="J89">
        <v>82.989998</v>
      </c>
      <c r="K89">
        <v>93.080001999999993</v>
      </c>
      <c r="L89">
        <v>77.480002999999996</v>
      </c>
      <c r="M89">
        <v>76.519997000000004</v>
      </c>
      <c r="N89">
        <v>74.370002999999997</v>
      </c>
      <c r="O89" s="6">
        <f t="shared" si="33"/>
        <v>8.2843443623097923E-2</v>
      </c>
      <c r="P89" s="6">
        <f t="shared" si="34"/>
        <v>2.2983267130269609E-2</v>
      </c>
      <c r="Q89" s="6">
        <f t="shared" si="35"/>
        <v>3.0870972361267887E-3</v>
      </c>
      <c r="R89" s="6">
        <f t="shared" si="36"/>
        <v>4.9225625212140127E-2</v>
      </c>
      <c r="S89" s="6">
        <f t="shared" si="37"/>
        <v>4.7483486863429424E-2</v>
      </c>
      <c r="T89" s="6">
        <f t="shared" si="38"/>
        <v>2.9913101315583248E-2</v>
      </c>
      <c r="U89" s="6">
        <f t="shared" si="39"/>
        <v>2.5188425781232644E-3</v>
      </c>
      <c r="V89" s="6">
        <f t="shared" si="40"/>
        <v>5.2875709129491827E-2</v>
      </c>
      <c r="W89" s="6">
        <f t="shared" si="41"/>
        <v>2.5336202706934931E-3</v>
      </c>
      <c r="X89" s="6">
        <f t="shared" si="42"/>
        <v>1.6683313771301621E-2</v>
      </c>
      <c r="Y89" s="6">
        <f t="shared" si="43"/>
        <v>3.4909078894299513E-3</v>
      </c>
      <c r="Z89" s="6">
        <f t="shared" si="44"/>
        <v>4.7156623624979429E-3</v>
      </c>
      <c r="AA89" s="6">
        <f t="shared" si="45"/>
        <v>7.1521390306398796E-3</v>
      </c>
      <c r="AB89" s="6">
        <f t="shared" si="46"/>
        <v>7.7657707931319042E-2</v>
      </c>
      <c r="AC89" s="6">
        <f t="shared" si="47"/>
        <v>2.1179451844768663E-2</v>
      </c>
      <c r="AD89" s="6">
        <f t="shared" si="48"/>
        <v>3.2640612413013591E-3</v>
      </c>
      <c r="AE89" s="6">
        <f t="shared" si="49"/>
        <v>4.4820616634566421E-2</v>
      </c>
      <c r="AF89" s="6">
        <f t="shared" si="50"/>
        <v>4.3858560198989718E-2</v>
      </c>
      <c r="AG89" s="6">
        <f t="shared" si="51"/>
        <v>2.6516209327251777E-2</v>
      </c>
      <c r="AH89" s="6">
        <f t="shared" si="52"/>
        <v>6.7282990702031238E-4</v>
      </c>
      <c r="AI89" s="6">
        <f t="shared" si="53"/>
        <v>4.7460689627025807E-2</v>
      </c>
      <c r="AJ89" s="6">
        <f t="shared" si="54"/>
        <v>2.284527395613059E-3</v>
      </c>
      <c r="AK89" s="6">
        <f t="shared" si="55"/>
        <v>1.4761777347222385E-2</v>
      </c>
      <c r="AL89" s="6">
        <f t="shared" si="56"/>
        <v>3.1781288502198781E-3</v>
      </c>
      <c r="AM89" s="6">
        <f t="shared" si="57"/>
        <v>4.0919095656624816E-3</v>
      </c>
      <c r="AN89" s="6">
        <f t="shared" si="58"/>
        <v>6.0403069401450933E-3</v>
      </c>
      <c r="AP89" t="str">
        <f t="shared" si="32"/>
        <v>TLT Returns</v>
      </c>
      <c r="AQ89" s="18">
        <v>-0.28482103799906933</v>
      </c>
      <c r="AR89" s="18">
        <v>4.0605886828379442E-2</v>
      </c>
      <c r="AS89" s="18">
        <v>-0.39098934612547309</v>
      </c>
      <c r="AT89" s="18">
        <v>-0.21431849721230609</v>
      </c>
      <c r="AU89" s="18">
        <v>-9.6120956873450722E-2</v>
      </c>
      <c r="AV89" s="18">
        <v>-0.34653047850080188</v>
      </c>
      <c r="AW89" s="18">
        <v>-0.38495462595455532</v>
      </c>
      <c r="AX89" s="18">
        <v>-0.33786111101698241</v>
      </c>
      <c r="AY89" s="18">
        <v>0.545387250428778</v>
      </c>
      <c r="AZ89" s="17">
        <v>0.99842271293375329</v>
      </c>
      <c r="BA89" s="18">
        <v>0.5233145601903183</v>
      </c>
      <c r="BB89" s="18">
        <v>0.66832210901725198</v>
      </c>
      <c r="BC89" s="18">
        <v>0.88238634336117838</v>
      </c>
    </row>
    <row r="90" spans="1:57">
      <c r="A90" s="1" t="d">
        <v>2008-08-25</v>
      </c>
      <c r="B90">
        <v>30.5</v>
      </c>
      <c r="C90">
        <v>37.659999999999997</v>
      </c>
      <c r="D90">
        <v>74.650002000000001</v>
      </c>
      <c r="E90">
        <v>32.610000999999997</v>
      </c>
      <c r="F90">
        <v>28.139999</v>
      </c>
      <c r="G90">
        <v>35.220001000000003</v>
      </c>
      <c r="H90">
        <v>39.75</v>
      </c>
      <c r="I90">
        <v>22.75</v>
      </c>
      <c r="J90">
        <v>83.150002000000001</v>
      </c>
      <c r="K90">
        <v>93.839995999999999</v>
      </c>
      <c r="L90">
        <v>77.559997999999993</v>
      </c>
      <c r="M90">
        <v>76.559997999999993</v>
      </c>
      <c r="N90">
        <v>74.680000000000007</v>
      </c>
      <c r="O90" s="6">
        <f t="shared" si="33"/>
        <v>3.9422193621319636E-3</v>
      </c>
      <c r="P90" s="6">
        <f t="shared" si="34"/>
        <v>1.3096592726680317E-2</v>
      </c>
      <c r="Q90" s="6">
        <f t="shared" si="35"/>
        <v>5.0412361293117373E-2</v>
      </c>
      <c r="R90" s="6">
        <f t="shared" si="36"/>
        <v>-2.1538796831974728E-2</v>
      </c>
      <c r="S90" s="6">
        <f t="shared" si="37"/>
        <v>-9.5491797164569073E-3</v>
      </c>
      <c r="T90" s="6">
        <f t="shared" si="38"/>
        <v>-1.3816602141978095E-2</v>
      </c>
      <c r="U90" s="6">
        <f t="shared" si="39"/>
        <v>3.2731098341856231E-2</v>
      </c>
      <c r="V90" s="6">
        <f t="shared" si="40"/>
        <v>-2.6031838717946981E-2</v>
      </c>
      <c r="W90" s="6">
        <f t="shared" si="41"/>
        <v>3.614509959293247E-3</v>
      </c>
      <c r="X90" s="6">
        <f t="shared" si="42"/>
        <v>1.9802584670432753E-2</v>
      </c>
      <c r="Y90" s="6">
        <f t="shared" si="43"/>
        <v>3.7460614673705673E-3</v>
      </c>
      <c r="Z90" s="6">
        <f t="shared" si="44"/>
        <v>2.2229365588467102E-3</v>
      </c>
      <c r="AA90" s="6">
        <f t="shared" si="45"/>
        <v>1.009361910451324E-2</v>
      </c>
      <c r="AB90" s="6">
        <f t="shared" si="46"/>
        <v>-1.2435163296469183E-3</v>
      </c>
      <c r="AC90" s="6">
        <f t="shared" si="47"/>
        <v>1.1292777441179371E-2</v>
      </c>
      <c r="AD90" s="6">
        <f t="shared" si="48"/>
        <v>5.0589325298291944E-2</v>
      </c>
      <c r="AE90" s="6">
        <f t="shared" si="49"/>
        <v>-2.5943805409548434E-2</v>
      </c>
      <c r="AF90" s="6">
        <f t="shared" si="50"/>
        <v>-1.3174106380896613E-2</v>
      </c>
      <c r="AG90" s="6">
        <f t="shared" si="51"/>
        <v>-1.7213494130309568E-2</v>
      </c>
      <c r="AH90" s="6">
        <f t="shared" si="52"/>
        <v>3.0885085670753279E-2</v>
      </c>
      <c r="AI90" s="6">
        <f t="shared" si="53"/>
        <v>-3.1446858220413001E-2</v>
      </c>
      <c r="AJ90" s="6">
        <f t="shared" si="54"/>
        <v>3.3654170842128128E-3</v>
      </c>
      <c r="AK90" s="6">
        <f t="shared" si="55"/>
        <v>1.7881048246353514E-2</v>
      </c>
      <c r="AL90" s="6">
        <f t="shared" si="56"/>
        <v>3.4332824281604942E-3</v>
      </c>
      <c r="AM90" s="6">
        <f t="shared" si="57"/>
        <v>1.5991837620112485E-3</v>
      </c>
      <c r="AN90" s="6">
        <f t="shared" si="58"/>
        <v>8.9817870140184546E-3</v>
      </c>
      <c r="AP90" t="str">
        <f t="shared" si="32"/>
        <v>BSV Returns</v>
      </c>
      <c r="AQ90" s="18">
        <v>1.6110673368693696E-2</v>
      </c>
      <c r="AR90" s="18">
        <v>0.28347881172418854</v>
      </c>
      <c r="AS90" s="18">
        <v>5.6072682553062116E-2</v>
      </c>
      <c r="AT90" s="18">
        <v>0.11158261435034793</v>
      </c>
      <c r="AU90" s="18">
        <v>0.1636464732099113</v>
      </c>
      <c r="AV90" s="18">
        <v>3.9024514629916317E-2</v>
      </c>
      <c r="AW90" s="18">
        <v>3.1846714931560291E-3</v>
      </c>
      <c r="AX90" s="18">
        <v>-4.2400821504199854E-2</v>
      </c>
      <c r="AY90" s="18">
        <v>0.59844386778098502</v>
      </c>
      <c r="AZ90" s="18">
        <v>0.5233145601903183</v>
      </c>
      <c r="BA90" s="17">
        <v>0.99842271293375406</v>
      </c>
      <c r="BB90" s="18">
        <v>0.85239953160193427</v>
      </c>
      <c r="BC90" s="18">
        <v>0.67284906868613181</v>
      </c>
    </row>
    <row r="91" spans="1:57">
      <c r="A91" s="1" t="d">
        <v>2008-09-01</v>
      </c>
      <c r="B91">
        <v>30.280000999999999</v>
      </c>
      <c r="C91">
        <v>35.389999000000003</v>
      </c>
      <c r="D91">
        <v>68.419998000000007</v>
      </c>
      <c r="E91">
        <v>31.85</v>
      </c>
      <c r="F91">
        <v>28.32</v>
      </c>
      <c r="G91">
        <v>33.759998000000003</v>
      </c>
      <c r="H91">
        <v>37.220001000000003</v>
      </c>
      <c r="I91">
        <v>21.52</v>
      </c>
      <c r="J91">
        <v>83.07</v>
      </c>
      <c r="K91">
        <v>95.480002999999996</v>
      </c>
      <c r="L91">
        <v>77.650002000000001</v>
      </c>
      <c r="M91">
        <v>77.139999000000003</v>
      </c>
      <c r="N91">
        <v>75.190002000000007</v>
      </c>
      <c r="O91" s="6">
        <f t="shared" si="33"/>
        <v>-3.0571421462189503E-2</v>
      </c>
      <c r="P91" s="6">
        <f t="shared" si="34"/>
        <v>-4.3136408357007813E-2</v>
      </c>
      <c r="Q91" s="6">
        <f t="shared" si="35"/>
        <v>-3.4193892754315267E-2</v>
      </c>
      <c r="R91" s="6">
        <f t="shared" si="36"/>
        <v>-5.3786289471891013E-2</v>
      </c>
      <c r="S91" s="6">
        <f t="shared" si="37"/>
        <v>-2.3037668067017316E-2</v>
      </c>
      <c r="T91" s="6">
        <f t="shared" si="38"/>
        <v>-5.4472592475236614E-2</v>
      </c>
      <c r="U91" s="6">
        <f t="shared" si="39"/>
        <v>-5.5649645956109599E-2</v>
      </c>
      <c r="V91" s="6">
        <f t="shared" si="40"/>
        <v>-9.7757335154088604E-2</v>
      </c>
      <c r="W91" s="6">
        <f t="shared" si="41"/>
        <v>1.2045171222371202E-3</v>
      </c>
      <c r="X91" s="6">
        <f t="shared" si="42"/>
        <v>2.5887313932347125E-2</v>
      </c>
      <c r="Y91" s="6">
        <f t="shared" si="43"/>
        <v>1.8045892547539422E-3</v>
      </c>
      <c r="Z91" s="6">
        <f t="shared" si="44"/>
        <v>6.111468331658116E-3</v>
      </c>
      <c r="AA91" s="6">
        <f t="shared" si="45"/>
        <v>8.8165545130304782E-3</v>
      </c>
      <c r="AB91" s="6">
        <f t="shared" si="46"/>
        <v>-3.5757157153968384E-2</v>
      </c>
      <c r="AC91" s="6">
        <f t="shared" si="47"/>
        <v>-4.4940223642508756E-2</v>
      </c>
      <c r="AD91" s="6">
        <f t="shared" si="48"/>
        <v>-3.4016928749140696E-2</v>
      </c>
      <c r="AE91" s="6">
        <f t="shared" si="49"/>
        <v>-5.8191298049464719E-2</v>
      </c>
      <c r="AF91" s="6">
        <f t="shared" si="50"/>
        <v>-2.6662594731457021E-2</v>
      </c>
      <c r="AG91" s="6">
        <f t="shared" si="51"/>
        <v>-5.7869484463568086E-2</v>
      </c>
      <c r="AH91" s="6">
        <f t="shared" si="52"/>
        <v>-5.7495658627212551E-2</v>
      </c>
      <c r="AI91" s="6">
        <f t="shared" si="53"/>
        <v>-0.10317235465655462</v>
      </c>
      <c r="AJ91" s="6">
        <f t="shared" si="54"/>
        <v>9.5542424715668603E-4</v>
      </c>
      <c r="AK91" s="6">
        <f t="shared" si="55"/>
        <v>2.3965777508267887E-2</v>
      </c>
      <c r="AL91" s="6">
        <f t="shared" si="56"/>
        <v>1.4918102155438691E-3</v>
      </c>
      <c r="AM91" s="6">
        <f t="shared" si="57"/>
        <v>5.4877155348226538E-3</v>
      </c>
      <c r="AN91" s="6">
        <f t="shared" si="58"/>
        <v>7.704722422535692E-3</v>
      </c>
      <c r="AP91" t="str">
        <f t="shared" si="32"/>
        <v>BIV Returns</v>
      </c>
      <c r="AQ91" s="18">
        <v>6.3768358976568573E-2</v>
      </c>
      <c r="AR91" s="18">
        <v>0.3428914329496689</v>
      </c>
      <c r="AS91" s="18">
        <v>6.0192475554623565E-2</v>
      </c>
      <c r="AT91" s="18">
        <v>0.16275468761466341</v>
      </c>
      <c r="AU91" s="18">
        <v>0.20505200170073123</v>
      </c>
      <c r="AV91" s="18">
        <v>5.6826284645271417E-2</v>
      </c>
      <c r="AW91" s="18">
        <v>3.555768903458692E-2</v>
      </c>
      <c r="AX91" s="18">
        <v>2.0397346512527594E-2</v>
      </c>
      <c r="AY91" s="18">
        <v>0.50384613747158302</v>
      </c>
      <c r="AZ91" s="18">
        <v>0.66832210901725198</v>
      </c>
      <c r="BA91" s="18">
        <v>0.85239953160193427</v>
      </c>
      <c r="BB91" s="17">
        <v>0.99842271293375373</v>
      </c>
      <c r="BC91" s="18">
        <v>0.85438091716974562</v>
      </c>
    </row>
    <row r="92" spans="1:57">
      <c r="A92" s="1" t="d">
        <v>2008-09-08</v>
      </c>
      <c r="B92">
        <v>31.200001</v>
      </c>
      <c r="C92">
        <v>36.479999999999997</v>
      </c>
      <c r="D92">
        <v>68.930000000000007</v>
      </c>
      <c r="E92">
        <v>32.400002000000001</v>
      </c>
      <c r="F92">
        <v>29.15</v>
      </c>
      <c r="G92">
        <v>34.110000999999997</v>
      </c>
      <c r="H92">
        <v>38.080002</v>
      </c>
      <c r="I92">
        <v>21.75</v>
      </c>
      <c r="J92">
        <v>83.160004000000001</v>
      </c>
      <c r="K92">
        <v>94.940002000000007</v>
      </c>
      <c r="L92">
        <v>77.709998999999996</v>
      </c>
      <c r="M92">
        <v>76.839995999999999</v>
      </c>
      <c r="N92">
        <v>74.949996999999996</v>
      </c>
      <c r="O92" s="6">
        <f t="shared" si="33"/>
        <v>1.6481225651170422E-2</v>
      </c>
      <c r="P92" s="6">
        <f t="shared" si="34"/>
        <v>-3.6866761837167326E-2</v>
      </c>
      <c r="Q92" s="6">
        <f t="shared" si="35"/>
        <v>-7.9317111099149185E-2</v>
      </c>
      <c r="R92" s="6">
        <f t="shared" si="36"/>
        <v>-2.7699197699925626E-2</v>
      </c>
      <c r="S92" s="6">
        <f t="shared" si="37"/>
        <v>1.625489706508175E-2</v>
      </c>
      <c r="T92" s="6">
        <f t="shared" si="38"/>
        <v>-3.4009040276347748E-2</v>
      </c>
      <c r="U92" s="6">
        <f t="shared" si="39"/>
        <v>-4.2920578656169252E-2</v>
      </c>
      <c r="V92" s="6">
        <f t="shared" si="40"/>
        <v>-6.8839560118505949E-2</v>
      </c>
      <c r="W92" s="6">
        <f t="shared" si="41"/>
        <v>2.0464165787919268E-3</v>
      </c>
      <c r="X92" s="6">
        <f t="shared" si="42"/>
        <v>1.9785774268124477E-2</v>
      </c>
      <c r="Y92" s="6">
        <f t="shared" si="43"/>
        <v>2.9640590943301572E-3</v>
      </c>
      <c r="Z92" s="6">
        <f t="shared" si="44"/>
        <v>4.1731804775187948E-3</v>
      </c>
      <c r="AA92" s="6">
        <f t="shared" si="45"/>
        <v>7.7685094678670756E-3</v>
      </c>
      <c r="AB92" s="6">
        <f t="shared" si="46"/>
        <v>1.1295489959391541E-2</v>
      </c>
      <c r="AC92" s="6">
        <f t="shared" si="47"/>
        <v>-3.8670577122668269E-2</v>
      </c>
      <c r="AD92" s="6">
        <f t="shared" si="48"/>
        <v>-7.9140147093974614E-2</v>
      </c>
      <c r="AE92" s="6">
        <f t="shared" si="49"/>
        <v>-3.2104206277499332E-2</v>
      </c>
      <c r="AF92" s="6">
        <f t="shared" si="50"/>
        <v>1.2629970400642045E-2</v>
      </c>
      <c r="AG92" s="6">
        <f t="shared" si="51"/>
        <v>-3.7405932264679219E-2</v>
      </c>
      <c r="AH92" s="6">
        <f t="shared" si="52"/>
        <v>-4.4766591327272204E-2</v>
      </c>
      <c r="AI92" s="6">
        <f t="shared" si="53"/>
        <v>-7.4254579620971969E-2</v>
      </c>
      <c r="AJ92" s="6">
        <f t="shared" si="54"/>
        <v>1.7973237037114927E-3</v>
      </c>
      <c r="AK92" s="6">
        <f t="shared" si="55"/>
        <v>1.7864237844045238E-2</v>
      </c>
      <c r="AL92" s="6">
        <f t="shared" si="56"/>
        <v>2.6512800551200841E-3</v>
      </c>
      <c r="AM92" s="6">
        <f t="shared" si="57"/>
        <v>3.549427680683333E-3</v>
      </c>
      <c r="AN92" s="6">
        <f t="shared" si="58"/>
        <v>6.6566773773722894E-3</v>
      </c>
      <c r="AP92" t="str">
        <f t="shared" si="32"/>
        <v>BLV Returns</v>
      </c>
      <c r="AQ92" s="18">
        <v>-3.8061383336869876E-2</v>
      </c>
      <c r="AR92" s="18">
        <v>0.264309544769253</v>
      </c>
      <c r="AS92" s="18">
        <v>-9.9809240457157819E-2</v>
      </c>
      <c r="AT92" s="18">
        <v>3.6180244790042039E-2</v>
      </c>
      <c r="AU92" s="18">
        <v>0.11816083725616935</v>
      </c>
      <c r="AV92" s="18">
        <v>-7.4193383009515362E-2</v>
      </c>
      <c r="AW92" s="18">
        <v>-0.10604436276843207</v>
      </c>
      <c r="AX92" s="18">
        <v>-8.6179691816824361E-2</v>
      </c>
      <c r="AY92" s="18">
        <v>0.42609188843021384</v>
      </c>
      <c r="AZ92" s="18">
        <v>0.88238634336117838</v>
      </c>
      <c r="BA92" s="18">
        <v>0.67284906868613181</v>
      </c>
      <c r="BB92" s="18">
        <v>0.85438091716974562</v>
      </c>
      <c r="BC92" s="17">
        <v>0.99842271293375517</v>
      </c>
    </row>
    <row r="93" spans="1:57">
      <c r="A93" s="1" t="d">
        <v>2008-09-15</v>
      </c>
      <c r="B93">
        <v>30.200001</v>
      </c>
      <c r="C93">
        <v>35</v>
      </c>
      <c r="D93">
        <v>71.25</v>
      </c>
      <c r="E93">
        <v>31.549999</v>
      </c>
      <c r="F93">
        <v>27.700001</v>
      </c>
      <c r="G93">
        <v>33.110000999999997</v>
      </c>
      <c r="H93">
        <v>38.279998999999997</v>
      </c>
      <c r="I93">
        <v>20.85</v>
      </c>
      <c r="J93">
        <v>83.260002</v>
      </c>
      <c r="K93">
        <v>93.970000999999996</v>
      </c>
      <c r="L93">
        <v>77.389999000000003</v>
      </c>
      <c r="M93">
        <v>76.139999000000003</v>
      </c>
      <c r="N93">
        <v>74.25</v>
      </c>
      <c r="O93" s="6">
        <f t="shared" si="33"/>
        <v>-9.8847261199597799E-3</v>
      </c>
      <c r="P93" s="6">
        <f t="shared" si="34"/>
        <v>-7.3250461739592557E-2</v>
      </c>
      <c r="Q93" s="6">
        <f t="shared" si="35"/>
        <v>-4.6615731628133719E-2</v>
      </c>
      <c r="R93" s="6">
        <f t="shared" si="36"/>
        <v>-3.3045463175166649E-2</v>
      </c>
      <c r="S93" s="6">
        <f t="shared" si="37"/>
        <v>-1.5759566855264435E-2</v>
      </c>
      <c r="T93" s="6">
        <f t="shared" si="38"/>
        <v>-6.1778749699508181E-2</v>
      </c>
      <c r="U93" s="6">
        <f t="shared" si="39"/>
        <v>-3.7682300638889769E-2</v>
      </c>
      <c r="V93" s="6">
        <f t="shared" si="40"/>
        <v>-8.7211197152148881E-2</v>
      </c>
      <c r="W93" s="6">
        <f t="shared" si="41"/>
        <v>1.3220360961149627E-3</v>
      </c>
      <c r="X93" s="6">
        <f t="shared" si="42"/>
        <v>1.384431317194605E-3</v>
      </c>
      <c r="Y93" s="6">
        <f t="shared" si="43"/>
        <v>-2.1942442271611464E-3</v>
      </c>
      <c r="Z93" s="6">
        <f t="shared" si="44"/>
        <v>-5.5009832007462608E-3</v>
      </c>
      <c r="AA93" s="6">
        <f t="shared" si="45"/>
        <v>-5.7745409907129968E-3</v>
      </c>
      <c r="AB93" s="6">
        <f t="shared" si="46"/>
        <v>-1.5070461811738663E-2</v>
      </c>
      <c r="AC93" s="6">
        <f t="shared" si="47"/>
        <v>-7.5054277025093499E-2</v>
      </c>
      <c r="AD93" s="6">
        <f t="shared" si="48"/>
        <v>-4.6438767622959148E-2</v>
      </c>
      <c r="AE93" s="6">
        <f t="shared" si="49"/>
        <v>-3.7450471752740355E-2</v>
      </c>
      <c r="AF93" s="6">
        <f t="shared" si="50"/>
        <v>-1.938449351970414E-2</v>
      </c>
      <c r="AG93" s="6">
        <f t="shared" si="51"/>
        <v>-6.5175641687839653E-2</v>
      </c>
      <c r="AH93" s="6">
        <f t="shared" si="52"/>
        <v>-3.9528313309992721E-2</v>
      </c>
      <c r="AI93" s="6">
        <f t="shared" si="53"/>
        <v>-9.2626216654614901E-2</v>
      </c>
      <c r="AJ93" s="6">
        <f t="shared" si="54"/>
        <v>1.0729432210345286E-3</v>
      </c>
      <c r="AK93" s="6">
        <f t="shared" si="55"/>
        <v>-5.3710510688463197E-4</v>
      </c>
      <c r="AL93" s="6">
        <f t="shared" si="56"/>
        <v>-2.5070232663712195E-3</v>
      </c>
      <c r="AM93" s="6">
        <f t="shared" si="57"/>
        <v>-6.124735997581723E-3</v>
      </c>
      <c r="AN93" s="6">
        <f t="shared" si="58"/>
        <v>-6.886373081207783E-3</v>
      </c>
    </row>
    <row r="94" spans="1:57">
      <c r="A94" s="1" t="d">
        <v>2008-09-22</v>
      </c>
      <c r="B94">
        <v>29.25</v>
      </c>
      <c r="C94">
        <v>34.529998999999997</v>
      </c>
      <c r="D94">
        <v>67.699996999999996</v>
      </c>
      <c r="E94">
        <v>30.84</v>
      </c>
      <c r="F94">
        <v>27.700001</v>
      </c>
      <c r="G94">
        <v>31.57</v>
      </c>
      <c r="H94">
        <v>35.240001999999997</v>
      </c>
      <c r="I94">
        <v>20.799999</v>
      </c>
      <c r="J94">
        <v>83.410004000000001</v>
      </c>
      <c r="K94">
        <v>94.5</v>
      </c>
      <c r="L94">
        <v>77.519997000000004</v>
      </c>
      <c r="M94">
        <v>74.680000000000007</v>
      </c>
      <c r="N94">
        <v>71.680000000000007</v>
      </c>
      <c r="O94" s="6">
        <f t="shared" si="33"/>
        <v>-3.4607887916481013E-2</v>
      </c>
      <c r="P94" s="6">
        <f t="shared" si="34"/>
        <v>-2.4600783659225953E-2</v>
      </c>
      <c r="Q94" s="6">
        <f t="shared" si="35"/>
        <v>-1.0579014713157316E-2</v>
      </c>
      <c r="R94" s="6">
        <f t="shared" si="36"/>
        <v>-3.2224833323043642E-2</v>
      </c>
      <c r="S94" s="6">
        <f t="shared" si="37"/>
        <v>-2.2135819531143811E-2</v>
      </c>
      <c r="T94" s="6">
        <f t="shared" si="38"/>
        <v>-6.7069307916148263E-2</v>
      </c>
      <c r="U94" s="6">
        <f t="shared" si="39"/>
        <v>-5.4664420259714089E-2</v>
      </c>
      <c r="V94" s="6">
        <f t="shared" si="40"/>
        <v>-3.4029796663235579E-2</v>
      </c>
      <c r="W94" s="6">
        <f t="shared" si="41"/>
        <v>4.0846283584198822E-3</v>
      </c>
      <c r="X94" s="6">
        <f t="shared" si="42"/>
        <v>-1.0316998391124481E-2</v>
      </c>
      <c r="Y94" s="6">
        <f t="shared" si="43"/>
        <v>-1.6756464684762049E-3</v>
      </c>
      <c r="Z94" s="6">
        <f t="shared" si="44"/>
        <v>-3.2409621143116615E-2</v>
      </c>
      <c r="AA94" s="6">
        <f t="shared" si="45"/>
        <v>-4.780650132254196E-2</v>
      </c>
      <c r="AB94" s="6">
        <f t="shared" si="46"/>
        <v>-3.9793623608259894E-2</v>
      </c>
      <c r="AC94" s="6">
        <f t="shared" si="47"/>
        <v>-2.6404598944726899E-2</v>
      </c>
      <c r="AD94" s="6">
        <f t="shared" si="48"/>
        <v>-1.0402050707982745E-2</v>
      </c>
      <c r="AE94" s="6">
        <f t="shared" si="49"/>
        <v>-3.6629841900617348E-2</v>
      </c>
      <c r="AF94" s="6">
        <f t="shared" si="50"/>
        <v>-2.5760746195583516E-2</v>
      </c>
      <c r="AG94" s="6">
        <f t="shared" si="51"/>
        <v>-7.0466199904479734E-2</v>
      </c>
      <c r="AH94" s="6">
        <f t="shared" si="52"/>
        <v>-5.6510432930817041E-2</v>
      </c>
      <c r="AI94" s="6">
        <f t="shared" si="53"/>
        <v>-3.9444816165701599E-2</v>
      </c>
      <c r="AJ94" s="6">
        <f t="shared" si="54"/>
        <v>3.8355354833394481E-3</v>
      </c>
      <c r="AK94" s="6">
        <f t="shared" si="55"/>
        <v>-1.2238534815203718E-2</v>
      </c>
      <c r="AL94" s="6">
        <f t="shared" si="56"/>
        <v>-1.9884255076862783E-3</v>
      </c>
      <c r="AM94" s="6">
        <f t="shared" si="57"/>
        <v>-3.3033373939952079E-2</v>
      </c>
      <c r="AN94" s="6">
        <f t="shared" si="58"/>
        <v>-4.8918333413036745E-2</v>
      </c>
    </row>
    <row r="95" spans="1:57">
      <c r="A95" s="1" t="d">
        <v>2008-09-29</v>
      </c>
      <c r="B95">
        <v>25.950001</v>
      </c>
      <c r="C95">
        <v>32.119999</v>
      </c>
      <c r="D95">
        <v>58.009998000000003</v>
      </c>
      <c r="E95">
        <v>29.65</v>
      </c>
      <c r="F95">
        <v>27.23</v>
      </c>
      <c r="G95">
        <v>27.82</v>
      </c>
      <c r="H95">
        <v>30.190000999999999</v>
      </c>
      <c r="I95">
        <v>18.629999000000002</v>
      </c>
      <c r="J95">
        <v>83.949996999999996</v>
      </c>
      <c r="K95">
        <v>97.400002000000001</v>
      </c>
      <c r="L95">
        <v>76.440002000000007</v>
      </c>
      <c r="M95">
        <v>73.940002000000007</v>
      </c>
      <c r="N95">
        <v>71.410004000000001</v>
      </c>
      <c r="O95" s="6">
        <f t="shared" si="33"/>
        <v>-0.18424647871917577</v>
      </c>
      <c r="P95" s="6">
        <f t="shared" si="34"/>
        <v>-0.12728530726082044</v>
      </c>
      <c r="Q95" s="6">
        <f t="shared" si="35"/>
        <v>-0.17247612189640252</v>
      </c>
      <c r="R95" s="6">
        <f t="shared" si="36"/>
        <v>-8.8696359082942516E-2</v>
      </c>
      <c r="S95" s="6">
        <f t="shared" si="37"/>
        <v>-6.8135606110833052E-2</v>
      </c>
      <c r="T95" s="6">
        <f t="shared" si="38"/>
        <v>-0.2038354392521729</v>
      </c>
      <c r="U95" s="6">
        <f t="shared" si="39"/>
        <v>-0.23217848560187396</v>
      </c>
      <c r="V95" s="6">
        <f t="shared" si="40"/>
        <v>-0.15484062659806266</v>
      </c>
      <c r="W95" s="6">
        <f t="shared" si="41"/>
        <v>9.4548366981331896E-3</v>
      </c>
      <c r="X95" s="6">
        <f t="shared" si="42"/>
        <v>2.5581096993261825E-2</v>
      </c>
      <c r="Y95" s="6">
        <f t="shared" si="43"/>
        <v>-1.6477790816410074E-2</v>
      </c>
      <c r="Z95" s="6">
        <f t="shared" si="44"/>
        <v>-3.8471305286689662E-2</v>
      </c>
      <c r="AA95" s="6">
        <f t="shared" si="45"/>
        <v>-4.8383212946340549E-2</v>
      </c>
      <c r="AB95" s="6">
        <f t="shared" si="46"/>
        <v>-0.18943221441095465</v>
      </c>
      <c r="AC95" s="6">
        <f t="shared" si="47"/>
        <v>-0.12908912254632138</v>
      </c>
      <c r="AD95" s="6">
        <f t="shared" si="48"/>
        <v>-0.17229915789122796</v>
      </c>
      <c r="AE95" s="6">
        <f t="shared" si="49"/>
        <v>-9.3101367660516215E-2</v>
      </c>
      <c r="AF95" s="6">
        <f t="shared" si="50"/>
        <v>-7.1760532775272751E-2</v>
      </c>
      <c r="AG95" s="6">
        <f t="shared" si="51"/>
        <v>-0.20723233124050439</v>
      </c>
      <c r="AH95" s="6">
        <f t="shared" si="52"/>
        <v>-0.23402449827297692</v>
      </c>
      <c r="AI95" s="6">
        <f t="shared" si="53"/>
        <v>-0.1602556461005287</v>
      </c>
      <c r="AJ95" s="6">
        <f t="shared" si="54"/>
        <v>9.205743823052755E-3</v>
      </c>
      <c r="AK95" s="6">
        <f t="shared" si="55"/>
        <v>2.3659560569182586E-2</v>
      </c>
      <c r="AL95" s="6">
        <f t="shared" si="56"/>
        <v>-1.6790569855620146E-2</v>
      </c>
      <c r="AM95" s="6">
        <f t="shared" si="57"/>
        <v>-3.9095058083525126E-2</v>
      </c>
      <c r="AN95" s="6">
        <f t="shared" si="58"/>
        <v>-4.9495045036835335E-2</v>
      </c>
      <c r="AU95">
        <v>0</v>
      </c>
      <c r="AV95" t="s">
        <v>75</v>
      </c>
      <c r="AW95" t="s">
        <v>76</v>
      </c>
      <c r="AX95" t="s">
        <v>93</v>
      </c>
      <c r="AZ95" t="s">
        <v>94</v>
      </c>
      <c r="BB95" s="6"/>
      <c r="BC95" s="6">
        <f>(COUNTIF(O21:O654,"&gt;0"))/AW112</f>
        <v>0.62085308056872035</v>
      </c>
    </row>
    <row r="96" spans="1:57">
      <c r="A96" s="1" t="d">
        <v>2008-10-06</v>
      </c>
      <c r="B96">
        <v>22.129999000000002</v>
      </c>
      <c r="C96">
        <v>25.76</v>
      </c>
      <c r="D96">
        <v>43.400002000000001</v>
      </c>
      <c r="E96">
        <v>24.139999</v>
      </c>
      <c r="F96">
        <v>23.6</v>
      </c>
      <c r="G96">
        <v>23.540001</v>
      </c>
      <c r="H96">
        <v>25.68</v>
      </c>
      <c r="I96">
        <v>15.9</v>
      </c>
      <c r="J96">
        <v>83.959998999999996</v>
      </c>
      <c r="K96">
        <v>95.949996999999996</v>
      </c>
      <c r="L96">
        <v>75.040001000000004</v>
      </c>
      <c r="M96">
        <v>67.120002999999997</v>
      </c>
      <c r="N96">
        <v>66.25</v>
      </c>
      <c r="O96" s="6">
        <f t="shared" si="33"/>
        <v>-0.3109078486179771</v>
      </c>
      <c r="P96" s="6">
        <f t="shared" si="34"/>
        <v>-0.30652516025326065</v>
      </c>
      <c r="Q96" s="6">
        <f t="shared" si="35"/>
        <v>-0.49573533195945241</v>
      </c>
      <c r="R96" s="6">
        <f t="shared" si="36"/>
        <v>-0.26770338304713676</v>
      </c>
      <c r="S96" s="6">
        <f t="shared" si="37"/>
        <v>-0.16018573726281071</v>
      </c>
      <c r="T96" s="6">
        <f t="shared" si="38"/>
        <v>-0.34113423744849675</v>
      </c>
      <c r="U96" s="6">
        <f t="shared" si="39"/>
        <v>-0.39921506163969062</v>
      </c>
      <c r="V96" s="6">
        <f t="shared" si="40"/>
        <v>-0.27103483901862474</v>
      </c>
      <c r="W96" s="6">
        <f t="shared" si="41"/>
        <v>8.3722172540309434E-3</v>
      </c>
      <c r="X96" s="6">
        <f t="shared" si="42"/>
        <v>2.0851598150756205E-2</v>
      </c>
      <c r="Y96" s="6">
        <f t="shared" si="43"/>
        <v>-3.0836242336606395E-2</v>
      </c>
      <c r="Z96" s="6">
        <f t="shared" si="44"/>
        <v>-0.12609163096563375</v>
      </c>
      <c r="AA96" s="6">
        <f t="shared" si="45"/>
        <v>-0.11400231281647735</v>
      </c>
      <c r="AB96" s="6">
        <f t="shared" si="46"/>
        <v>-0.31609358430975598</v>
      </c>
      <c r="AC96" s="6">
        <f t="shared" si="47"/>
        <v>-0.3083289755387616</v>
      </c>
      <c r="AD96" s="6">
        <f t="shared" si="48"/>
        <v>-0.49555836795427782</v>
      </c>
      <c r="AE96" s="6">
        <f t="shared" si="49"/>
        <v>-0.27210839162471046</v>
      </c>
      <c r="AF96" s="6">
        <f t="shared" si="50"/>
        <v>-0.16381066392725041</v>
      </c>
      <c r="AG96" s="6">
        <f t="shared" si="51"/>
        <v>-0.34453112943682823</v>
      </c>
      <c r="AH96" s="6">
        <f t="shared" si="52"/>
        <v>-0.40106107431079357</v>
      </c>
      <c r="AI96" s="6">
        <f t="shared" si="53"/>
        <v>-0.27644985852109077</v>
      </c>
      <c r="AJ96" s="6">
        <f t="shared" si="54"/>
        <v>8.1231243789505088E-3</v>
      </c>
      <c r="AK96" s="6">
        <f t="shared" si="55"/>
        <v>1.8930061726676967E-2</v>
      </c>
      <c r="AL96" s="6">
        <f t="shared" si="56"/>
        <v>-3.1149021375816467E-2</v>
      </c>
      <c r="AM96" s="6">
        <f t="shared" si="57"/>
        <v>-0.12671538376246921</v>
      </c>
      <c r="AN96" s="6">
        <f t="shared" si="58"/>
        <v>-0.11511414490697214</v>
      </c>
      <c r="AP96" t="s">
        <v>70</v>
      </c>
      <c r="AQ96" s="6">
        <f>MAX(O$21:O$654)</f>
        <v>0.20832846552906917</v>
      </c>
      <c r="AU96">
        <f>IF(AU95&lt;$AQ$99,AU95+1," ")</f>
        <v>1</v>
      </c>
      <c r="AV96">
        <f>AQ97</f>
        <v>-0.3109078486179771</v>
      </c>
      <c r="AW96">
        <f t="array" ref="AW96:AW105">FREQUENCY(O21:O654,AV96:AV105)</f>
        <v>1</v>
      </c>
      <c r="AX96" s="6">
        <f>AW96/$AW$112</f>
        <v>1.5797788309636651E-3</v>
      </c>
      <c r="AZ96" t="s">
        <v>95</v>
      </c>
      <c r="BC96" s="6">
        <f>(COUNTIF(O21:O654,"&lt;0"))/AW112</f>
        <v>0.37756714060031593</v>
      </c>
    </row>
    <row r="97" spans="1:55">
      <c r="A97" s="1" t="d">
        <v>2008-10-13</v>
      </c>
      <c r="B97">
        <v>22.24</v>
      </c>
      <c r="C97">
        <v>27.41</v>
      </c>
      <c r="D97">
        <v>45.939999</v>
      </c>
      <c r="E97">
        <v>26.1</v>
      </c>
      <c r="F97">
        <v>24.309999000000001</v>
      </c>
      <c r="G97">
        <v>23.559999000000001</v>
      </c>
      <c r="H97">
        <v>25.75</v>
      </c>
      <c r="I97">
        <v>16.540001</v>
      </c>
      <c r="J97">
        <v>83.900002000000001</v>
      </c>
      <c r="K97">
        <v>93.870002999999997</v>
      </c>
      <c r="L97">
        <v>74.220000999999996</v>
      </c>
      <c r="M97">
        <v>70.379997000000003</v>
      </c>
      <c r="N97">
        <v>66.5</v>
      </c>
      <c r="O97" s="6">
        <f t="shared" si="33"/>
        <v>-0.2739871042954839</v>
      </c>
      <c r="P97" s="6">
        <f t="shared" si="34"/>
        <v>-0.23092057212688161</v>
      </c>
      <c r="Q97" s="6">
        <f t="shared" si="35"/>
        <v>-0.38774996011165291</v>
      </c>
      <c r="R97" s="6">
        <f t="shared" si="36"/>
        <v>-0.16687723436648089</v>
      </c>
      <c r="S97" s="6">
        <f t="shared" si="37"/>
        <v>-0.13054470210167926</v>
      </c>
      <c r="T97" s="6">
        <f t="shared" si="38"/>
        <v>-0.29265698623133685</v>
      </c>
      <c r="U97" s="6">
        <f t="shared" si="39"/>
        <v>-0.31374723071192084</v>
      </c>
      <c r="V97" s="6">
        <f t="shared" si="40"/>
        <v>-0.22917118857531243</v>
      </c>
      <c r="W97" s="6">
        <f t="shared" si="41"/>
        <v>5.857383101662522E-3</v>
      </c>
      <c r="X97" s="6">
        <f t="shared" si="42"/>
        <v>-6.6889561917047435E-3</v>
      </c>
      <c r="Y97" s="6">
        <f t="shared" si="43"/>
        <v>-4.3502259776911051E-2</v>
      </c>
      <c r="Z97" s="6">
        <f t="shared" si="44"/>
        <v>-5.9303229405829619E-2</v>
      </c>
      <c r="AA97" s="6">
        <f t="shared" si="45"/>
        <v>-7.5009821004866695E-2</v>
      </c>
      <c r="AB97" s="6">
        <f t="shared" si="46"/>
        <v>-0.27917283998726278</v>
      </c>
      <c r="AC97" s="6">
        <f t="shared" si="47"/>
        <v>-0.23272438741238255</v>
      </c>
      <c r="AD97" s="6">
        <f t="shared" si="48"/>
        <v>-0.38757299610647833</v>
      </c>
      <c r="AE97" s="6">
        <f t="shared" si="49"/>
        <v>-0.17128224294405459</v>
      </c>
      <c r="AF97" s="6">
        <f t="shared" si="50"/>
        <v>-0.13416962876611896</v>
      </c>
      <c r="AG97" s="6">
        <f t="shared" si="51"/>
        <v>-0.29605387821966833</v>
      </c>
      <c r="AH97" s="6">
        <f t="shared" si="52"/>
        <v>-0.3155932433830238</v>
      </c>
      <c r="AI97" s="6">
        <f t="shared" si="53"/>
        <v>-0.23458620807777847</v>
      </c>
      <c r="AJ97" s="6">
        <f t="shared" si="54"/>
        <v>5.6082902265820883E-3</v>
      </c>
      <c r="AK97" s="6">
        <f t="shared" si="55"/>
        <v>-8.6104926157839802E-3</v>
      </c>
      <c r="AL97" s="6">
        <f t="shared" si="56"/>
        <v>-4.3815038816121123E-2</v>
      </c>
      <c r="AM97" s="6">
        <f t="shared" si="57"/>
        <v>-5.9926982202665083E-2</v>
      </c>
      <c r="AN97" s="6">
        <f t="shared" si="58"/>
        <v>-7.612165309536148E-2</v>
      </c>
      <c r="AP97" t="s">
        <v>71</v>
      </c>
      <c r="AQ97" s="6">
        <f>MIN(O$21:O$654)</f>
        <v>-0.3109078486179771</v>
      </c>
      <c r="AU97">
        <f t="shared" ref="AU97:AU111" si="59">IF(AU96&lt;$AQ$99,AU96+1," ")</f>
        <v>2</v>
      </c>
      <c r="AV97">
        <f t="shared" ref="AV97:AV111" si="60">IF(AU97&lt;&gt;" ",AV96+$AQ$100, " ")</f>
        <v>-0.25321492482386088</v>
      </c>
      <c r="AW97">
        <v>3</v>
      </c>
      <c r="AX97" s="6">
        <f t="shared" ref="AX97:AX105" si="61">AW97/$AW$112</f>
        <v>4.7393364928909956E-3</v>
      </c>
    </row>
    <row r="98" spans="1:55">
      <c r="A98" s="1" t="d">
        <v>2008-10-20</v>
      </c>
      <c r="B98">
        <v>19.420000000000002</v>
      </c>
      <c r="C98">
        <v>27.469999000000001</v>
      </c>
      <c r="D98">
        <v>43.650002000000001</v>
      </c>
      <c r="E98">
        <v>25.700001</v>
      </c>
      <c r="F98">
        <v>22.799999</v>
      </c>
      <c r="G98">
        <v>22.09</v>
      </c>
      <c r="H98">
        <v>22.9</v>
      </c>
      <c r="I98">
        <v>15.06</v>
      </c>
      <c r="J98">
        <v>84.150002000000001</v>
      </c>
      <c r="K98">
        <v>96.730002999999996</v>
      </c>
      <c r="L98">
        <v>74.75</v>
      </c>
      <c r="M98">
        <v>70.830001999999993</v>
      </c>
      <c r="N98">
        <v>68.300003000000004</v>
      </c>
      <c r="O98" s="6">
        <f t="shared" si="33"/>
        <v>-0.28986818528436342</v>
      </c>
      <c r="P98" s="6">
        <f t="shared" si="34"/>
        <v>-0.15638439424147729</v>
      </c>
      <c r="Q98" s="6">
        <f t="shared" si="35"/>
        <v>-0.28441204689653304</v>
      </c>
      <c r="R98" s="6">
        <f t="shared" si="36"/>
        <v>-0.14297109463205515</v>
      </c>
      <c r="S98" s="6">
        <f t="shared" si="37"/>
        <v>-0.17755881458492326</v>
      </c>
      <c r="T98" s="6">
        <f t="shared" si="38"/>
        <v>-0.23063016906327102</v>
      </c>
      <c r="U98" s="6">
        <f t="shared" si="39"/>
        <v>-0.27637386628210381</v>
      </c>
      <c r="V98" s="6">
        <f t="shared" si="40"/>
        <v>-0.21273090856488289</v>
      </c>
      <c r="W98" s="6">
        <f t="shared" si="41"/>
        <v>2.3795966159050855E-3</v>
      </c>
      <c r="X98" s="6">
        <f t="shared" si="42"/>
        <v>-6.9026079737518099E-3</v>
      </c>
      <c r="Y98" s="6">
        <f t="shared" si="43"/>
        <v>-2.235693326558812E-2</v>
      </c>
      <c r="Z98" s="6">
        <f t="shared" si="44"/>
        <v>-4.297131255529052E-2</v>
      </c>
      <c r="AA98" s="6">
        <f t="shared" si="45"/>
        <v>-4.4528161074972039E-2</v>
      </c>
      <c r="AB98" s="6">
        <f t="shared" si="46"/>
        <v>-0.2950539209761423</v>
      </c>
      <c r="AC98" s="6">
        <f t="shared" si="47"/>
        <v>-0.15818820952697824</v>
      </c>
      <c r="AD98" s="6">
        <f t="shared" si="48"/>
        <v>-0.28423508289135846</v>
      </c>
      <c r="AE98" s="6">
        <f t="shared" si="49"/>
        <v>-0.14737610320962885</v>
      </c>
      <c r="AF98" s="6">
        <f t="shared" si="50"/>
        <v>-0.18118374124936296</v>
      </c>
      <c r="AG98" s="6">
        <f t="shared" si="51"/>
        <v>-0.23402706105160251</v>
      </c>
      <c r="AH98" s="6">
        <f t="shared" si="52"/>
        <v>-0.27821987895320677</v>
      </c>
      <c r="AI98" s="6">
        <f t="shared" si="53"/>
        <v>-0.21814592806734892</v>
      </c>
      <c r="AJ98" s="6">
        <f t="shared" si="54"/>
        <v>2.1305037408246514E-3</v>
      </c>
      <c r="AK98" s="6">
        <f t="shared" si="55"/>
        <v>-8.8241443978310467E-3</v>
      </c>
      <c r="AL98" s="6">
        <f t="shared" si="56"/>
        <v>-2.2669712304798192E-2</v>
      </c>
      <c r="AM98" s="6">
        <f t="shared" si="57"/>
        <v>-4.3595065352125983E-2</v>
      </c>
      <c r="AN98" s="6">
        <f t="shared" si="58"/>
        <v>-4.5639993165466824E-2</v>
      </c>
      <c r="AP98" t="s">
        <v>72</v>
      </c>
      <c r="AQ98" s="6">
        <f>ABS(AQ96)-AQ97</f>
        <v>0.5192363141470463</v>
      </c>
      <c r="AU98">
        <f t="shared" si="59"/>
        <v>3</v>
      </c>
      <c r="AV98">
        <f t="shared" si="60"/>
        <v>-0.19552200102974462</v>
      </c>
      <c r="AW98">
        <v>0</v>
      </c>
      <c r="AX98" s="6">
        <f t="shared" si="61"/>
        <v>0</v>
      </c>
      <c r="AZ98" t="s">
        <v>96</v>
      </c>
      <c r="BB98" t="s">
        <v>98</v>
      </c>
      <c r="BC98" t="s">
        <v>97</v>
      </c>
    </row>
    <row r="99" spans="1:55">
      <c r="A99" s="1" t="d">
        <v>2008-10-27</v>
      </c>
      <c r="B99">
        <v>22.98</v>
      </c>
      <c r="C99">
        <v>28.91</v>
      </c>
      <c r="D99">
        <v>51.400002000000001</v>
      </c>
      <c r="E99">
        <v>26.6</v>
      </c>
      <c r="F99">
        <v>24.120000999999998</v>
      </c>
      <c r="G99">
        <v>25.18</v>
      </c>
      <c r="H99">
        <v>25.92</v>
      </c>
      <c r="I99">
        <v>16.649999999999999</v>
      </c>
      <c r="J99">
        <v>84.199996999999996</v>
      </c>
      <c r="K99">
        <v>92.830001999999993</v>
      </c>
      <c r="L99">
        <v>75.379997000000003</v>
      </c>
      <c r="M99">
        <v>70.769997000000004</v>
      </c>
      <c r="N99">
        <v>66.110000999999997</v>
      </c>
      <c r="O99" s="6">
        <f t="shared" si="33"/>
        <v>3.7690163545180559E-2</v>
      </c>
      <c r="P99" s="6">
        <f t="shared" si="34"/>
        <v>0.11536465479210177</v>
      </c>
      <c r="Q99" s="6">
        <f t="shared" si="35"/>
        <v>0.16917872418231703</v>
      </c>
      <c r="R99" s="6">
        <f t="shared" si="36"/>
        <v>9.7041041543289575E-2</v>
      </c>
      <c r="S99" s="6">
        <f t="shared" si="37"/>
        <v>2.1794701286789103E-2</v>
      </c>
      <c r="T99" s="6">
        <f t="shared" si="38"/>
        <v>6.7348884303187639E-2</v>
      </c>
      <c r="U99" s="6">
        <f t="shared" si="39"/>
        <v>9.3023926623136306E-3</v>
      </c>
      <c r="V99" s="6">
        <f t="shared" si="40"/>
        <v>4.6091107200266879E-2</v>
      </c>
      <c r="W99" s="6">
        <f t="shared" si="41"/>
        <v>2.8544025768280946E-3</v>
      </c>
      <c r="X99" s="6">
        <f t="shared" si="42"/>
        <v>-3.3057306230823792E-2</v>
      </c>
      <c r="Y99" s="6">
        <f t="shared" si="43"/>
        <v>4.520630016438495E-3</v>
      </c>
      <c r="Z99" s="6">
        <f t="shared" si="44"/>
        <v>5.2953032841832406E-2</v>
      </c>
      <c r="AA99" s="6">
        <f t="shared" si="45"/>
        <v>-2.115428394540376E-3</v>
      </c>
      <c r="AB99" s="6">
        <f t="shared" si="46"/>
        <v>3.2504427853401678E-2</v>
      </c>
      <c r="AC99" s="6">
        <f t="shared" si="47"/>
        <v>0.11356083950660083</v>
      </c>
      <c r="AD99" s="6">
        <f t="shared" si="48"/>
        <v>0.16935568818749158</v>
      </c>
      <c r="AE99" s="6">
        <f t="shared" si="49"/>
        <v>9.2636032965715875E-2</v>
      </c>
      <c r="AF99" s="6">
        <f t="shared" si="50"/>
        <v>1.8169774622349397E-2</v>
      </c>
      <c r="AG99" s="6">
        <f t="shared" si="51"/>
        <v>6.3951992314856168E-2</v>
      </c>
      <c r="AH99" s="6">
        <f t="shared" si="52"/>
        <v>7.4563799912106786E-3</v>
      </c>
      <c r="AI99" s="6">
        <f t="shared" si="53"/>
        <v>4.0676087697800858E-2</v>
      </c>
      <c r="AJ99" s="6">
        <f t="shared" si="54"/>
        <v>2.6053097017476605E-3</v>
      </c>
      <c r="AK99" s="6">
        <f t="shared" si="55"/>
        <v>-3.4978842654903031E-2</v>
      </c>
      <c r="AL99" s="6">
        <f t="shared" si="56"/>
        <v>4.2078509772284214E-3</v>
      </c>
      <c r="AM99" s="6">
        <f t="shared" si="57"/>
        <v>5.2329280044996943E-2</v>
      </c>
      <c r="AN99" s="6">
        <f t="shared" si="58"/>
        <v>-3.2272604850351622E-3</v>
      </c>
      <c r="AP99" t="s">
        <v>73</v>
      </c>
      <c r="AQ99">
        <v>10</v>
      </c>
      <c r="AU99">
        <f t="shared" si="59"/>
        <v>4</v>
      </c>
      <c r="AV99">
        <f t="shared" si="60"/>
        <v>-0.13782907723562837</v>
      </c>
      <c r="AW99">
        <v>6</v>
      </c>
      <c r="AX99" s="6">
        <f t="shared" si="61"/>
        <v>9.4786729857819912E-3</v>
      </c>
      <c r="BB99">
        <f>$AQ$2+(1*$AS$2)</f>
        <v>5.4949092524988641E-2</v>
      </c>
      <c r="BC99">
        <f>$AQ$2-(1*$AS$2)</f>
        <v>-4.4577621141430879E-2</v>
      </c>
    </row>
    <row r="100" spans="1:55">
      <c r="A100" s="1" t="d">
        <v>2008-11-03</v>
      </c>
      <c r="B100">
        <v>21.120000999999998</v>
      </c>
      <c r="C100">
        <v>29.059999000000001</v>
      </c>
      <c r="D100">
        <v>49.849997999999999</v>
      </c>
      <c r="E100">
        <v>26.43</v>
      </c>
      <c r="F100">
        <v>24.26</v>
      </c>
      <c r="G100">
        <v>23.83</v>
      </c>
      <c r="H100">
        <v>24.870000999999998</v>
      </c>
      <c r="I100">
        <v>15.84</v>
      </c>
      <c r="J100">
        <v>84.029999000000004</v>
      </c>
      <c r="K100">
        <v>94.260002</v>
      </c>
      <c r="L100">
        <v>76.5</v>
      </c>
      <c r="M100">
        <v>71.739998</v>
      </c>
      <c r="N100">
        <v>67.370002999999997</v>
      </c>
      <c r="O100" s="6">
        <f t="shared" si="33"/>
        <v>-5.1671963195837139E-2</v>
      </c>
      <c r="P100" s="6">
        <f t="shared" si="34"/>
        <v>5.8454713415879621E-2</v>
      </c>
      <c r="Q100" s="6">
        <f t="shared" si="35"/>
        <v>8.1682280794056289E-2</v>
      </c>
      <c r="R100" s="6">
        <f t="shared" si="36"/>
        <v>1.2564414287549949E-2</v>
      </c>
      <c r="S100" s="6">
        <f t="shared" si="37"/>
        <v>-2.0588436767918074E-3</v>
      </c>
      <c r="T100" s="6">
        <f t="shared" si="38"/>
        <v>1.1394974772087368E-2</v>
      </c>
      <c r="U100" s="6">
        <f t="shared" si="39"/>
        <v>-3.4772329085345499E-2</v>
      </c>
      <c r="V100" s="6">
        <f t="shared" si="40"/>
        <v>-4.3243363668755787E-2</v>
      </c>
      <c r="W100" s="6">
        <f t="shared" si="41"/>
        <v>1.5482287285525423E-3</v>
      </c>
      <c r="X100" s="6">
        <f t="shared" si="42"/>
        <v>4.1460644055002927E-3</v>
      </c>
      <c r="Y100" s="6">
        <f t="shared" si="43"/>
        <v>3.0257071726581531E-2</v>
      </c>
      <c r="Z100" s="6">
        <f t="shared" si="44"/>
        <v>1.9139354957993807E-2</v>
      </c>
      <c r="AA100" s="6">
        <f t="shared" si="45"/>
        <v>1.2997911840965312E-2</v>
      </c>
      <c r="AB100" s="6">
        <f t="shared" si="46"/>
        <v>-5.6857698887616021E-2</v>
      </c>
      <c r="AC100" s="6">
        <f t="shared" si="47"/>
        <v>5.6650898130378678E-2</v>
      </c>
      <c r="AD100" s="6">
        <f t="shared" si="48"/>
        <v>8.185924479923086E-2</v>
      </c>
      <c r="AE100" s="6">
        <f t="shared" si="49"/>
        <v>8.1594057099762425E-3</v>
      </c>
      <c r="AF100" s="6">
        <f t="shared" si="50"/>
        <v>-5.683770341231513E-3</v>
      </c>
      <c r="AG100" s="6">
        <f t="shared" si="51"/>
        <v>7.9980827837558971E-3</v>
      </c>
      <c r="AH100" s="6">
        <f t="shared" si="52"/>
        <v>-3.6618341756448451E-2</v>
      </c>
      <c r="AI100" s="6">
        <f t="shared" si="53"/>
        <v>-4.8658383171221807E-2</v>
      </c>
      <c r="AJ100" s="6">
        <f t="shared" si="54"/>
        <v>1.2991358534721082E-3</v>
      </c>
      <c r="AK100" s="6">
        <f t="shared" si="55"/>
        <v>2.224527981421056E-3</v>
      </c>
      <c r="AL100" s="6">
        <f t="shared" si="56"/>
        <v>2.9944292687371459E-2</v>
      </c>
      <c r="AM100" s="6">
        <f t="shared" si="57"/>
        <v>1.8515602161158346E-2</v>
      </c>
      <c r="AN100" s="6">
        <f t="shared" si="58"/>
        <v>1.1886079750470527E-2</v>
      </c>
      <c r="AP100" t="s">
        <v>74</v>
      </c>
      <c r="AQ100">
        <f>$AQ$98/($AQ$99-1)</f>
        <v>5.7692923794116252E-2</v>
      </c>
      <c r="AU100">
        <f t="shared" si="59"/>
        <v>5</v>
      </c>
      <c r="AV100">
        <f t="shared" si="60"/>
        <v>-8.013615344151212E-2</v>
      </c>
      <c r="AW100">
        <v>17</v>
      </c>
      <c r="AX100" s="6">
        <f t="shared" si="61"/>
        <v>2.6856240126382307E-2</v>
      </c>
      <c r="BB100">
        <f>$AQ$2+(2*$AS$2)</f>
        <v>0.1047124493581984</v>
      </c>
      <c r="BC100">
        <f>$AQ$2-(2*$AS$2)</f>
        <v>-9.4340977974640639E-2</v>
      </c>
    </row>
    <row r="101" spans="1:55">
      <c r="A101" s="1" t="d">
        <v>2008-11-10</v>
      </c>
      <c r="B101">
        <v>19.18</v>
      </c>
      <c r="C101">
        <v>28.799999</v>
      </c>
      <c r="D101">
        <v>47.77</v>
      </c>
      <c r="E101">
        <v>25.540001</v>
      </c>
      <c r="F101">
        <v>23.48</v>
      </c>
      <c r="G101">
        <v>22.4</v>
      </c>
      <c r="H101">
        <v>22.719999000000001</v>
      </c>
      <c r="I101">
        <v>14.81</v>
      </c>
      <c r="J101">
        <v>84.25</v>
      </c>
      <c r="K101">
        <v>95.169998000000007</v>
      </c>
      <c r="L101">
        <v>77.339995999999999</v>
      </c>
      <c r="M101">
        <v>72.610000999999997</v>
      </c>
      <c r="N101">
        <v>68.209998999999996</v>
      </c>
      <c r="O101" s="6">
        <f t="shared" si="33"/>
        <v>-1.2435393407886759E-2</v>
      </c>
      <c r="P101" s="6">
        <f t="shared" si="34"/>
        <v>4.7280888715844731E-2</v>
      </c>
      <c r="Q101" s="6">
        <f t="shared" si="35"/>
        <v>9.0194499297245476E-2</v>
      </c>
      <c r="R101" s="6">
        <f t="shared" si="36"/>
        <v>-6.24514105301894E-3</v>
      </c>
      <c r="S101" s="6">
        <f t="shared" si="37"/>
        <v>2.9388502859150654E-2</v>
      </c>
      <c r="T101" s="6">
        <f t="shared" si="38"/>
        <v>1.3935941428968306E-2</v>
      </c>
      <c r="U101" s="6">
        <f t="shared" si="39"/>
        <v>-7.8913607213287485E-3</v>
      </c>
      <c r="V101" s="6">
        <f t="shared" si="40"/>
        <v>-1.6739594092040091E-2</v>
      </c>
      <c r="W101" s="6">
        <f t="shared" si="41"/>
        <v>1.1876248285737651E-3</v>
      </c>
      <c r="X101" s="6">
        <f t="shared" si="42"/>
        <v>-1.6258878139392058E-2</v>
      </c>
      <c r="Y101" s="6">
        <f t="shared" si="43"/>
        <v>3.4062022188674573E-2</v>
      </c>
      <c r="Z101" s="6">
        <f t="shared" si="44"/>
        <v>2.4819999162209245E-2</v>
      </c>
      <c r="AA101" s="6">
        <f t="shared" si="45"/>
        <v>-1.3186434945878845E-3</v>
      </c>
      <c r="AB101" s="6">
        <f t="shared" si="46"/>
        <v>-1.762112909966564E-2</v>
      </c>
      <c r="AC101" s="6">
        <f t="shared" si="47"/>
        <v>4.5477073430343788E-2</v>
      </c>
      <c r="AD101" s="6">
        <f t="shared" si="48"/>
        <v>9.0371463302420046E-2</v>
      </c>
      <c r="AE101" s="6">
        <f t="shared" si="49"/>
        <v>-1.0650149630592645E-2</v>
      </c>
      <c r="AF101" s="6">
        <f t="shared" si="50"/>
        <v>2.5763576194710949E-2</v>
      </c>
      <c r="AG101" s="6">
        <f t="shared" si="51"/>
        <v>1.0539049440636834E-2</v>
      </c>
      <c r="AH101" s="6">
        <f t="shared" si="52"/>
        <v>-9.7373733924317005E-3</v>
      </c>
      <c r="AI101" s="6">
        <f t="shared" si="53"/>
        <v>-2.2154613594506111E-2</v>
      </c>
      <c r="AJ101" s="6">
        <f t="shared" si="54"/>
        <v>9.3853195349333099E-4</v>
      </c>
      <c r="AK101" s="6">
        <f t="shared" si="55"/>
        <v>-1.8180414563471296E-2</v>
      </c>
      <c r="AL101" s="6">
        <f t="shared" si="56"/>
        <v>3.3749243149464501E-2</v>
      </c>
      <c r="AM101" s="6">
        <f t="shared" si="57"/>
        <v>2.4196246365373784E-2</v>
      </c>
      <c r="AN101" s="6">
        <f t="shared" si="58"/>
        <v>-2.4304755850826708E-3</v>
      </c>
      <c r="AU101">
        <f t="shared" si="59"/>
        <v>6</v>
      </c>
      <c r="AV101">
        <f t="shared" si="60"/>
        <v>-2.2443229647395868E-2</v>
      </c>
      <c r="AW101">
        <v>98</v>
      </c>
      <c r="AX101" s="6">
        <f t="shared" si="61"/>
        <v>0.15481832543443919</v>
      </c>
      <c r="BB101">
        <f>$AQ$2+(3*$AS$2)</f>
        <v>0.15447580619140816</v>
      </c>
      <c r="BC101">
        <f>$AQ$2-(3*$AS$2)</f>
        <v>-0.1441043348078504</v>
      </c>
    </row>
    <row r="102" spans="1:55">
      <c r="A102" s="1" t="d">
        <v>2008-11-17</v>
      </c>
      <c r="B102">
        <v>17.450001</v>
      </c>
      <c r="C102">
        <v>28.83</v>
      </c>
      <c r="D102">
        <v>44.419998</v>
      </c>
      <c r="E102">
        <v>23.59</v>
      </c>
      <c r="F102">
        <v>22.99</v>
      </c>
      <c r="G102">
        <v>20.59</v>
      </c>
      <c r="H102">
        <v>20.100000000000001</v>
      </c>
      <c r="I102">
        <v>13.89</v>
      </c>
      <c r="J102">
        <v>84.629997000000003</v>
      </c>
      <c r="K102">
        <v>102.91999800000001</v>
      </c>
      <c r="L102">
        <v>77.889999000000003</v>
      </c>
      <c r="M102">
        <v>73.860000999999997</v>
      </c>
      <c r="N102">
        <v>70.699996999999996</v>
      </c>
      <c r="O102" s="6">
        <f t="shared" si="33"/>
        <v>-0.2752845664655848</v>
      </c>
      <c r="P102" s="6">
        <f t="shared" si="34"/>
        <v>-2.7710443779439542E-3</v>
      </c>
      <c r="Q102" s="6">
        <f t="shared" si="35"/>
        <v>-0.14594843793010776</v>
      </c>
      <c r="R102" s="6">
        <f t="shared" si="36"/>
        <v>-0.12008832236806975</v>
      </c>
      <c r="S102" s="6">
        <f t="shared" si="37"/>
        <v>-4.7982074543263468E-2</v>
      </c>
      <c r="T102" s="6">
        <f t="shared" si="38"/>
        <v>-0.20124450757650303</v>
      </c>
      <c r="U102" s="6">
        <f t="shared" si="39"/>
        <v>-0.25429505641904382</v>
      </c>
      <c r="V102" s="6">
        <f t="shared" si="40"/>
        <v>-0.18124105966020027</v>
      </c>
      <c r="W102" s="6">
        <f t="shared" si="41"/>
        <v>5.0938926147647183E-3</v>
      </c>
      <c r="X102" s="6">
        <f t="shared" si="42"/>
        <v>0.10318208302437414</v>
      </c>
      <c r="Y102" s="6">
        <f t="shared" si="43"/>
        <v>3.2755614052604826E-2</v>
      </c>
      <c r="Z102" s="6">
        <f t="shared" si="44"/>
        <v>4.2736283266696061E-2</v>
      </c>
      <c r="AA102" s="6">
        <f t="shared" si="45"/>
        <v>6.7125493997920158E-2</v>
      </c>
      <c r="AB102" s="6">
        <f t="shared" si="46"/>
        <v>-0.28047030215736368</v>
      </c>
      <c r="AC102" s="6">
        <f t="shared" si="47"/>
        <v>-4.5748596634449003E-3</v>
      </c>
      <c r="AD102" s="6">
        <f t="shared" si="48"/>
        <v>-0.1457714739249332</v>
      </c>
      <c r="AE102" s="6">
        <f t="shared" si="49"/>
        <v>-0.12449333094564345</v>
      </c>
      <c r="AF102" s="6">
        <f t="shared" si="50"/>
        <v>-5.1607001207703174E-2</v>
      </c>
      <c r="AG102" s="6">
        <f t="shared" si="51"/>
        <v>-0.20464139956483451</v>
      </c>
      <c r="AH102" s="6">
        <f t="shared" si="52"/>
        <v>-0.25614106909014678</v>
      </c>
      <c r="AI102" s="6">
        <f t="shared" si="53"/>
        <v>-0.1866560791626663</v>
      </c>
      <c r="AJ102" s="6">
        <f t="shared" si="54"/>
        <v>4.8447997396842846E-3</v>
      </c>
      <c r="AK102" s="6">
        <f t="shared" si="55"/>
        <v>0.1012605466002949</v>
      </c>
      <c r="AL102" s="6">
        <f t="shared" si="56"/>
        <v>3.2442835013394754E-2</v>
      </c>
      <c r="AM102" s="6">
        <f t="shared" si="57"/>
        <v>4.2112530469860597E-2</v>
      </c>
      <c r="AN102" s="6">
        <f t="shared" si="58"/>
        <v>6.6013661907425372E-2</v>
      </c>
      <c r="AU102">
        <f t="shared" si="59"/>
        <v>7</v>
      </c>
      <c r="AV102">
        <f t="shared" si="60"/>
        <v>3.5249694146720384E-2</v>
      </c>
      <c r="AW102">
        <v>370</v>
      </c>
      <c r="AX102" s="6">
        <f t="shared" si="61"/>
        <v>0.58451816745655605</v>
      </c>
    </row>
    <row r="103" spans="1:55">
      <c r="A103" s="1" t="d">
        <v>2008-11-24</v>
      </c>
      <c r="B103">
        <v>20.49</v>
      </c>
      <c r="C103">
        <v>30.120000999999998</v>
      </c>
      <c r="D103">
        <v>50.279998999999997</v>
      </c>
      <c r="E103">
        <v>24.92</v>
      </c>
      <c r="F103">
        <v>24.07</v>
      </c>
      <c r="G103">
        <v>23.110001</v>
      </c>
      <c r="H103">
        <v>23.15</v>
      </c>
      <c r="I103">
        <v>15.25</v>
      </c>
      <c r="J103">
        <v>84.800003000000004</v>
      </c>
      <c r="K103">
        <v>105.720001</v>
      </c>
      <c r="L103">
        <v>78.349997999999999</v>
      </c>
      <c r="M103">
        <v>74.760002</v>
      </c>
      <c r="N103">
        <v>71.669998000000007</v>
      </c>
      <c r="O103" s="6">
        <f t="shared" si="33"/>
        <v>-3.0283543935736058E-2</v>
      </c>
      <c r="P103" s="6">
        <f t="shared" si="34"/>
        <v>3.5826812401649519E-2</v>
      </c>
      <c r="Q103" s="6">
        <f t="shared" si="35"/>
        <v>8.5889075459373056E-3</v>
      </c>
      <c r="R103" s="6">
        <f t="shared" si="36"/>
        <v>-5.8829034696945386E-2</v>
      </c>
      <c r="S103" s="6">
        <f t="shared" si="37"/>
        <v>-7.8626517209235674E-3</v>
      </c>
      <c r="T103" s="6">
        <f t="shared" si="38"/>
        <v>-3.0679823553051069E-2</v>
      </c>
      <c r="U103" s="6">
        <f t="shared" si="39"/>
        <v>-7.1667517492156677E-2</v>
      </c>
      <c r="V103" s="6">
        <f t="shared" si="40"/>
        <v>-3.7958883332859114E-2</v>
      </c>
      <c r="W103" s="6">
        <f t="shared" si="41"/>
        <v>9.1217121356001948E-3</v>
      </c>
      <c r="X103" s="6">
        <f t="shared" si="42"/>
        <v>0.11473715648154412</v>
      </c>
      <c r="Y103" s="6">
        <f t="shared" si="43"/>
        <v>2.3895202443055704E-2</v>
      </c>
      <c r="Z103" s="6">
        <f t="shared" si="44"/>
        <v>4.1234565113949448E-2</v>
      </c>
      <c r="AA103" s="6">
        <f t="shared" si="45"/>
        <v>6.1872362597375011E-2</v>
      </c>
      <c r="AB103" s="6">
        <f t="shared" si="46"/>
        <v>-3.5469279627514942E-2</v>
      </c>
      <c r="AC103" s="6">
        <f t="shared" si="47"/>
        <v>3.4022997116148576E-2</v>
      </c>
      <c r="AD103" s="6">
        <f t="shared" si="48"/>
        <v>8.7658715511118764E-3</v>
      </c>
      <c r="AE103" s="6">
        <f t="shared" si="49"/>
        <v>-6.3234043274519092E-2</v>
      </c>
      <c r="AF103" s="6">
        <f t="shared" si="50"/>
        <v>-1.1487578385363273E-2</v>
      </c>
      <c r="AG103" s="6">
        <f t="shared" si="51"/>
        <v>-3.4076715541382543E-2</v>
      </c>
      <c r="AH103" s="6">
        <f t="shared" si="52"/>
        <v>-7.3513530163259622E-2</v>
      </c>
      <c r="AI103" s="6">
        <f t="shared" si="53"/>
        <v>-4.3373902835325134E-2</v>
      </c>
      <c r="AJ103" s="6">
        <f t="shared" si="54"/>
        <v>8.8726192605197603E-3</v>
      </c>
      <c r="AK103" s="6">
        <f t="shared" si="55"/>
        <v>0.11281562005746489</v>
      </c>
      <c r="AL103" s="6">
        <f t="shared" si="56"/>
        <v>2.3582423403845632E-2</v>
      </c>
      <c r="AM103" s="6">
        <f t="shared" si="57"/>
        <v>4.0610812317113984E-2</v>
      </c>
      <c r="AN103" s="6">
        <f t="shared" si="58"/>
        <v>6.0760530506880225E-2</v>
      </c>
      <c r="AU103">
        <f t="shared" si="59"/>
        <v>8</v>
      </c>
      <c r="AV103">
        <f t="shared" si="60"/>
        <v>9.2942617940836636E-2</v>
      </c>
      <c r="AW103">
        <v>126</v>
      </c>
      <c r="AX103" s="6">
        <f t="shared" si="61"/>
        <v>0.1990521327014218</v>
      </c>
      <c r="AZ103" t="s">
        <v>99</v>
      </c>
    </row>
    <row r="104" spans="1:55">
      <c r="A104" s="1" t="d">
        <v>2008-12-01</v>
      </c>
      <c r="B104">
        <v>21.09</v>
      </c>
      <c r="C104">
        <v>28.469999000000001</v>
      </c>
      <c r="D104">
        <v>44.16</v>
      </c>
      <c r="E104">
        <v>25.190000999999999</v>
      </c>
      <c r="F104">
        <v>23.700001</v>
      </c>
      <c r="G104">
        <v>22.66</v>
      </c>
      <c r="H104">
        <v>21.93</v>
      </c>
      <c r="I104">
        <v>15.03</v>
      </c>
      <c r="J104">
        <v>84.639999000000003</v>
      </c>
      <c r="K104">
        <v>110.480003</v>
      </c>
      <c r="L104">
        <v>78.540001000000004</v>
      </c>
      <c r="M104">
        <v>75.190002000000007</v>
      </c>
      <c r="N104">
        <v>74.139999000000003</v>
      </c>
      <c r="O104" s="6">
        <f t="shared" si="33"/>
        <v>9.4930925035391106E-2</v>
      </c>
      <c r="P104" s="6">
        <f t="shared" si="34"/>
        <v>-1.1524486254424458E-2</v>
      </c>
      <c r="Q104" s="6">
        <f t="shared" si="35"/>
        <v>-7.8578425433030771E-2</v>
      </c>
      <c r="R104" s="6">
        <f t="shared" si="36"/>
        <v>-1.379875969584932E-2</v>
      </c>
      <c r="S104" s="6">
        <f t="shared" si="37"/>
        <v>9.3260953752817375E-3</v>
      </c>
      <c r="T104" s="6">
        <f t="shared" si="38"/>
        <v>1.1540296738866158E-2</v>
      </c>
      <c r="U104" s="6">
        <f t="shared" si="39"/>
        <v>-3.5389987409068333E-2</v>
      </c>
      <c r="V104" s="6">
        <f t="shared" si="40"/>
        <v>1.4745575485175539E-2</v>
      </c>
      <c r="W104" s="6">
        <f t="shared" si="41"/>
        <v>4.6183870627733532E-3</v>
      </c>
      <c r="X104" s="6">
        <f t="shared" si="42"/>
        <v>0.14916979118604629</v>
      </c>
      <c r="Y104" s="6">
        <f t="shared" si="43"/>
        <v>1.5396827422758788E-2</v>
      </c>
      <c r="Z104" s="6">
        <f t="shared" si="44"/>
        <v>3.4915602824854092E-2</v>
      </c>
      <c r="AA104" s="6">
        <f t="shared" si="45"/>
        <v>8.336401722856969E-2</v>
      </c>
      <c r="AB104" s="6">
        <f t="shared" si="46"/>
        <v>8.9745189343612225E-2</v>
      </c>
      <c r="AC104" s="6">
        <f t="shared" si="47"/>
        <v>-1.3328301539925404E-2</v>
      </c>
      <c r="AD104" s="6">
        <f t="shared" si="48"/>
        <v>-7.8401461427856201E-2</v>
      </c>
      <c r="AE104" s="6">
        <f t="shared" si="49"/>
        <v>-1.8203768273423026E-2</v>
      </c>
      <c r="AF104" s="6">
        <f t="shared" si="50"/>
        <v>5.7011687108420323E-3</v>
      </c>
      <c r="AG104" s="6">
        <f t="shared" si="51"/>
        <v>8.1434047505346864E-3</v>
      </c>
      <c r="AH104" s="6">
        <f t="shared" si="52"/>
        <v>-3.7236000080171285E-2</v>
      </c>
      <c r="AI104" s="6">
        <f t="shared" si="53"/>
        <v>9.3305559827095187E-3</v>
      </c>
      <c r="AJ104" s="6">
        <f t="shared" si="54"/>
        <v>4.3692941876929195E-3</v>
      </c>
      <c r="AK104" s="6">
        <f t="shared" si="55"/>
        <v>0.14724825476196704</v>
      </c>
      <c r="AL104" s="6">
        <f t="shared" si="56"/>
        <v>1.5084048383548715E-2</v>
      </c>
      <c r="AM104" s="6">
        <f t="shared" si="57"/>
        <v>3.4291850028018628E-2</v>
      </c>
      <c r="AN104" s="6">
        <f t="shared" si="58"/>
        <v>8.2252185138074904E-2</v>
      </c>
      <c r="AU104">
        <f t="shared" si="59"/>
        <v>9</v>
      </c>
      <c r="AV104">
        <f t="shared" si="60"/>
        <v>0.15063554173495289</v>
      </c>
      <c r="AW104">
        <v>9</v>
      </c>
      <c r="AX104" s="6">
        <f t="shared" si="61"/>
        <v>1.4218009478672985E-2</v>
      </c>
      <c r="AZ104" t="s">
        <v>100</v>
      </c>
      <c r="BB104" s="7">
        <f t="array" ref="BB104">FREQUENCY(O21:O654,BB99:BC99)</f>
        <v>501</v>
      </c>
      <c r="BC104" s="6">
        <f>BB104/$AW$112</f>
        <v>0.79146919431279616</v>
      </c>
    </row>
    <row r="105" spans="1:55">
      <c r="A105" s="1" t="d">
        <v>2008-12-08</v>
      </c>
      <c r="B105">
        <v>20.940000999999999</v>
      </c>
      <c r="C105">
        <v>28.9</v>
      </c>
      <c r="D105">
        <v>48.279998999999997</v>
      </c>
      <c r="E105">
        <v>25.120000999999998</v>
      </c>
      <c r="F105">
        <v>23.139999</v>
      </c>
      <c r="G105">
        <v>22.27</v>
      </c>
      <c r="H105">
        <v>23.1</v>
      </c>
      <c r="I105">
        <v>15.35</v>
      </c>
      <c r="J105">
        <v>84.910004000000001</v>
      </c>
      <c r="K105">
        <v>112.370003</v>
      </c>
      <c r="L105">
        <v>78.849997999999999</v>
      </c>
      <c r="M105">
        <v>75.989998</v>
      </c>
      <c r="N105">
        <v>74.839995999999999</v>
      </c>
      <c r="O105" s="6">
        <f t="shared" si="33"/>
        <v>0.18232154724285668</v>
      </c>
      <c r="P105" s="6">
        <f t="shared" si="34"/>
        <v>2.4250834680757307E-3</v>
      </c>
      <c r="Q105" s="6">
        <f t="shared" si="35"/>
        <v>8.3327602075303445E-2</v>
      </c>
      <c r="R105" s="6">
        <f t="shared" si="36"/>
        <v>6.2841487989330508E-2</v>
      </c>
      <c r="S105" s="6">
        <f t="shared" si="37"/>
        <v>6.5033397752277435E-3</v>
      </c>
      <c r="T105" s="6">
        <f t="shared" si="38"/>
        <v>7.8434960229578091E-2</v>
      </c>
      <c r="U105" s="6">
        <f t="shared" si="39"/>
        <v>0.13911280246271779</v>
      </c>
      <c r="V105" s="6">
        <f t="shared" si="40"/>
        <v>9.9946317266953646E-2</v>
      </c>
      <c r="W105" s="6">
        <f t="shared" si="41"/>
        <v>3.3031408863828577E-3</v>
      </c>
      <c r="X105" s="6">
        <f t="shared" si="42"/>
        <v>8.784505663635335E-2</v>
      </c>
      <c r="Y105" s="6">
        <f t="shared" si="43"/>
        <v>1.224972595119223E-2</v>
      </c>
      <c r="Z105" s="6">
        <f t="shared" si="44"/>
        <v>2.8430303398895511E-2</v>
      </c>
      <c r="AA105" s="6">
        <f t="shared" si="45"/>
        <v>5.6906917488821672E-2</v>
      </c>
      <c r="AB105" s="6">
        <f t="shared" si="46"/>
        <v>0.1771358115510778</v>
      </c>
      <c r="AC105" s="6">
        <f t="shared" si="47"/>
        <v>6.2126818257478484E-4</v>
      </c>
      <c r="AD105" s="6">
        <f t="shared" si="48"/>
        <v>8.3504566080478015E-2</v>
      </c>
      <c r="AE105" s="6">
        <f t="shared" si="49"/>
        <v>5.8436479411756802E-2</v>
      </c>
      <c r="AF105" s="6">
        <f t="shared" si="50"/>
        <v>2.8784131107880383E-3</v>
      </c>
      <c r="AG105" s="6">
        <f t="shared" si="51"/>
        <v>7.5038068241246619E-2</v>
      </c>
      <c r="AH105" s="6">
        <f t="shared" si="52"/>
        <v>0.13726678979161483</v>
      </c>
      <c r="AI105" s="6">
        <f t="shared" si="53"/>
        <v>9.4531297764487626E-2</v>
      </c>
      <c r="AJ105" s="6">
        <f t="shared" si="54"/>
        <v>3.0540480113024236E-3</v>
      </c>
      <c r="AK105" s="6">
        <f t="shared" si="55"/>
        <v>8.5923520212274118E-2</v>
      </c>
      <c r="AL105" s="6">
        <f t="shared" si="56"/>
        <v>1.1936946911982157E-2</v>
      </c>
      <c r="AM105" s="6">
        <f t="shared" si="57"/>
        <v>2.780655060206005E-2</v>
      </c>
      <c r="AN105" s="6">
        <f t="shared" si="58"/>
        <v>5.5795085398326887E-2</v>
      </c>
      <c r="AU105">
        <f t="shared" si="59"/>
        <v>10</v>
      </c>
      <c r="AV105">
        <f t="shared" si="60"/>
        <v>0.20832846552906914</v>
      </c>
      <c r="AW105">
        <v>3</v>
      </c>
      <c r="AX105" s="6">
        <f t="shared" si="61"/>
        <v>4.7393364928909956E-3</v>
      </c>
      <c r="AZ105" t="s">
        <v>101</v>
      </c>
      <c r="BB105" s="7">
        <f t="array" ref="BB105">FREQUENCY(O22:O655,BB100:BC100)</f>
        <v>605</v>
      </c>
      <c r="BC105" s="6">
        <f t="shared" ref="BC105:BC106" si="62">BB105/$AW$112</f>
        <v>0.95576619273301733</v>
      </c>
    </row>
    <row r="106" spans="1:55">
      <c r="A106" s="1" t="d">
        <v>2008-12-15</v>
      </c>
      <c r="B106">
        <v>21.23</v>
      </c>
      <c r="C106">
        <v>28.58</v>
      </c>
      <c r="D106">
        <v>46</v>
      </c>
      <c r="E106">
        <v>26.09</v>
      </c>
      <c r="F106">
        <v>23.23</v>
      </c>
      <c r="G106">
        <v>22.58</v>
      </c>
      <c r="H106">
        <v>22.780000999999999</v>
      </c>
      <c r="I106">
        <v>15.27</v>
      </c>
      <c r="J106">
        <v>84.790001000000004</v>
      </c>
      <c r="K106">
        <v>122.260002</v>
      </c>
      <c r="L106">
        <v>79.870002999999997</v>
      </c>
      <c r="M106">
        <v>78.889999000000003</v>
      </c>
      <c r="N106">
        <v>81.019997000000004</v>
      </c>
      <c r="O106" s="6">
        <f t="shared" si="33"/>
        <v>3.5478313464356502E-2</v>
      </c>
      <c r="P106" s="6">
        <f t="shared" si="34"/>
        <v>-5.2482263630502152E-2</v>
      </c>
      <c r="Q106" s="6">
        <f t="shared" si="35"/>
        <v>-8.8965967344327684E-2</v>
      </c>
      <c r="R106" s="6">
        <f t="shared" si="36"/>
        <v>4.5881405229384574E-2</v>
      </c>
      <c r="S106" s="6">
        <f t="shared" si="37"/>
        <v>-3.5521705012662809E-2</v>
      </c>
      <c r="T106" s="6">
        <f t="shared" si="38"/>
        <v>-2.3200908836083684E-2</v>
      </c>
      <c r="U106" s="6">
        <f t="shared" si="39"/>
        <v>-1.6111778615051715E-2</v>
      </c>
      <c r="V106" s="6">
        <f t="shared" si="40"/>
        <v>1.3106161771203756E-3</v>
      </c>
      <c r="W106" s="6">
        <f t="shared" si="41"/>
        <v>-1.1795506546008704E-4</v>
      </c>
      <c r="X106" s="6">
        <f t="shared" si="42"/>
        <v>0.14535584176412267</v>
      </c>
      <c r="Y106" s="6">
        <f t="shared" si="43"/>
        <v>1.9214407214787815E-2</v>
      </c>
      <c r="Z106" s="6">
        <f t="shared" si="44"/>
        <v>5.3771455091484725E-2</v>
      </c>
      <c r="AA106" s="6">
        <f t="shared" si="45"/>
        <v>0.1226237786465008</v>
      </c>
      <c r="AB106" s="6">
        <f t="shared" si="46"/>
        <v>3.0292577772577621E-2</v>
      </c>
      <c r="AC106" s="6">
        <f t="shared" si="47"/>
        <v>-5.4286078916003094E-2</v>
      </c>
      <c r="AD106" s="6">
        <f t="shared" si="48"/>
        <v>-8.8789003339153114E-2</v>
      </c>
      <c r="AE106" s="6">
        <f t="shared" si="49"/>
        <v>4.1476396651810868E-2</v>
      </c>
      <c r="AF106" s="6">
        <f t="shared" si="50"/>
        <v>-3.9146631677102514E-2</v>
      </c>
      <c r="AG106" s="6">
        <f t="shared" si="51"/>
        <v>-2.6597800824415156E-2</v>
      </c>
      <c r="AH106" s="6">
        <f t="shared" si="52"/>
        <v>-1.7957791286154667E-2</v>
      </c>
      <c r="AI106" s="6">
        <f t="shared" si="53"/>
        <v>-4.1044033253456458E-3</v>
      </c>
      <c r="AJ106" s="6">
        <f t="shared" si="54"/>
        <v>-3.6704794054052118E-4</v>
      </c>
      <c r="AK106" s="6">
        <f t="shared" si="55"/>
        <v>0.14343430534004342</v>
      </c>
      <c r="AL106" s="6">
        <f t="shared" si="56"/>
        <v>1.8901628175577743E-2</v>
      </c>
      <c r="AM106" s="6">
        <f t="shared" si="57"/>
        <v>5.3147702294649261E-2</v>
      </c>
      <c r="AN106" s="6">
        <f t="shared" si="58"/>
        <v>0.12151194655600601</v>
      </c>
      <c r="AU106" t="str">
        <f t="shared" si="59"/>
        <v xml:space="preserve"> </v>
      </c>
      <c r="AV106" t="str">
        <f>IF(AU106&lt;&gt;" ",AV105+$AQ$100, " ")</f>
        <v xml:space="preserve"> </v>
      </c>
      <c r="AX106" s="6"/>
      <c r="AZ106" t="s">
        <v>102</v>
      </c>
      <c r="BB106" s="7">
        <f t="array" ref="BB106">FREQUENCY(O23:O656,BB101:BC101)</f>
        <v>623</v>
      </c>
      <c r="BC106" s="6">
        <f t="shared" si="62"/>
        <v>0.98420221169036337</v>
      </c>
    </row>
    <row r="107" spans="1:55">
      <c r="A107" s="1" t="d">
        <v>2008-12-22</v>
      </c>
      <c r="B107">
        <v>20.82</v>
      </c>
      <c r="C107">
        <v>28.08</v>
      </c>
      <c r="D107">
        <v>45.16</v>
      </c>
      <c r="E107">
        <v>25.85</v>
      </c>
      <c r="F107">
        <v>23.32</v>
      </c>
      <c r="G107">
        <v>22.469999000000001</v>
      </c>
      <c r="H107">
        <v>22.16</v>
      </c>
      <c r="I107">
        <v>14.93</v>
      </c>
      <c r="J107">
        <v>84.769997000000004</v>
      </c>
      <c r="K107">
        <v>121.300003</v>
      </c>
      <c r="L107">
        <v>80.069999999999993</v>
      </c>
      <c r="M107">
        <v>79.419998000000007</v>
      </c>
      <c r="N107">
        <v>81</v>
      </c>
      <c r="O107" s="6">
        <f t="shared" si="33"/>
        <v>-1.2884931303860401E-2</v>
      </c>
      <c r="P107" s="6">
        <f t="shared" si="34"/>
        <v>-1.3793287007642704E-2</v>
      </c>
      <c r="Q107" s="6">
        <f t="shared" si="35"/>
        <v>2.2392337312621441E-2</v>
      </c>
      <c r="R107" s="6">
        <f t="shared" si="36"/>
        <v>2.5863470891627188E-2</v>
      </c>
      <c r="S107" s="6">
        <f t="shared" si="37"/>
        <v>-1.616372885288582E-2</v>
      </c>
      <c r="T107" s="6">
        <f t="shared" si="38"/>
        <v>-8.4202139064061647E-3</v>
      </c>
      <c r="U107" s="6">
        <f t="shared" si="39"/>
        <v>1.0433299449286329E-2</v>
      </c>
      <c r="V107" s="6">
        <f t="shared" si="40"/>
        <v>-6.6755922137840583E-3</v>
      </c>
      <c r="W107" s="6">
        <f t="shared" si="41"/>
        <v>1.5347149351905866E-3</v>
      </c>
      <c r="X107" s="6">
        <f t="shared" si="42"/>
        <v>9.3432304426801102E-2</v>
      </c>
      <c r="Y107" s="6">
        <f t="shared" si="43"/>
        <v>1.9293190202313112E-2</v>
      </c>
      <c r="Z107" s="6">
        <f t="shared" si="44"/>
        <v>5.4731930531314379E-2</v>
      </c>
      <c r="AA107" s="6">
        <f t="shared" si="45"/>
        <v>8.8493970437848291E-2</v>
      </c>
      <c r="AB107" s="6">
        <f t="shared" si="46"/>
        <v>-1.8070666995639282E-2</v>
      </c>
      <c r="AC107" s="6">
        <f t="shared" si="47"/>
        <v>-1.559710229314365E-2</v>
      </c>
      <c r="AD107" s="6">
        <f t="shared" si="48"/>
        <v>2.2569301317796012E-2</v>
      </c>
      <c r="AE107" s="6">
        <f t="shared" si="49"/>
        <v>2.1458462314053482E-2</v>
      </c>
      <c r="AF107" s="6">
        <f t="shared" si="50"/>
        <v>-1.9788655517325525E-2</v>
      </c>
      <c r="AG107" s="6">
        <f t="shared" si="51"/>
        <v>-1.1817105894737636E-2</v>
      </c>
      <c r="AH107" s="6">
        <f t="shared" si="52"/>
        <v>8.5872867781833766E-3</v>
      </c>
      <c r="AI107" s="6">
        <f t="shared" si="53"/>
        <v>-1.2090611716250079E-2</v>
      </c>
      <c r="AJ107" s="6">
        <f t="shared" si="54"/>
        <v>1.2856220601101525E-3</v>
      </c>
      <c r="AK107" s="6">
        <f t="shared" si="55"/>
        <v>9.1510768002721871E-2</v>
      </c>
      <c r="AL107" s="6">
        <f t="shared" si="56"/>
        <v>1.8980411163103041E-2</v>
      </c>
      <c r="AM107" s="6">
        <f t="shared" si="57"/>
        <v>5.4108177734478916E-2</v>
      </c>
      <c r="AN107" s="6">
        <f t="shared" si="58"/>
        <v>8.7382138347353505E-2</v>
      </c>
      <c r="AU107" t="str">
        <f t="shared" si="59"/>
        <v xml:space="preserve"> </v>
      </c>
      <c r="AV107" t="str">
        <f t="shared" si="60"/>
        <v xml:space="preserve"> </v>
      </c>
      <c r="AX107" s="6"/>
    </row>
    <row r="108" spans="1:55">
      <c r="A108" s="1" t="d">
        <v>2008-12-29</v>
      </c>
      <c r="B108">
        <v>22.65</v>
      </c>
      <c r="C108">
        <v>29.709999</v>
      </c>
      <c r="D108">
        <v>50.150002000000001</v>
      </c>
      <c r="E108">
        <v>27.09</v>
      </c>
      <c r="F108">
        <v>24.209999</v>
      </c>
      <c r="G108">
        <v>24.280000999999999</v>
      </c>
      <c r="H108">
        <v>23.57</v>
      </c>
      <c r="I108">
        <v>15.99</v>
      </c>
      <c r="J108">
        <v>84.209998999999996</v>
      </c>
      <c r="K108">
        <v>116.349998</v>
      </c>
      <c r="L108">
        <v>79.25</v>
      </c>
      <c r="M108">
        <v>78.360000999999997</v>
      </c>
      <c r="N108">
        <v>78.430000000000007</v>
      </c>
      <c r="O108" s="6">
        <f t="shared" si="33"/>
        <v>7.8498598731161481E-2</v>
      </c>
      <c r="P108" s="6">
        <f t="shared" si="34"/>
        <v>2.764206069742858E-2</v>
      </c>
      <c r="Q108" s="6">
        <f t="shared" si="35"/>
        <v>3.8001178771482659E-2</v>
      </c>
      <c r="R108" s="6">
        <f t="shared" si="36"/>
        <v>7.5500274688089425E-2</v>
      </c>
      <c r="S108" s="6">
        <f t="shared" si="37"/>
        <v>4.5203051094402633E-2</v>
      </c>
      <c r="T108" s="6">
        <f t="shared" si="38"/>
        <v>8.6412526108181828E-2</v>
      </c>
      <c r="U108" s="6">
        <f t="shared" si="39"/>
        <v>2.0142099420291878E-2</v>
      </c>
      <c r="V108" s="6">
        <f t="shared" si="40"/>
        <v>4.0848052812656681E-2</v>
      </c>
      <c r="W108" s="6">
        <f t="shared" si="41"/>
        <v>-8.278251953147792E-3</v>
      </c>
      <c r="X108" s="6">
        <f t="shared" si="42"/>
        <v>3.4805847941458426E-2</v>
      </c>
      <c r="Y108" s="6">
        <f t="shared" si="43"/>
        <v>5.0601247129593973E-3</v>
      </c>
      <c r="Z108" s="6">
        <f t="shared" si="44"/>
        <v>3.0711879475512384E-2</v>
      </c>
      <c r="AA108" s="6">
        <f t="shared" si="45"/>
        <v>4.6854059266042164E-2</v>
      </c>
      <c r="AB108" s="6">
        <f t="shared" si="46"/>
        <v>7.33128630393826E-2</v>
      </c>
      <c r="AC108" s="6">
        <f t="shared" si="47"/>
        <v>2.5838245411927634E-2</v>
      </c>
      <c r="AD108" s="6">
        <f t="shared" si="48"/>
        <v>3.817814277665723E-2</v>
      </c>
      <c r="AE108" s="6">
        <f t="shared" si="49"/>
        <v>7.1095266110515726E-2</v>
      </c>
      <c r="AF108" s="6">
        <f t="shared" si="50"/>
        <v>4.1578124429962927E-2</v>
      </c>
      <c r="AG108" s="6">
        <f t="shared" si="51"/>
        <v>8.3015634119850357E-2</v>
      </c>
      <c r="AH108" s="6">
        <f t="shared" si="52"/>
        <v>1.8296086749188926E-2</v>
      </c>
      <c r="AI108" s="6">
        <f t="shared" si="53"/>
        <v>3.5433033310190661E-2</v>
      </c>
      <c r="AJ108" s="6">
        <f t="shared" si="54"/>
        <v>-8.5273448282282265E-3</v>
      </c>
      <c r="AK108" s="6">
        <f t="shared" si="55"/>
        <v>3.2884311517379188E-2</v>
      </c>
      <c r="AL108" s="6">
        <f t="shared" si="56"/>
        <v>4.7473456737493237E-3</v>
      </c>
      <c r="AM108" s="6">
        <f t="shared" si="57"/>
        <v>3.0088126678676923E-2</v>
      </c>
      <c r="AN108" s="6">
        <f t="shared" si="58"/>
        <v>4.5742227175547379E-2</v>
      </c>
      <c r="AU108" t="str">
        <f t="shared" si="59"/>
        <v xml:space="preserve"> </v>
      </c>
      <c r="AV108" t="str">
        <f t="shared" si="60"/>
        <v xml:space="preserve"> </v>
      </c>
      <c r="AX108" s="6"/>
    </row>
    <row r="109" spans="1:55">
      <c r="A109" s="1" t="d">
        <v>2009-01-05</v>
      </c>
      <c r="B109">
        <v>21.469999000000001</v>
      </c>
      <c r="C109">
        <v>29.08</v>
      </c>
      <c r="D109">
        <v>48.639999000000003</v>
      </c>
      <c r="E109">
        <v>26.15</v>
      </c>
      <c r="F109">
        <v>23</v>
      </c>
      <c r="G109">
        <v>23.23</v>
      </c>
      <c r="H109">
        <v>23.34</v>
      </c>
      <c r="I109">
        <v>15.55</v>
      </c>
      <c r="J109">
        <v>84.440002000000007</v>
      </c>
      <c r="K109">
        <v>112.730003</v>
      </c>
      <c r="L109">
        <v>79.309997999999993</v>
      </c>
      <c r="M109">
        <v>78.480002999999996</v>
      </c>
      <c r="N109">
        <v>77.739998</v>
      </c>
      <c r="O109" s="6">
        <f t="shared" si="33"/>
        <v>1.124128959890538E-2</v>
      </c>
      <c r="P109" s="6">
        <f t="shared" si="34"/>
        <v>1.7343480163597252E-2</v>
      </c>
      <c r="Q109" s="6">
        <f t="shared" si="35"/>
        <v>5.5804820609605919E-2</v>
      </c>
      <c r="R109" s="6">
        <f t="shared" si="36"/>
        <v>2.2970913622947613E-3</v>
      </c>
      <c r="S109" s="6">
        <f t="shared" si="37"/>
        <v>-9.950330853168092E-3</v>
      </c>
      <c r="T109" s="6">
        <f t="shared" si="38"/>
        <v>2.8379988060801924E-2</v>
      </c>
      <c r="U109" s="6">
        <f t="shared" si="39"/>
        <v>2.4285624941218584E-2</v>
      </c>
      <c r="V109" s="6">
        <f t="shared" si="40"/>
        <v>1.8170519394702073E-2</v>
      </c>
      <c r="W109" s="6">
        <f t="shared" si="41"/>
        <v>-4.136376444178416E-3</v>
      </c>
      <c r="X109" s="6">
        <f t="shared" si="42"/>
        <v>-8.115433529046033E-2</v>
      </c>
      <c r="Y109" s="6">
        <f t="shared" si="43"/>
        <v>-7.036151612606561E-3</v>
      </c>
      <c r="Z109" s="6">
        <f t="shared" si="44"/>
        <v>-5.2106109477137999E-3</v>
      </c>
      <c r="AA109" s="6">
        <f t="shared" si="45"/>
        <v>-4.1326101049354268E-2</v>
      </c>
      <c r="AB109" s="6">
        <f t="shared" si="46"/>
        <v>6.055553907126498E-3</v>
      </c>
      <c r="AC109" s="6">
        <f t="shared" si="47"/>
        <v>1.5539664878096306E-2</v>
      </c>
      <c r="AD109" s="6">
        <f t="shared" si="48"/>
        <v>5.598178461478049E-2</v>
      </c>
      <c r="AE109" s="6">
        <f t="shared" si="49"/>
        <v>-2.1079172152789439E-3</v>
      </c>
      <c r="AF109" s="6">
        <f t="shared" si="50"/>
        <v>-1.3575257517607797E-2</v>
      </c>
      <c r="AG109" s="6">
        <f t="shared" si="51"/>
        <v>2.4983096072470453E-2</v>
      </c>
      <c r="AH109" s="6">
        <f t="shared" si="52"/>
        <v>2.2439612270115632E-2</v>
      </c>
      <c r="AI109" s="6">
        <f t="shared" si="53"/>
        <v>1.2755499892236052E-2</v>
      </c>
      <c r="AJ109" s="6">
        <f t="shared" si="54"/>
        <v>-4.3854693192588497E-3</v>
      </c>
      <c r="AK109" s="6">
        <f t="shared" si="55"/>
        <v>-8.3075871714539562E-2</v>
      </c>
      <c r="AL109" s="6">
        <f t="shared" si="56"/>
        <v>-7.3489306518166346E-3</v>
      </c>
      <c r="AM109" s="6">
        <f t="shared" si="57"/>
        <v>-5.8343637445492612E-3</v>
      </c>
      <c r="AN109" s="6">
        <f t="shared" si="58"/>
        <v>-4.2437933139849053E-2</v>
      </c>
      <c r="AU109" t="str">
        <f t="shared" si="59"/>
        <v xml:space="preserve"> </v>
      </c>
      <c r="AV109" t="str">
        <f t="shared" si="60"/>
        <v xml:space="preserve"> </v>
      </c>
      <c r="AX109" s="6"/>
    </row>
    <row r="110" spans="1:55">
      <c r="A110" s="1" t="d">
        <v>2009-01-12</v>
      </c>
      <c r="B110">
        <v>20.610001</v>
      </c>
      <c r="C110">
        <v>28.9</v>
      </c>
      <c r="D110">
        <v>46.540000999999997</v>
      </c>
      <c r="E110">
        <v>26.059999000000001</v>
      </c>
      <c r="F110">
        <v>22.950001</v>
      </c>
      <c r="G110">
        <v>21.82</v>
      </c>
      <c r="H110">
        <v>22.540001</v>
      </c>
      <c r="I110">
        <v>14.94</v>
      </c>
      <c r="J110">
        <v>84.519997000000004</v>
      </c>
      <c r="K110">
        <v>114.300003</v>
      </c>
      <c r="L110">
        <v>80.339995999999999</v>
      </c>
      <c r="M110">
        <v>78.900002000000001</v>
      </c>
      <c r="N110">
        <v>79.110000999999997</v>
      </c>
      <c r="O110" s="6">
        <f t="shared" si="33"/>
        <v>-1.0137619764320503E-2</v>
      </c>
      <c r="P110" s="6">
        <f t="shared" si="34"/>
        <v>2.8784015960776149E-2</v>
      </c>
      <c r="Q110" s="6">
        <f t="shared" si="35"/>
        <v>3.0100440079577153E-2</v>
      </c>
      <c r="R110" s="6">
        <f t="shared" si="36"/>
        <v>8.0909323692748558E-3</v>
      </c>
      <c r="S110" s="6">
        <f t="shared" si="37"/>
        <v>-1.5993381402753616E-2</v>
      </c>
      <c r="T110" s="6">
        <f t="shared" si="38"/>
        <v>-2.9354061288529226E-2</v>
      </c>
      <c r="U110" s="6">
        <f t="shared" si="39"/>
        <v>1.700269109811851E-2</v>
      </c>
      <c r="V110" s="6">
        <f t="shared" si="40"/>
        <v>6.6956815357222291E-4</v>
      </c>
      <c r="W110" s="6">
        <f t="shared" si="41"/>
        <v>-2.9535139771372163E-3</v>
      </c>
      <c r="X110" s="6">
        <f t="shared" si="42"/>
        <v>-5.9440243634589586E-2</v>
      </c>
      <c r="Y110" s="6">
        <f t="shared" si="43"/>
        <v>3.3663270581931136E-3</v>
      </c>
      <c r="Z110" s="6">
        <f t="shared" si="44"/>
        <v>-6.5689473201608322E-3</v>
      </c>
      <c r="AA110" s="6">
        <f t="shared" si="45"/>
        <v>-2.3609852998506934E-2</v>
      </c>
      <c r="AB110" s="6">
        <f t="shared" si="46"/>
        <v>-1.5323355456099384E-2</v>
      </c>
      <c r="AC110" s="6">
        <f t="shared" si="47"/>
        <v>2.6980200675275203E-2</v>
      </c>
      <c r="AD110" s="6">
        <f t="shared" si="48"/>
        <v>3.0277404084751724E-2</v>
      </c>
      <c r="AE110" s="6">
        <f t="shared" si="49"/>
        <v>3.6859237917011506E-3</v>
      </c>
      <c r="AF110" s="6">
        <f t="shared" si="50"/>
        <v>-1.9618308067193321E-2</v>
      </c>
      <c r="AG110" s="6">
        <f t="shared" si="51"/>
        <v>-3.27509532768607E-2</v>
      </c>
      <c r="AH110" s="6">
        <f t="shared" si="52"/>
        <v>1.5156678427015558E-2</v>
      </c>
      <c r="AI110" s="6">
        <f t="shared" si="53"/>
        <v>-4.7454513488937979E-3</v>
      </c>
      <c r="AJ110" s="6">
        <f t="shared" si="54"/>
        <v>-3.2026068522176504E-3</v>
      </c>
      <c r="AK110" s="6">
        <f t="shared" si="55"/>
        <v>-6.1361780058668824E-2</v>
      </c>
      <c r="AL110" s="6">
        <f t="shared" si="56"/>
        <v>3.0535480189830405E-3</v>
      </c>
      <c r="AM110" s="6">
        <f t="shared" si="57"/>
        <v>-7.1927001169962944E-3</v>
      </c>
      <c r="AN110" s="6">
        <f t="shared" si="58"/>
        <v>-2.4721685089001719E-2</v>
      </c>
      <c r="AU110" t="str">
        <f t="shared" si="59"/>
        <v xml:space="preserve"> </v>
      </c>
      <c r="AV110" t="str">
        <f t="shared" si="60"/>
        <v xml:space="preserve"> </v>
      </c>
      <c r="AX110" s="6"/>
    </row>
    <row r="111" spans="1:55">
      <c r="A111" s="1" t="d">
        <v>2009-01-19</v>
      </c>
      <c r="B111">
        <v>19.68</v>
      </c>
      <c r="C111">
        <v>28.77</v>
      </c>
      <c r="D111">
        <v>47.060001</v>
      </c>
      <c r="E111">
        <v>26.08</v>
      </c>
      <c r="F111">
        <v>22.549999</v>
      </c>
      <c r="G111">
        <v>20.629999000000002</v>
      </c>
      <c r="H111">
        <v>22.01</v>
      </c>
      <c r="I111">
        <v>14.89</v>
      </c>
      <c r="J111">
        <v>84.449996999999996</v>
      </c>
      <c r="K111">
        <v>107.69000200000001</v>
      </c>
      <c r="L111">
        <v>79.199996999999996</v>
      </c>
      <c r="M111">
        <v>77.650002000000001</v>
      </c>
      <c r="N111">
        <v>75.919998000000007</v>
      </c>
      <c r="O111" s="6">
        <f t="shared" si="33"/>
        <v>-0.14055696030493561</v>
      </c>
      <c r="P111" s="6">
        <f t="shared" si="34"/>
        <v>-3.2150478252358429E-2</v>
      </c>
      <c r="Q111" s="6">
        <f t="shared" si="35"/>
        <v>-6.3595149739617676E-2</v>
      </c>
      <c r="R111" s="6">
        <f t="shared" si="36"/>
        <v>-3.7995919038551616E-2</v>
      </c>
      <c r="S111" s="6">
        <f t="shared" si="37"/>
        <v>-7.1030708041932136E-2</v>
      </c>
      <c r="T111" s="6">
        <f t="shared" si="38"/>
        <v>-0.16290672876739612</v>
      </c>
      <c r="U111" s="6">
        <f t="shared" si="39"/>
        <v>-6.8477821409669404E-2</v>
      </c>
      <c r="V111" s="6">
        <f t="shared" si="40"/>
        <v>-7.1273680149945257E-2</v>
      </c>
      <c r="W111" s="6">
        <f t="shared" si="41"/>
        <v>2.8459405630031644E-3</v>
      </c>
      <c r="X111" s="6">
        <f t="shared" si="42"/>
        <v>-7.7346124646170217E-2</v>
      </c>
      <c r="Y111" s="6">
        <f t="shared" si="43"/>
        <v>-6.3115181579842734E-4</v>
      </c>
      <c r="Z111" s="6">
        <f t="shared" si="44"/>
        <v>-9.1020304866570832E-3</v>
      </c>
      <c r="AA111" s="6">
        <f t="shared" si="45"/>
        <v>-3.2526379266422559E-2</v>
      </c>
      <c r="AB111" s="6">
        <f t="shared" si="46"/>
        <v>-0.14574269599671449</v>
      </c>
      <c r="AC111" s="6">
        <f t="shared" si="47"/>
        <v>-3.3954293537859372E-2</v>
      </c>
      <c r="AD111" s="6">
        <f t="shared" si="48"/>
        <v>-6.3418185734443105E-2</v>
      </c>
      <c r="AE111" s="6">
        <f t="shared" si="49"/>
        <v>-4.2400927616125322E-2</v>
      </c>
      <c r="AF111" s="6">
        <f t="shared" si="50"/>
        <v>-7.4655634706371848E-2</v>
      </c>
      <c r="AG111" s="6">
        <f t="shared" si="51"/>
        <v>-0.1663036207557276</v>
      </c>
      <c r="AH111" s="6">
        <f t="shared" si="52"/>
        <v>-7.0323834080772363E-2</v>
      </c>
      <c r="AI111" s="6">
        <f t="shared" si="53"/>
        <v>-7.6688699652411277E-2</v>
      </c>
      <c r="AJ111" s="6">
        <f t="shared" si="54"/>
        <v>2.5968476879227303E-3</v>
      </c>
      <c r="AK111" s="6">
        <f t="shared" si="55"/>
        <v>-7.9267661070249448E-2</v>
      </c>
      <c r="AL111" s="6">
        <f t="shared" si="56"/>
        <v>-9.4393085500850057E-4</v>
      </c>
      <c r="AM111" s="6">
        <f t="shared" si="57"/>
        <v>-9.7257832834925454E-3</v>
      </c>
      <c r="AN111" s="6">
        <f t="shared" si="58"/>
        <v>-3.3638211356917344E-2</v>
      </c>
      <c r="AU111" t="str">
        <f t="shared" si="59"/>
        <v xml:space="preserve"> </v>
      </c>
      <c r="AV111" t="str">
        <f t="shared" si="60"/>
        <v xml:space="preserve"> </v>
      </c>
      <c r="AX111" s="6"/>
    </row>
    <row r="112" spans="1:55">
      <c r="A112" s="1" t="d">
        <v>2009-01-26</v>
      </c>
      <c r="B112">
        <v>19.280000999999999</v>
      </c>
      <c r="C112">
        <v>28.98</v>
      </c>
      <c r="D112">
        <v>46.919998</v>
      </c>
      <c r="E112">
        <v>26.23</v>
      </c>
      <c r="F112">
        <v>22.15</v>
      </c>
      <c r="G112">
        <v>20.610001</v>
      </c>
      <c r="H112">
        <v>21.059999000000001</v>
      </c>
      <c r="I112">
        <v>14.68</v>
      </c>
      <c r="J112">
        <v>84.290001000000004</v>
      </c>
      <c r="K112">
        <v>103.75</v>
      </c>
      <c r="L112">
        <v>79.669998000000007</v>
      </c>
      <c r="M112">
        <v>77.110000999999997</v>
      </c>
      <c r="N112">
        <v>75.099997999999999</v>
      </c>
      <c r="O112" s="6">
        <f t="shared" si="33"/>
        <v>-0.10758822426445205</v>
      </c>
      <c r="P112" s="6">
        <f t="shared" si="34"/>
        <v>-3.4447157727821955E-3</v>
      </c>
      <c r="Q112" s="6">
        <f t="shared" si="35"/>
        <v>-3.6002235939173025E-2</v>
      </c>
      <c r="R112" s="6">
        <f t="shared" si="36"/>
        <v>3.0546033678505468E-3</v>
      </c>
      <c r="S112" s="6">
        <f t="shared" si="37"/>
        <v>-3.7656719438005054E-2</v>
      </c>
      <c r="T112" s="6">
        <f t="shared" si="38"/>
        <v>-0.11966810335981538</v>
      </c>
      <c r="U112" s="6">
        <f t="shared" si="39"/>
        <v>-0.10279316763596233</v>
      </c>
      <c r="V112" s="6">
        <f t="shared" si="40"/>
        <v>-5.7574615438873634E-2</v>
      </c>
      <c r="W112" s="6">
        <f t="shared" si="41"/>
        <v>-1.7780007923825115E-3</v>
      </c>
      <c r="X112" s="6">
        <f t="shared" si="42"/>
        <v>-8.3011446557891222E-2</v>
      </c>
      <c r="Y112" s="6">
        <f t="shared" si="43"/>
        <v>4.5288794109953848E-3</v>
      </c>
      <c r="Z112" s="6">
        <f t="shared" si="44"/>
        <v>-1.7610866670050802E-2</v>
      </c>
      <c r="AA112" s="6">
        <f t="shared" si="45"/>
        <v>-3.4549367558364935E-2</v>
      </c>
      <c r="AB112" s="6">
        <f t="shared" si="46"/>
        <v>-0.11277395995623093</v>
      </c>
      <c r="AC112" s="6">
        <f t="shared" si="47"/>
        <v>-5.2485310582831412E-3</v>
      </c>
      <c r="AD112" s="6">
        <f t="shared" si="48"/>
        <v>-3.5825271933998454E-2</v>
      </c>
      <c r="AE112" s="6">
        <f t="shared" si="49"/>
        <v>-1.3504052097231584E-3</v>
      </c>
      <c r="AF112" s="6">
        <f t="shared" si="50"/>
        <v>-4.1281646102444759E-2</v>
      </c>
      <c r="AG112" s="6">
        <f t="shared" si="51"/>
        <v>-0.12306499534814686</v>
      </c>
      <c r="AH112" s="6">
        <f t="shared" si="52"/>
        <v>-0.10463918030706529</v>
      </c>
      <c r="AI112" s="6">
        <f t="shared" si="53"/>
        <v>-6.2989634941339662E-2</v>
      </c>
      <c r="AJ112" s="6">
        <f t="shared" si="54"/>
        <v>-2.0270936674629458E-3</v>
      </c>
      <c r="AK112" s="6">
        <f t="shared" si="55"/>
        <v>-8.4932982981970453E-2</v>
      </c>
      <c r="AL112" s="6">
        <f t="shared" si="56"/>
        <v>4.2161003717853113E-3</v>
      </c>
      <c r="AM112" s="6">
        <f t="shared" si="57"/>
        <v>-1.8234619466886263E-2</v>
      </c>
      <c r="AN112" s="6">
        <f t="shared" si="58"/>
        <v>-3.566119964885972E-2</v>
      </c>
      <c r="AV112" t="s">
        <v>77</v>
      </c>
      <c r="AW112">
        <f>SUM(AW96:AW111)</f>
        <v>633</v>
      </c>
    </row>
    <row r="113" spans="1:40">
      <c r="A113" s="1" t="d">
        <v>2009-02-02</v>
      </c>
      <c r="B113">
        <v>20.129999000000002</v>
      </c>
      <c r="C113">
        <v>29.889999</v>
      </c>
      <c r="D113">
        <v>49.470001000000003</v>
      </c>
      <c r="E113">
        <v>27.41</v>
      </c>
      <c r="F113">
        <v>22.52</v>
      </c>
      <c r="G113">
        <v>21.139999</v>
      </c>
      <c r="H113">
        <v>22.65</v>
      </c>
      <c r="I113">
        <v>15.97</v>
      </c>
      <c r="J113">
        <v>83.970000999999996</v>
      </c>
      <c r="K113">
        <v>102.290001</v>
      </c>
      <c r="L113">
        <v>79.419998000000007</v>
      </c>
      <c r="M113">
        <v>76.449996999999996</v>
      </c>
      <c r="N113">
        <v>73.849997999999999</v>
      </c>
      <c r="O113" s="6">
        <f t="shared" si="33"/>
        <v>-2.3565253447902255E-2</v>
      </c>
      <c r="P113" s="6">
        <f t="shared" si="34"/>
        <v>3.3682347721454106E-2</v>
      </c>
      <c r="Q113" s="6">
        <f t="shared" si="35"/>
        <v>6.1054266092850043E-2</v>
      </c>
      <c r="R113" s="6">
        <f t="shared" si="36"/>
        <v>5.0506376990981525E-2</v>
      </c>
      <c r="S113" s="6">
        <f t="shared" si="37"/>
        <v>-1.8914176808048317E-2</v>
      </c>
      <c r="T113" s="6">
        <f t="shared" si="38"/>
        <v>-3.1660047266523973E-2</v>
      </c>
      <c r="U113" s="6">
        <f t="shared" si="39"/>
        <v>4.8682989518414781E-3</v>
      </c>
      <c r="V113" s="6">
        <f t="shared" si="40"/>
        <v>6.6669782522249796E-2</v>
      </c>
      <c r="W113" s="6">
        <f t="shared" si="41"/>
        <v>-6.5285531488109717E-3</v>
      </c>
      <c r="X113" s="6">
        <f t="shared" si="42"/>
        <v>-0.11101467080244114</v>
      </c>
      <c r="Y113" s="6">
        <f t="shared" si="43"/>
        <v>-1.1517378622204035E-2</v>
      </c>
      <c r="Z113" s="6">
        <f t="shared" si="44"/>
        <v>-3.1544360066634372E-2</v>
      </c>
      <c r="AA113" s="6">
        <f t="shared" si="45"/>
        <v>-6.8803319778466196E-2</v>
      </c>
      <c r="AB113" s="6">
        <f t="shared" si="46"/>
        <v>-2.8750989139681136E-2</v>
      </c>
      <c r="AC113" s="6">
        <f t="shared" si="47"/>
        <v>3.1878532435953164E-2</v>
      </c>
      <c r="AD113" s="6">
        <f t="shared" si="48"/>
        <v>6.1231230098024614E-2</v>
      </c>
      <c r="AE113" s="6">
        <f t="shared" si="49"/>
        <v>4.6101368413407819E-2</v>
      </c>
      <c r="AF113" s="6">
        <f t="shared" si="50"/>
        <v>-2.2539103472488022E-2</v>
      </c>
      <c r="AG113" s="6">
        <f t="shared" si="51"/>
        <v>-3.5056939254855445E-2</v>
      </c>
      <c r="AH113" s="6">
        <f t="shared" si="52"/>
        <v>3.0222862807385261E-3</v>
      </c>
      <c r="AI113" s="6">
        <f t="shared" si="53"/>
        <v>6.1254763019783776E-2</v>
      </c>
      <c r="AJ113" s="6">
        <f t="shared" si="54"/>
        <v>-6.7776460238914062E-3</v>
      </c>
      <c r="AK113" s="6">
        <f t="shared" si="55"/>
        <v>-0.11293620722652037</v>
      </c>
      <c r="AL113" s="6">
        <f t="shared" si="56"/>
        <v>-1.1830157661414108E-2</v>
      </c>
      <c r="AM113" s="6">
        <f t="shared" si="57"/>
        <v>-3.2168112863469836E-2</v>
      </c>
      <c r="AN113" s="6">
        <f t="shared" si="58"/>
        <v>-6.9915151868960981E-2</v>
      </c>
    </row>
    <row r="114" spans="1:40">
      <c r="A114" s="1" t="d">
        <v>2009-02-09</v>
      </c>
      <c r="B114">
        <v>18.989999999999998</v>
      </c>
      <c r="C114">
        <v>28.370000999999998</v>
      </c>
      <c r="D114">
        <v>46.990001999999997</v>
      </c>
      <c r="E114">
        <v>26.65</v>
      </c>
      <c r="F114">
        <v>21.559999000000001</v>
      </c>
      <c r="G114">
        <v>20.34</v>
      </c>
      <c r="H114">
        <v>21.59</v>
      </c>
      <c r="I114">
        <v>15.39</v>
      </c>
      <c r="J114">
        <v>84.050003000000004</v>
      </c>
      <c r="K114">
        <v>102.410004</v>
      </c>
      <c r="L114">
        <v>79.260002</v>
      </c>
      <c r="M114">
        <v>77.550003000000004</v>
      </c>
      <c r="N114">
        <v>73.819999999999993</v>
      </c>
      <c r="O114" s="6">
        <f t="shared" si="33"/>
        <v>-3.5690366799912943E-2</v>
      </c>
      <c r="P114" s="6">
        <f t="shared" si="34"/>
        <v>-1.4000893494195235E-2</v>
      </c>
      <c r="Q114" s="6">
        <f t="shared" si="35"/>
        <v>-1.4885488717142569E-3</v>
      </c>
      <c r="R114" s="6">
        <f t="shared" si="36"/>
        <v>2.162041355340141E-2</v>
      </c>
      <c r="S114" s="6">
        <f t="shared" si="37"/>
        <v>-4.4895321944182234E-2</v>
      </c>
      <c r="T114" s="6">
        <f t="shared" si="38"/>
        <v>-1.4156887989647994E-2</v>
      </c>
      <c r="U114" s="6">
        <f t="shared" si="39"/>
        <v>-1.9266651011654395E-2</v>
      </c>
      <c r="V114" s="6">
        <f t="shared" si="40"/>
        <v>3.3028101154870197E-2</v>
      </c>
      <c r="W114" s="6">
        <f t="shared" si="41"/>
        <v>-4.7477121821657975E-3</v>
      </c>
      <c r="X114" s="6">
        <f t="shared" si="42"/>
        <v>-5.0272344766584792E-2</v>
      </c>
      <c r="Y114" s="6">
        <f t="shared" si="43"/>
        <v>7.5735205410615899E-4</v>
      </c>
      <c r="Z114" s="6">
        <f t="shared" si="44"/>
        <v>-1.2886470440292401E-3</v>
      </c>
      <c r="AA114" s="6">
        <f t="shared" si="45"/>
        <v>-2.8050430356300199E-2</v>
      </c>
      <c r="AB114" s="6">
        <f t="shared" si="46"/>
        <v>-4.0876102491691824E-2</v>
      </c>
      <c r="AC114" s="6">
        <f t="shared" si="47"/>
        <v>-1.580470877969618E-2</v>
      </c>
      <c r="AD114" s="6">
        <f t="shared" si="48"/>
        <v>-1.3115848665396865E-3</v>
      </c>
      <c r="AE114" s="6">
        <f t="shared" si="49"/>
        <v>1.7215404975827703E-2</v>
      </c>
      <c r="AF114" s="6">
        <f t="shared" si="50"/>
        <v>-4.852024860862194E-2</v>
      </c>
      <c r="AG114" s="6">
        <f t="shared" si="51"/>
        <v>-1.7553779977979467E-2</v>
      </c>
      <c r="AH114" s="6">
        <f t="shared" si="52"/>
        <v>-2.1112663682757347E-2</v>
      </c>
      <c r="AI114" s="6">
        <f t="shared" si="53"/>
        <v>2.7613081652404177E-2</v>
      </c>
      <c r="AJ114" s="6">
        <f t="shared" si="54"/>
        <v>-4.9968050572462321E-3</v>
      </c>
      <c r="AK114" s="6">
        <f t="shared" si="55"/>
        <v>-5.2193881190664031E-2</v>
      </c>
      <c r="AL114" s="6">
        <f t="shared" si="56"/>
        <v>4.445730148960858E-4</v>
      </c>
      <c r="AM114" s="6">
        <f t="shared" si="57"/>
        <v>-1.9123998408647018E-3</v>
      </c>
      <c r="AN114" s="6">
        <f t="shared" si="58"/>
        <v>-2.9162262446794984E-2</v>
      </c>
    </row>
    <row r="115" spans="1:40">
      <c r="A115" s="1" t="d">
        <v>2009-02-16</v>
      </c>
      <c r="B115">
        <v>17.84</v>
      </c>
      <c r="C115">
        <v>26.24</v>
      </c>
      <c r="D115">
        <v>42.380001</v>
      </c>
      <c r="E115">
        <v>25.860001</v>
      </c>
      <c r="F115">
        <v>21.299999</v>
      </c>
      <c r="G115">
        <v>18.620000999999998</v>
      </c>
      <c r="H115">
        <v>20.48</v>
      </c>
      <c r="I115">
        <v>14.54</v>
      </c>
      <c r="J115">
        <v>84.169998000000007</v>
      </c>
      <c r="K115">
        <v>103.91999800000001</v>
      </c>
      <c r="L115">
        <v>79.150002000000001</v>
      </c>
      <c r="M115">
        <v>77.309997999999993</v>
      </c>
      <c r="N115">
        <v>73.410004000000001</v>
      </c>
      <c r="O115" s="6">
        <f t="shared" si="33"/>
        <v>-7.7625213897754786E-2</v>
      </c>
      <c r="P115" s="6">
        <f t="shared" si="34"/>
        <v>-9.932097281664809E-2</v>
      </c>
      <c r="Q115" s="6">
        <f t="shared" si="35"/>
        <v>-0.10176740472333926</v>
      </c>
      <c r="R115" s="6">
        <f t="shared" si="36"/>
        <v>-1.4206381865311391E-2</v>
      </c>
      <c r="S115" s="6">
        <f t="shared" si="37"/>
        <v>-3.9130470724123047E-2</v>
      </c>
      <c r="T115" s="6">
        <f t="shared" si="38"/>
        <v>-0.10154011786789002</v>
      </c>
      <c r="U115" s="6">
        <f t="shared" si="39"/>
        <v>-2.7926659051140473E-2</v>
      </c>
      <c r="V115" s="6">
        <f t="shared" si="40"/>
        <v>-9.5825510809963016E-3</v>
      </c>
      <c r="W115" s="6">
        <f t="shared" si="41"/>
        <v>-1.4247064111449776E-3</v>
      </c>
      <c r="X115" s="6">
        <f t="shared" si="42"/>
        <v>1.6371940059628637E-3</v>
      </c>
      <c r="Y115" s="6">
        <f t="shared" si="43"/>
        <v>-6.5482666932239223E-3</v>
      </c>
      <c r="Z115" s="6">
        <f t="shared" si="44"/>
        <v>2.5903006491527041E-3</v>
      </c>
      <c r="AA115" s="6">
        <f t="shared" si="45"/>
        <v>-2.2760311527752389E-2</v>
      </c>
      <c r="AB115" s="6">
        <f t="shared" si="46"/>
        <v>-8.2810949589533667E-2</v>
      </c>
      <c r="AC115" s="6">
        <f t="shared" si="47"/>
        <v>-0.10112478810214903</v>
      </c>
      <c r="AD115" s="6">
        <f t="shared" si="48"/>
        <v>-0.10159044071816468</v>
      </c>
      <c r="AE115" s="6">
        <f t="shared" si="49"/>
        <v>-1.8611390442885095E-2</v>
      </c>
      <c r="AF115" s="6">
        <f t="shared" si="50"/>
        <v>-4.2755397388562752E-2</v>
      </c>
      <c r="AG115" s="6">
        <f t="shared" si="51"/>
        <v>-0.10493700985622149</v>
      </c>
      <c r="AH115" s="6">
        <f t="shared" si="52"/>
        <v>-2.9772671722243425E-2</v>
      </c>
      <c r="AI115" s="6">
        <f t="shared" si="53"/>
        <v>-1.4997570583462322E-2</v>
      </c>
      <c r="AJ115" s="6">
        <f t="shared" si="54"/>
        <v>-1.6737992862254118E-3</v>
      </c>
      <c r="AK115" s="6">
        <f t="shared" si="55"/>
        <v>-2.8434241811637327E-4</v>
      </c>
      <c r="AL115" s="6">
        <f t="shared" si="56"/>
        <v>-6.8610457324339959E-3</v>
      </c>
      <c r="AM115" s="6">
        <f t="shared" si="57"/>
        <v>1.9665478523172423E-3</v>
      </c>
      <c r="AN115" s="6">
        <f t="shared" si="58"/>
        <v>-2.3872143618247174E-2</v>
      </c>
    </row>
    <row r="116" spans="1:40">
      <c r="A116" s="1" t="d">
        <v>2009-02-23</v>
      </c>
      <c r="B116">
        <v>17.530000999999999</v>
      </c>
      <c r="C116">
        <v>25.35</v>
      </c>
      <c r="D116">
        <v>41.130001</v>
      </c>
      <c r="E116">
        <v>22.98</v>
      </c>
      <c r="F116">
        <v>20.360001</v>
      </c>
      <c r="G116">
        <v>17.100000000000001</v>
      </c>
      <c r="H116">
        <v>19.370000999999998</v>
      </c>
      <c r="I116">
        <v>14.12</v>
      </c>
      <c r="J116">
        <v>84.029999000000004</v>
      </c>
      <c r="K116">
        <v>101.879997</v>
      </c>
      <c r="L116">
        <v>78.669998000000007</v>
      </c>
      <c r="M116">
        <v>75.75</v>
      </c>
      <c r="N116">
        <v>72.910004000000001</v>
      </c>
      <c r="O116" s="6">
        <f t="shared" si="33"/>
        <v>-0.13829743399639305</v>
      </c>
      <c r="P116" s="6">
        <f t="shared" si="34"/>
        <v>-0.16474521280264828</v>
      </c>
      <c r="Q116" s="6">
        <f t="shared" si="35"/>
        <v>-0.1846286388984025</v>
      </c>
      <c r="R116" s="6">
        <f t="shared" si="36"/>
        <v>-0.17628363789408485</v>
      </c>
      <c r="S116" s="6">
        <f t="shared" si="37"/>
        <v>-0.10083156247325525</v>
      </c>
      <c r="T116" s="6">
        <f t="shared" si="38"/>
        <v>-0.21208846962978647</v>
      </c>
      <c r="U116" s="6">
        <f t="shared" si="39"/>
        <v>-0.15643432288391376</v>
      </c>
      <c r="V116" s="6">
        <f t="shared" si="40"/>
        <v>-0.1231197301618252</v>
      </c>
      <c r="W116" s="6">
        <f t="shared" si="41"/>
        <v>7.1426193512816446E-4</v>
      </c>
      <c r="X116" s="6">
        <f t="shared" si="42"/>
        <v>-4.0163055801944415E-3</v>
      </c>
      <c r="Y116" s="6">
        <f t="shared" si="43"/>
        <v>-9.4883376020321823E-3</v>
      </c>
      <c r="Z116" s="6">
        <f t="shared" si="44"/>
        <v>-9.1984487442577628E-3</v>
      </c>
      <c r="AA116" s="6">
        <f t="shared" si="45"/>
        <v>-1.2810123214969294E-2</v>
      </c>
      <c r="AB116" s="6">
        <f t="shared" si="46"/>
        <v>-0.14348316968817193</v>
      </c>
      <c r="AC116" s="6">
        <f t="shared" si="47"/>
        <v>-0.16654902808814923</v>
      </c>
      <c r="AD116" s="6">
        <f t="shared" si="48"/>
        <v>-0.18445167489322795</v>
      </c>
      <c r="AE116" s="6">
        <f t="shared" si="49"/>
        <v>-0.18068864647165855</v>
      </c>
      <c r="AF116" s="6">
        <f t="shared" si="50"/>
        <v>-0.10445648913769495</v>
      </c>
      <c r="AG116" s="6">
        <f t="shared" si="51"/>
        <v>-0.21548536161811796</v>
      </c>
      <c r="AH116" s="6">
        <f t="shared" si="52"/>
        <v>-0.15828033555501672</v>
      </c>
      <c r="AI116" s="6">
        <f t="shared" si="53"/>
        <v>-0.12853474966429124</v>
      </c>
      <c r="AJ116" s="6">
        <f t="shared" si="54"/>
        <v>4.6516906004773033E-4</v>
      </c>
      <c r="AK116" s="6">
        <f t="shared" si="55"/>
        <v>-5.9378420042736782E-3</v>
      </c>
      <c r="AL116" s="6">
        <f t="shared" si="56"/>
        <v>-9.8011166412422558E-3</v>
      </c>
      <c r="AM116" s="6">
        <f t="shared" si="57"/>
        <v>-9.8222015410932249E-3</v>
      </c>
      <c r="AN116" s="6">
        <f t="shared" si="58"/>
        <v>-1.3921955305464081E-2</v>
      </c>
    </row>
    <row r="117" spans="1:40">
      <c r="A117" s="1" t="d">
        <v>2009-03-02</v>
      </c>
      <c r="B117">
        <v>16.32</v>
      </c>
      <c r="C117">
        <v>23.18</v>
      </c>
      <c r="D117">
        <v>38.790000999999997</v>
      </c>
      <c r="E117">
        <v>22.290001</v>
      </c>
      <c r="F117">
        <v>19.709999</v>
      </c>
      <c r="G117">
        <v>15.5</v>
      </c>
      <c r="H117">
        <v>18.399999999999999</v>
      </c>
      <c r="I117">
        <v>13.65</v>
      </c>
      <c r="J117">
        <v>83.970000999999996</v>
      </c>
      <c r="K117">
        <v>104.260002</v>
      </c>
      <c r="L117">
        <v>78.209998999999996</v>
      </c>
      <c r="M117">
        <v>75.629997000000003</v>
      </c>
      <c r="N117">
        <v>72.610000999999997</v>
      </c>
      <c r="O117" s="6">
        <f t="shared" si="33"/>
        <v>-0.15152117528823339</v>
      </c>
      <c r="P117" s="6">
        <f t="shared" si="34"/>
        <v>-0.20204244615765557</v>
      </c>
      <c r="Q117" s="6">
        <f t="shared" si="35"/>
        <v>-0.19177234844525512</v>
      </c>
      <c r="R117" s="6">
        <f t="shared" si="36"/>
        <v>-0.17865095835090966</v>
      </c>
      <c r="S117" s="6">
        <f t="shared" si="37"/>
        <v>-8.9713629229645722E-2</v>
      </c>
      <c r="T117" s="6">
        <f t="shared" si="38"/>
        <v>-0.27174936669521288</v>
      </c>
      <c r="U117" s="6">
        <f t="shared" si="39"/>
        <v>-0.15987957991177607</v>
      </c>
      <c r="V117" s="6">
        <f t="shared" si="40"/>
        <v>-0.11997842621981911</v>
      </c>
      <c r="W117" s="6">
        <f t="shared" si="41"/>
        <v>-9.5229144317700125E-4</v>
      </c>
      <c r="X117" s="6">
        <f t="shared" si="42"/>
        <v>1.7903395376740683E-2</v>
      </c>
      <c r="Y117" s="6">
        <f t="shared" si="43"/>
        <v>-1.333610916826646E-2</v>
      </c>
      <c r="Z117" s="6">
        <f t="shared" si="44"/>
        <v>-2.5069938106128144E-2</v>
      </c>
      <c r="AA117" s="6">
        <f t="shared" si="45"/>
        <v>-1.6527030437489532E-2</v>
      </c>
      <c r="AB117" s="6">
        <f t="shared" si="46"/>
        <v>-0.15670691098001227</v>
      </c>
      <c r="AC117" s="6">
        <f t="shared" si="47"/>
        <v>-0.20384626144315651</v>
      </c>
      <c r="AD117" s="6">
        <f t="shared" si="48"/>
        <v>-0.19159538444008056</v>
      </c>
      <c r="AE117" s="6">
        <f t="shared" si="49"/>
        <v>-0.18305596692848336</v>
      </c>
      <c r="AF117" s="6">
        <f t="shared" si="50"/>
        <v>-9.3338555894085434E-2</v>
      </c>
      <c r="AG117" s="6">
        <f t="shared" si="51"/>
        <v>-0.27514625868354436</v>
      </c>
      <c r="AH117" s="6">
        <f t="shared" si="52"/>
        <v>-0.16172559258287902</v>
      </c>
      <c r="AI117" s="6">
        <f t="shared" si="53"/>
        <v>-0.12539344572228514</v>
      </c>
      <c r="AJ117" s="6">
        <f t="shared" si="54"/>
        <v>-1.2013843182574354E-3</v>
      </c>
      <c r="AK117" s="6">
        <f t="shared" si="55"/>
        <v>1.5981858952661444E-2</v>
      </c>
      <c r="AL117" s="6">
        <f t="shared" si="56"/>
        <v>-1.3648888207476534E-2</v>
      </c>
      <c r="AM117" s="6">
        <f t="shared" si="57"/>
        <v>-2.5693690902963605E-2</v>
      </c>
      <c r="AN117" s="6">
        <f t="shared" si="58"/>
        <v>-1.7638862527984318E-2</v>
      </c>
    </row>
    <row r="118" spans="1:40">
      <c r="A118" s="1" t="d">
        <v>2009-03-09</v>
      </c>
      <c r="B118">
        <v>18.219999000000001</v>
      </c>
      <c r="C118">
        <v>23.620000999999998</v>
      </c>
      <c r="D118">
        <v>41.5</v>
      </c>
      <c r="E118">
        <v>24.129999000000002</v>
      </c>
      <c r="F118">
        <v>20.559999000000001</v>
      </c>
      <c r="G118">
        <v>17.25</v>
      </c>
      <c r="H118">
        <v>20.350000000000001</v>
      </c>
      <c r="I118">
        <v>14.7</v>
      </c>
      <c r="J118">
        <v>83.980002999999996</v>
      </c>
      <c r="K118">
        <v>102.730003</v>
      </c>
      <c r="L118">
        <v>78.180000000000007</v>
      </c>
      <c r="M118">
        <v>75.529999000000004</v>
      </c>
      <c r="N118">
        <v>72.239998</v>
      </c>
      <c r="O118" s="6">
        <f t="shared" si="33"/>
        <v>2.1076709795205466E-2</v>
      </c>
      <c r="P118" s="6">
        <f t="shared" si="34"/>
        <v>-0.10519111096967038</v>
      </c>
      <c r="Q118" s="6">
        <f t="shared" si="35"/>
        <v>-2.0983149199536023E-2</v>
      </c>
      <c r="R118" s="6">
        <f t="shared" si="36"/>
        <v>-6.9241573818719523E-2</v>
      </c>
      <c r="S118" s="6">
        <f t="shared" si="37"/>
        <v>-3.53596338181906E-2</v>
      </c>
      <c r="T118" s="6">
        <f t="shared" si="38"/>
        <v>-7.6424182077243538E-2</v>
      </c>
      <c r="U118" s="6">
        <f t="shared" si="39"/>
        <v>-6.3678882827030402E-3</v>
      </c>
      <c r="V118" s="6">
        <f t="shared" si="40"/>
        <v>1.094402167931721E-2</v>
      </c>
      <c r="W118" s="6">
        <f t="shared" si="41"/>
        <v>-2.2598284832116081E-3</v>
      </c>
      <c r="X118" s="6">
        <f t="shared" si="42"/>
        <v>-1.1517136685834119E-2</v>
      </c>
      <c r="Y118" s="6">
        <f t="shared" si="43"/>
        <v>-1.2330951230689554E-2</v>
      </c>
      <c r="Z118" s="6">
        <f t="shared" si="44"/>
        <v>-2.329337237692411E-2</v>
      </c>
      <c r="AA118" s="6">
        <f t="shared" si="45"/>
        <v>-1.606633918794103E-2</v>
      </c>
      <c r="AB118" s="6">
        <f t="shared" si="46"/>
        <v>1.5890974103426585E-2</v>
      </c>
      <c r="AC118" s="6">
        <f t="shared" si="47"/>
        <v>-0.10699492625517132</v>
      </c>
      <c r="AD118" s="6">
        <f t="shared" si="48"/>
        <v>-2.0806185194361452E-2</v>
      </c>
      <c r="AE118" s="6">
        <f t="shared" si="49"/>
        <v>-7.3646582396293223E-2</v>
      </c>
      <c r="AF118" s="6">
        <f t="shared" si="50"/>
        <v>-3.8984560482630305E-2</v>
      </c>
      <c r="AG118" s="6">
        <f t="shared" si="51"/>
        <v>-7.982107406557501E-2</v>
      </c>
      <c r="AH118" s="6">
        <f t="shared" si="52"/>
        <v>-8.2139009538059922E-3</v>
      </c>
      <c r="AI118" s="6">
        <f t="shared" si="53"/>
        <v>5.529002176851189E-3</v>
      </c>
      <c r="AJ118" s="6">
        <f t="shared" si="54"/>
        <v>-2.5089213582920422E-3</v>
      </c>
      <c r="AK118" s="6">
        <f t="shared" si="55"/>
        <v>-1.3438673109913356E-2</v>
      </c>
      <c r="AL118" s="6">
        <f t="shared" si="56"/>
        <v>-1.2643730269899628E-2</v>
      </c>
      <c r="AM118" s="6">
        <f t="shared" si="57"/>
        <v>-2.391712517375957E-2</v>
      </c>
      <c r="AN118" s="6">
        <f t="shared" si="58"/>
        <v>-1.7178171278435815E-2</v>
      </c>
    </row>
    <row r="119" spans="1:40">
      <c r="A119" s="1" t="d">
        <v>2009-03-16</v>
      </c>
      <c r="B119">
        <v>18.549999</v>
      </c>
      <c r="C119">
        <v>25.35</v>
      </c>
      <c r="D119">
        <v>43</v>
      </c>
      <c r="E119">
        <v>23.549999</v>
      </c>
      <c r="F119">
        <v>20.57</v>
      </c>
      <c r="G119">
        <v>17.389999</v>
      </c>
      <c r="H119">
        <v>21.15</v>
      </c>
      <c r="I119">
        <v>15.04</v>
      </c>
      <c r="J119">
        <v>84.169998000000007</v>
      </c>
      <c r="K119">
        <v>103.91999800000001</v>
      </c>
      <c r="L119">
        <v>78.629997000000003</v>
      </c>
      <c r="M119">
        <v>76.639999000000003</v>
      </c>
      <c r="N119">
        <v>72.879997000000003</v>
      </c>
      <c r="O119" s="6">
        <f t="shared" si="33"/>
        <v>5.6555979166879759E-2</v>
      </c>
      <c r="P119" s="6">
        <f t="shared" si="34"/>
        <v>0</v>
      </c>
      <c r="Q119" s="6">
        <f t="shared" si="35"/>
        <v>4.4462309138076542E-2</v>
      </c>
      <c r="R119" s="6">
        <f t="shared" si="36"/>
        <v>2.4501505578971083E-2</v>
      </c>
      <c r="S119" s="6">
        <f t="shared" si="37"/>
        <v>1.0261462866631503E-2</v>
      </c>
      <c r="T119" s="6">
        <f t="shared" si="38"/>
        <v>1.6816807353262991E-2</v>
      </c>
      <c r="U119" s="6">
        <f t="shared" si="39"/>
        <v>8.7914376447157661E-2</v>
      </c>
      <c r="V119" s="6">
        <f t="shared" si="40"/>
        <v>6.3121086456597683E-2</v>
      </c>
      <c r="W119" s="6">
        <f t="shared" si="41"/>
        <v>1.6646734224343045E-3</v>
      </c>
      <c r="X119" s="6">
        <f t="shared" si="42"/>
        <v>1.9825732451922172E-2</v>
      </c>
      <c r="Y119" s="6">
        <f t="shared" si="43"/>
        <v>-5.0859506845189837E-4</v>
      </c>
      <c r="Z119" s="6">
        <f t="shared" si="44"/>
        <v>1.1680676225109753E-2</v>
      </c>
      <c r="AA119" s="6">
        <f t="shared" si="45"/>
        <v>-4.1164689235073014E-4</v>
      </c>
      <c r="AB119" s="6">
        <f t="shared" si="46"/>
        <v>5.1370243475100878E-2</v>
      </c>
      <c r="AC119" s="6">
        <f t="shared" si="47"/>
        <v>-1.8038152855009459E-3</v>
      </c>
      <c r="AD119" s="6">
        <f t="shared" si="48"/>
        <v>4.4639273143251113E-2</v>
      </c>
      <c r="AE119" s="6">
        <f t="shared" si="49"/>
        <v>2.0096497001397377E-2</v>
      </c>
      <c r="AF119" s="6">
        <f t="shared" si="50"/>
        <v>6.6365362021917982E-3</v>
      </c>
      <c r="AG119" s="6">
        <f t="shared" si="51"/>
        <v>1.341991536493152E-2</v>
      </c>
      <c r="AH119" s="6">
        <f t="shared" si="52"/>
        <v>8.6068363776054702E-2</v>
      </c>
      <c r="AI119" s="6">
        <f t="shared" si="53"/>
        <v>5.7706066954131663E-2</v>
      </c>
      <c r="AJ119" s="6">
        <f t="shared" si="54"/>
        <v>1.4155805473538704E-3</v>
      </c>
      <c r="AK119" s="6">
        <f t="shared" si="55"/>
        <v>1.7904196027842934E-2</v>
      </c>
      <c r="AL119" s="6">
        <f t="shared" si="56"/>
        <v>-8.213741076619715E-4</v>
      </c>
      <c r="AM119" s="6">
        <f t="shared" si="57"/>
        <v>1.1056923428274291E-2</v>
      </c>
      <c r="AN119" s="6">
        <f t="shared" si="58"/>
        <v>-1.5234789828455163E-3</v>
      </c>
    </row>
    <row r="120" spans="1:40">
      <c r="A120" s="1" t="d">
        <v>2009-03-23</v>
      </c>
      <c r="B120">
        <v>20.100000000000001</v>
      </c>
      <c r="C120">
        <v>25.799999</v>
      </c>
      <c r="D120">
        <v>44.470001000000003</v>
      </c>
      <c r="E120">
        <v>24.26</v>
      </c>
      <c r="F120">
        <v>21.610001</v>
      </c>
      <c r="G120">
        <v>19.280000999999999</v>
      </c>
      <c r="H120">
        <v>22.9</v>
      </c>
      <c r="I120">
        <v>15.82</v>
      </c>
      <c r="J120">
        <v>84.120002999999997</v>
      </c>
      <c r="K120">
        <v>104.55999799999999</v>
      </c>
      <c r="L120">
        <v>78.300003000000004</v>
      </c>
      <c r="M120">
        <v>76.349997999999999</v>
      </c>
      <c r="N120">
        <v>73.760002</v>
      </c>
      <c r="O120" s="6">
        <f t="shared" si="33"/>
        <v>0.20832846552906917</v>
      </c>
      <c r="P120" s="6">
        <f t="shared" si="34"/>
        <v>0.10708461525627545</v>
      </c>
      <c r="Q120" s="6">
        <f t="shared" si="35"/>
        <v>0.1366523197779593</v>
      </c>
      <c r="R120" s="6">
        <f t="shared" si="36"/>
        <v>8.4690711254960388E-2</v>
      </c>
      <c r="S120" s="6">
        <f t="shared" si="37"/>
        <v>9.203014636470587E-2</v>
      </c>
      <c r="T120" s="6">
        <f t="shared" si="38"/>
        <v>0.21822831712441709</v>
      </c>
      <c r="U120" s="6">
        <f t="shared" si="39"/>
        <v>0.21878624594525409</v>
      </c>
      <c r="V120" s="6">
        <f t="shared" si="40"/>
        <v>0.14753544070853916</v>
      </c>
      <c r="W120" s="6">
        <f t="shared" si="41"/>
        <v>1.7847823933496965E-3</v>
      </c>
      <c r="X120" s="6">
        <f t="shared" si="42"/>
        <v>2.8732516654208433E-3</v>
      </c>
      <c r="Y120" s="6">
        <f t="shared" si="43"/>
        <v>1.1501374835016797E-3</v>
      </c>
      <c r="Z120" s="6">
        <f t="shared" si="44"/>
        <v>9.4750152683486574E-3</v>
      </c>
      <c r="AA120" s="6">
        <f t="shared" si="45"/>
        <v>1.5713939198942647E-2</v>
      </c>
      <c r="AB120" s="6">
        <f t="shared" si="46"/>
        <v>0.20314272983729029</v>
      </c>
      <c r="AC120" s="6">
        <f t="shared" si="47"/>
        <v>0.10528079997077451</v>
      </c>
      <c r="AD120" s="6">
        <f t="shared" si="48"/>
        <v>0.13682928378313386</v>
      </c>
      <c r="AE120" s="6">
        <f t="shared" si="49"/>
        <v>8.0285702677386689E-2</v>
      </c>
      <c r="AF120" s="6">
        <f t="shared" si="50"/>
        <v>8.8405219700266158E-2</v>
      </c>
      <c r="AG120" s="6">
        <f t="shared" si="51"/>
        <v>0.21483142513608561</v>
      </c>
      <c r="AH120" s="6">
        <f t="shared" si="52"/>
        <v>0.21694023327415113</v>
      </c>
      <c r="AI120" s="6">
        <f t="shared" si="53"/>
        <v>0.14212042120607313</v>
      </c>
      <c r="AJ120" s="6">
        <f t="shared" si="54"/>
        <v>1.5356895182692624E-3</v>
      </c>
      <c r="AK120" s="6">
        <f t="shared" si="55"/>
        <v>9.5171524134160632E-4</v>
      </c>
      <c r="AL120" s="6">
        <f t="shared" si="56"/>
        <v>8.3735844429160661E-4</v>
      </c>
      <c r="AM120" s="6">
        <f t="shared" si="57"/>
        <v>8.8512624715131952E-3</v>
      </c>
      <c r="AN120" s="6">
        <f t="shared" si="58"/>
        <v>1.4602107108447861E-2</v>
      </c>
    </row>
    <row r="121" spans="1:40">
      <c r="A121" s="1" t="d">
        <v>2009-03-30</v>
      </c>
      <c r="B121">
        <v>21.389999</v>
      </c>
      <c r="C121">
        <v>26.15</v>
      </c>
      <c r="D121">
        <v>46.02</v>
      </c>
      <c r="E121">
        <v>23.9</v>
      </c>
      <c r="F121">
        <v>21.82</v>
      </c>
      <c r="G121">
        <v>19.870000999999998</v>
      </c>
      <c r="H121">
        <v>23.809999000000001</v>
      </c>
      <c r="I121">
        <v>16.709999</v>
      </c>
      <c r="J121">
        <v>83.830001999999993</v>
      </c>
      <c r="K121">
        <v>102.91999800000001</v>
      </c>
      <c r="L121">
        <v>78.319999999999993</v>
      </c>
      <c r="M121">
        <v>75.599997999999999</v>
      </c>
      <c r="N121">
        <v>72.110000999999997</v>
      </c>
      <c r="O121" s="6">
        <f t="shared" si="33"/>
        <v>0.16040363939642627</v>
      </c>
      <c r="P121" s="6">
        <f t="shared" si="34"/>
        <v>0.10175533740471401</v>
      </c>
      <c r="Q121" s="6">
        <f t="shared" si="35"/>
        <v>0.10338265737056727</v>
      </c>
      <c r="R121" s="6">
        <f t="shared" si="36"/>
        <v>-9.5773792572865536E-3</v>
      </c>
      <c r="S121" s="6">
        <f t="shared" si="37"/>
        <v>5.9479588456093795E-2</v>
      </c>
      <c r="T121" s="6">
        <f t="shared" si="38"/>
        <v>0.14139896341348179</v>
      </c>
      <c r="U121" s="6">
        <f t="shared" si="39"/>
        <v>0.15702470661100645</v>
      </c>
      <c r="V121" s="6">
        <f t="shared" si="40"/>
        <v>0.12815978897820537</v>
      </c>
      <c r="W121" s="6">
        <f t="shared" si="41"/>
        <v>-1.7877484712645699E-3</v>
      </c>
      <c r="X121" s="6">
        <f t="shared" si="42"/>
        <v>1.8477515500380109E-3</v>
      </c>
      <c r="Y121" s="6">
        <f t="shared" si="43"/>
        <v>1.7891378574460307E-3</v>
      </c>
      <c r="Z121" s="6">
        <f t="shared" si="44"/>
        <v>9.2634164487627783E-4</v>
      </c>
      <c r="AA121" s="6">
        <f t="shared" si="45"/>
        <v>-1.8011366268666767E-3</v>
      </c>
      <c r="AB121" s="6">
        <f t="shared" si="46"/>
        <v>0.15521790370464739</v>
      </c>
      <c r="AC121" s="6">
        <f t="shared" si="47"/>
        <v>9.9951522119213071E-2</v>
      </c>
      <c r="AD121" s="6">
        <f t="shared" si="48"/>
        <v>0.10355962137574184</v>
      </c>
      <c r="AE121" s="6">
        <f t="shared" si="49"/>
        <v>-1.398238783486026E-2</v>
      </c>
      <c r="AF121" s="6">
        <f t="shared" si="50"/>
        <v>5.5854661791654089E-2</v>
      </c>
      <c r="AG121" s="6">
        <f t="shared" si="51"/>
        <v>0.13800207142515031</v>
      </c>
      <c r="AH121" s="6">
        <f t="shared" si="52"/>
        <v>0.15517869393990349</v>
      </c>
      <c r="AI121" s="6">
        <f t="shared" si="53"/>
        <v>0.12274476947573935</v>
      </c>
      <c r="AJ121" s="6">
        <f t="shared" si="54"/>
        <v>-2.0368413463450041E-3</v>
      </c>
      <c r="AK121" s="6">
        <f t="shared" si="55"/>
        <v>-7.378487404122603E-5</v>
      </c>
      <c r="AL121" s="6">
        <f t="shared" si="56"/>
        <v>1.4763588182359576E-3</v>
      </c>
      <c r="AM121" s="6">
        <f t="shared" si="57"/>
        <v>3.0258884804081608E-4</v>
      </c>
      <c r="AN121" s="6">
        <f t="shared" si="58"/>
        <v>-2.9129687173614629E-3</v>
      </c>
    </row>
    <row r="122" spans="1:40">
      <c r="A122" s="1" t="d">
        <v>2009-04-06</v>
      </c>
      <c r="B122">
        <v>21.91</v>
      </c>
      <c r="C122">
        <v>26.07</v>
      </c>
      <c r="D122">
        <v>45.599997999999999</v>
      </c>
      <c r="E122">
        <v>24.129999000000002</v>
      </c>
      <c r="F122">
        <v>21.67</v>
      </c>
      <c r="G122">
        <v>20.48</v>
      </c>
      <c r="H122">
        <v>23.84</v>
      </c>
      <c r="I122">
        <v>16.73</v>
      </c>
      <c r="J122">
        <v>83.82</v>
      </c>
      <c r="K122">
        <v>102.349998</v>
      </c>
      <c r="L122">
        <v>78.5</v>
      </c>
      <c r="M122">
        <v>75.900002000000001</v>
      </c>
      <c r="N122">
        <v>72.220000999999996</v>
      </c>
      <c r="O122" s="6">
        <f t="shared" si="33"/>
        <v>0.16647341846228825</v>
      </c>
      <c r="P122" s="6">
        <f t="shared" si="34"/>
        <v>2.8006497908218159E-2</v>
      </c>
      <c r="Q122" s="6">
        <f t="shared" si="35"/>
        <v>5.8707556967127844E-2</v>
      </c>
      <c r="R122" s="6">
        <f t="shared" si="36"/>
        <v>2.4330060195170523E-2</v>
      </c>
      <c r="S122" s="6">
        <f t="shared" si="37"/>
        <v>5.2095111883401872E-2</v>
      </c>
      <c r="T122" s="6">
        <f t="shared" si="38"/>
        <v>0.1635535293094299</v>
      </c>
      <c r="U122" s="6">
        <f t="shared" si="39"/>
        <v>0.1197249367048621</v>
      </c>
      <c r="V122" s="6">
        <f t="shared" si="40"/>
        <v>0.106490196477039</v>
      </c>
      <c r="W122" s="6">
        <f t="shared" si="41"/>
        <v>-4.166896965123932E-3</v>
      </c>
      <c r="X122" s="6">
        <f t="shared" si="42"/>
        <v>-1.5223060550263573E-2</v>
      </c>
      <c r="Y122" s="6">
        <f t="shared" si="43"/>
        <v>-1.654643061684689E-3</v>
      </c>
      <c r="Z122" s="6">
        <f t="shared" si="44"/>
        <v>-9.7024098625432768E-3</v>
      </c>
      <c r="AA122" s="6">
        <f t="shared" si="45"/>
        <v>-9.0971820922541406E-3</v>
      </c>
      <c r="AB122" s="6">
        <f t="shared" si="46"/>
        <v>0.16128768277050937</v>
      </c>
      <c r="AC122" s="6">
        <f t="shared" si="47"/>
        <v>2.6202682622717213E-2</v>
      </c>
      <c r="AD122" s="6">
        <f t="shared" si="48"/>
        <v>5.8884520972302415E-2</v>
      </c>
      <c r="AE122" s="6">
        <f t="shared" si="49"/>
        <v>1.9925051617596817E-2</v>
      </c>
      <c r="AF122" s="6">
        <f t="shared" si="50"/>
        <v>4.8470185218962167E-2</v>
      </c>
      <c r="AG122" s="6">
        <f t="shared" si="51"/>
        <v>0.16015663732109842</v>
      </c>
      <c r="AH122" s="6">
        <f t="shared" si="52"/>
        <v>0.11787892403375916</v>
      </c>
      <c r="AI122" s="6">
        <f t="shared" si="53"/>
        <v>0.10107517697457298</v>
      </c>
      <c r="AJ122" s="6">
        <f t="shared" si="54"/>
        <v>-4.4159898402043665E-3</v>
      </c>
      <c r="AK122" s="6">
        <f t="shared" si="55"/>
        <v>-1.7144596974342809E-2</v>
      </c>
      <c r="AL122" s="6">
        <f t="shared" si="56"/>
        <v>-1.9674221008947621E-3</v>
      </c>
      <c r="AM122" s="6">
        <f t="shared" si="57"/>
        <v>-1.0326162659378739E-2</v>
      </c>
      <c r="AN122" s="6">
        <f t="shared" si="58"/>
        <v>-1.0209014182748926E-2</v>
      </c>
    </row>
    <row r="123" spans="1:40">
      <c r="A123" s="1" t="d">
        <v>2009-04-13</v>
      </c>
      <c r="B123">
        <v>22.52</v>
      </c>
      <c r="C123">
        <v>25.780000999999999</v>
      </c>
      <c r="D123">
        <v>45.779998999999997</v>
      </c>
      <c r="E123">
        <v>24.74</v>
      </c>
      <c r="F123">
        <v>22.09</v>
      </c>
      <c r="G123">
        <v>21.110001</v>
      </c>
      <c r="H123">
        <v>24.450001</v>
      </c>
      <c r="I123">
        <v>16.959999</v>
      </c>
      <c r="J123">
        <v>83.879997000000003</v>
      </c>
      <c r="K123">
        <v>101.699997</v>
      </c>
      <c r="L123">
        <v>78.489998</v>
      </c>
      <c r="M123">
        <v>76.419998000000007</v>
      </c>
      <c r="N123">
        <v>72.669998000000007</v>
      </c>
      <c r="O123" s="6">
        <f t="shared" si="33"/>
        <v>0.11368398820645945</v>
      </c>
      <c r="P123" s="6">
        <f t="shared" si="34"/>
        <v>-7.7541686708103991E-4</v>
      </c>
      <c r="Q123" s="6">
        <f t="shared" si="35"/>
        <v>2.9032465671145653E-2</v>
      </c>
      <c r="R123" s="6">
        <f t="shared" si="36"/>
        <v>1.9592463448437663E-2</v>
      </c>
      <c r="S123" s="6">
        <f t="shared" si="37"/>
        <v>2.1968800638359456E-2</v>
      </c>
      <c r="T123" s="6">
        <f t="shared" si="38"/>
        <v>9.067856818152438E-2</v>
      </c>
      <c r="U123" s="6">
        <f t="shared" si="39"/>
        <v>6.5493346260481894E-2</v>
      </c>
      <c r="V123" s="6">
        <f t="shared" si="40"/>
        <v>6.9582609061983297E-2</v>
      </c>
      <c r="W123" s="6">
        <f t="shared" si="41"/>
        <v>-2.8572162294969797E-3</v>
      </c>
      <c r="X123" s="6">
        <f t="shared" si="42"/>
        <v>-2.7733776632203992E-2</v>
      </c>
      <c r="Y123" s="6">
        <f t="shared" si="43"/>
        <v>2.4235613468359695E-3</v>
      </c>
      <c r="Z123" s="6">
        <f t="shared" si="44"/>
        <v>9.1641037810696294E-4</v>
      </c>
      <c r="AA123" s="6">
        <f t="shared" si="45"/>
        <v>-1.4887989256434576E-2</v>
      </c>
      <c r="AB123" s="6">
        <f t="shared" si="46"/>
        <v>0.10849825251468057</v>
      </c>
      <c r="AC123" s="6">
        <f t="shared" si="47"/>
        <v>-2.579232152581986E-3</v>
      </c>
      <c r="AD123" s="6">
        <f t="shared" si="48"/>
        <v>2.9209429676320224E-2</v>
      </c>
      <c r="AE123" s="6">
        <f t="shared" si="49"/>
        <v>1.5187454870863957E-2</v>
      </c>
      <c r="AF123" s="6">
        <f t="shared" si="50"/>
        <v>1.8343873973919751E-2</v>
      </c>
      <c r="AG123" s="6">
        <f t="shared" si="51"/>
        <v>8.7281676193192909E-2</v>
      </c>
      <c r="AH123" s="6">
        <f t="shared" si="52"/>
        <v>6.3647333589378935E-2</v>
      </c>
      <c r="AI123" s="6">
        <f t="shared" si="53"/>
        <v>6.4167589559517277E-2</v>
      </c>
      <c r="AJ123" s="6">
        <f t="shared" si="54"/>
        <v>-3.1063091045774138E-3</v>
      </c>
      <c r="AK123" s="6">
        <f t="shared" si="55"/>
        <v>-2.9655313056283231E-2</v>
      </c>
      <c r="AL123" s="6">
        <f t="shared" si="56"/>
        <v>2.1107823076258964E-3</v>
      </c>
      <c r="AM123" s="6">
        <f t="shared" si="57"/>
        <v>2.9265758127150119E-4</v>
      </c>
      <c r="AN123" s="6">
        <f t="shared" si="58"/>
        <v>-1.5999821346929361E-2</v>
      </c>
    </row>
    <row r="124" spans="1:40">
      <c r="A124" s="1" t="d">
        <v>2009-04-20</v>
      </c>
      <c r="B124">
        <v>22.790001</v>
      </c>
      <c r="C124">
        <v>25.360001</v>
      </c>
      <c r="D124">
        <v>46.07</v>
      </c>
      <c r="E124">
        <v>23.76</v>
      </c>
      <c r="F124">
        <v>21.5</v>
      </c>
      <c r="G124">
        <v>21.66</v>
      </c>
      <c r="H124">
        <v>25.1</v>
      </c>
      <c r="I124">
        <v>17.100000000000001</v>
      </c>
      <c r="J124">
        <v>83.910004000000001</v>
      </c>
      <c r="K124">
        <v>100.57</v>
      </c>
      <c r="L124">
        <v>78.809997999999993</v>
      </c>
      <c r="M124">
        <v>76.540001000000004</v>
      </c>
      <c r="N124">
        <v>73.029999000000004</v>
      </c>
      <c r="O124" s="6">
        <f t="shared" si="33"/>
        <v>6.3398410792991161E-2</v>
      </c>
      <c r="P124" s="6">
        <f t="shared" si="34"/>
        <v>-3.06760215097308E-2</v>
      </c>
      <c r="Q124" s="6">
        <f t="shared" si="35"/>
        <v>1.0858943406056763E-3</v>
      </c>
      <c r="R124" s="6">
        <f t="shared" si="36"/>
        <v>-5.8749644430206747E-3</v>
      </c>
      <c r="S124" s="6">
        <f t="shared" si="37"/>
        <v>-1.4774045271307656E-2</v>
      </c>
      <c r="T124" s="6">
        <f t="shared" si="38"/>
        <v>8.6256134681994154E-2</v>
      </c>
      <c r="U124" s="6">
        <f t="shared" si="39"/>
        <v>5.2762227638127615E-2</v>
      </c>
      <c r="V124" s="6">
        <f t="shared" si="40"/>
        <v>2.3071180745718321E-2</v>
      </c>
      <c r="W124" s="6">
        <f t="shared" si="41"/>
        <v>9.538810445265894E-4</v>
      </c>
      <c r="X124" s="6">
        <f t="shared" si="42"/>
        <v>-2.309796552458538E-2</v>
      </c>
      <c r="Y124" s="6">
        <f t="shared" si="43"/>
        <v>6.2368687658127479E-3</v>
      </c>
      <c r="Z124" s="6">
        <f t="shared" si="44"/>
        <v>1.2357236332159774E-2</v>
      </c>
      <c r="AA124" s="6">
        <f t="shared" si="45"/>
        <v>1.2677557142645342E-2</v>
      </c>
      <c r="AB124" s="6">
        <f t="shared" si="46"/>
        <v>5.821267510121228E-2</v>
      </c>
      <c r="AC124" s="6">
        <f t="shared" si="47"/>
        <v>-3.2479836795231747E-2</v>
      </c>
      <c r="AD124" s="6">
        <f t="shared" si="48"/>
        <v>1.2628583457802468E-3</v>
      </c>
      <c r="AE124" s="6">
        <f t="shared" si="49"/>
        <v>-1.027997302059438E-2</v>
      </c>
      <c r="AF124" s="6">
        <f t="shared" si="50"/>
        <v>-1.8398971935747362E-2</v>
      </c>
      <c r="AG124" s="6">
        <f t="shared" si="51"/>
        <v>8.2859242693662682E-2</v>
      </c>
      <c r="AH124" s="6">
        <f t="shared" si="52"/>
        <v>5.0916214967024663E-2</v>
      </c>
      <c r="AI124" s="6">
        <f t="shared" si="53"/>
        <v>1.76561612432523E-2</v>
      </c>
      <c r="AJ124" s="6">
        <f t="shared" si="54"/>
        <v>7.0478816944615527E-4</v>
      </c>
      <c r="AK124" s="6">
        <f t="shared" si="55"/>
        <v>-2.5019501948664619E-2</v>
      </c>
      <c r="AL124" s="6">
        <f t="shared" si="56"/>
        <v>5.9240897266026743E-3</v>
      </c>
      <c r="AM124" s="6">
        <f t="shared" si="57"/>
        <v>1.1733483535324312E-2</v>
      </c>
      <c r="AN124" s="6">
        <f t="shared" si="58"/>
        <v>1.1565725052150557E-2</v>
      </c>
    </row>
    <row r="125" spans="1:40">
      <c r="A125" s="1" t="d">
        <v>2009-04-27</v>
      </c>
      <c r="B125">
        <v>23.18</v>
      </c>
      <c r="C125">
        <v>26.530000999999999</v>
      </c>
      <c r="D125">
        <v>47.259998000000003</v>
      </c>
      <c r="E125">
        <v>24.139999</v>
      </c>
      <c r="F125">
        <v>22.09</v>
      </c>
      <c r="G125">
        <v>22</v>
      </c>
      <c r="H125">
        <v>25.73</v>
      </c>
      <c r="I125">
        <v>17.48</v>
      </c>
      <c r="J125">
        <v>83.809997999999993</v>
      </c>
      <c r="K125">
        <v>97.110000999999997</v>
      </c>
      <c r="L125">
        <v>78.819999999999993</v>
      </c>
      <c r="M125">
        <v>76.019997000000004</v>
      </c>
      <c r="N125">
        <v>71.760002</v>
      </c>
      <c r="O125" s="6">
        <f t="shared" si="33"/>
        <v>5.6346684304230385E-2</v>
      </c>
      <c r="P125" s="6">
        <f t="shared" si="34"/>
        <v>1.7490977897414786E-2</v>
      </c>
      <c r="Q125" s="6">
        <f t="shared" si="35"/>
        <v>3.5756556778984788E-2</v>
      </c>
      <c r="R125" s="6">
        <f t="shared" si="36"/>
        <v>4.1433604961232994E-4</v>
      </c>
      <c r="S125" s="6">
        <f t="shared" si="37"/>
        <v>1.9196201883758139E-2</v>
      </c>
      <c r="T125" s="6">
        <f t="shared" si="38"/>
        <v>7.1593653187008818E-2</v>
      </c>
      <c r="U125" s="6">
        <f t="shared" si="39"/>
        <v>7.6292784096503821E-2</v>
      </c>
      <c r="V125" s="6">
        <f t="shared" si="40"/>
        <v>4.3853855228656737E-2</v>
      </c>
      <c r="W125" s="6">
        <f t="shared" si="41"/>
        <v>-1.1933424961164743E-4</v>
      </c>
      <c r="X125" s="6">
        <f t="shared" si="42"/>
        <v>-5.2553925662643691E-2</v>
      </c>
      <c r="Y125" s="6">
        <f t="shared" si="43"/>
        <v>4.0681469784947912E-3</v>
      </c>
      <c r="Z125" s="6">
        <f t="shared" si="44"/>
        <v>1.5797133457577653E-3</v>
      </c>
      <c r="AA125" s="6">
        <f t="shared" si="45"/>
        <v>-6.3897840746710739E-3</v>
      </c>
      <c r="AB125" s="6">
        <f t="shared" si="46"/>
        <v>5.1160948612451504E-2</v>
      </c>
      <c r="AC125" s="6">
        <f t="shared" si="47"/>
        <v>1.568716261191384E-2</v>
      </c>
      <c r="AD125" s="6">
        <f t="shared" si="48"/>
        <v>3.5933520784159359E-2</v>
      </c>
      <c r="AE125" s="6">
        <f t="shared" si="49"/>
        <v>-3.9906725279613749E-3</v>
      </c>
      <c r="AF125" s="6">
        <f t="shared" si="50"/>
        <v>1.5571275219318434E-2</v>
      </c>
      <c r="AG125" s="6">
        <f t="shared" si="51"/>
        <v>6.8196761198677347E-2</v>
      </c>
      <c r="AH125" s="6">
        <f t="shared" si="52"/>
        <v>7.4446771425400876E-2</v>
      </c>
      <c r="AI125" s="6">
        <f t="shared" si="53"/>
        <v>3.8438835726190716E-2</v>
      </c>
      <c r="AJ125" s="6">
        <f t="shared" si="54"/>
        <v>-3.6842712469208159E-4</v>
      </c>
      <c r="AK125" s="6">
        <f t="shared" si="55"/>
        <v>-5.447546208672293E-2</v>
      </c>
      <c r="AL125" s="6">
        <f t="shared" si="56"/>
        <v>3.7553679392847181E-3</v>
      </c>
      <c r="AM125" s="6">
        <f t="shared" si="57"/>
        <v>9.559605489223035E-4</v>
      </c>
      <c r="AN125" s="6">
        <f t="shared" si="58"/>
        <v>-7.5016161651658602E-3</v>
      </c>
    </row>
    <row r="126" spans="1:40">
      <c r="A126" s="1" t="d">
        <v>2009-05-04</v>
      </c>
      <c r="B126">
        <v>23.99</v>
      </c>
      <c r="C126">
        <v>27.25</v>
      </c>
      <c r="D126">
        <v>51.84</v>
      </c>
      <c r="E126">
        <v>25.59</v>
      </c>
      <c r="F126">
        <v>22.76</v>
      </c>
      <c r="G126">
        <v>23.51</v>
      </c>
      <c r="H126">
        <v>26.799999</v>
      </c>
      <c r="I126">
        <v>17.09</v>
      </c>
      <c r="J126">
        <v>83.760002</v>
      </c>
      <c r="K126">
        <v>94.940002000000007</v>
      </c>
      <c r="L126">
        <v>78.849997999999999</v>
      </c>
      <c r="M126">
        <v>76.599997999999999</v>
      </c>
      <c r="N126">
        <v>71.639999000000003</v>
      </c>
      <c r="O126" s="6">
        <f t="shared" si="33"/>
        <v>6.3233273580113492E-2</v>
      </c>
      <c r="P126" s="6">
        <f t="shared" si="34"/>
        <v>5.5454484808453143E-2</v>
      </c>
      <c r="Q126" s="6">
        <f t="shared" si="35"/>
        <v>0.12431475936319877</v>
      </c>
      <c r="R126" s="6">
        <f t="shared" si="36"/>
        <v>3.3780283207355669E-2</v>
      </c>
      <c r="S126" s="6">
        <f t="shared" si="37"/>
        <v>2.9879591826104529E-2</v>
      </c>
      <c r="T126" s="6">
        <f t="shared" si="38"/>
        <v>0.10767895332083589</v>
      </c>
      <c r="U126" s="6">
        <f t="shared" si="39"/>
        <v>9.1771593382701799E-2</v>
      </c>
      <c r="V126" s="6">
        <f t="shared" si="40"/>
        <v>7.6359257260084756E-3</v>
      </c>
      <c r="W126" s="6">
        <f t="shared" si="41"/>
        <v>-1.4315798283124643E-3</v>
      </c>
      <c r="X126" s="6">
        <f t="shared" si="42"/>
        <v>-6.878213936688049E-2</v>
      </c>
      <c r="Y126" s="6">
        <f t="shared" si="43"/>
        <v>4.5760853866617856E-3</v>
      </c>
      <c r="Z126" s="6">
        <f t="shared" si="44"/>
        <v>2.3526347892904947E-3</v>
      </c>
      <c r="AA126" s="6">
        <f t="shared" si="45"/>
        <v>-1.4275053873042235E-2</v>
      </c>
      <c r="AB126" s="6">
        <f t="shared" si="46"/>
        <v>5.804753788833461E-2</v>
      </c>
      <c r="AC126" s="6">
        <f t="shared" si="47"/>
        <v>5.36506695229522E-2</v>
      </c>
      <c r="AD126" s="6">
        <f t="shared" si="48"/>
        <v>0.12449172336837334</v>
      </c>
      <c r="AE126" s="6">
        <f t="shared" si="49"/>
        <v>2.9375274629781963E-2</v>
      </c>
      <c r="AF126" s="6">
        <f t="shared" si="50"/>
        <v>2.6254665161664824E-2</v>
      </c>
      <c r="AG126" s="6">
        <f t="shared" si="51"/>
        <v>0.10428206133250442</v>
      </c>
      <c r="AH126" s="6">
        <f t="shared" si="52"/>
        <v>8.992558071159884E-2</v>
      </c>
      <c r="AI126" s="6">
        <f t="shared" si="53"/>
        <v>2.2209062235424544E-3</v>
      </c>
      <c r="AJ126" s="6">
        <f t="shared" si="54"/>
        <v>-1.6806727033928984E-3</v>
      </c>
      <c r="AK126" s="6">
        <f t="shared" si="55"/>
        <v>-7.0703675790959722E-2</v>
      </c>
      <c r="AL126" s="6">
        <f t="shared" si="56"/>
        <v>4.2633063474517121E-3</v>
      </c>
      <c r="AM126" s="6">
        <f t="shared" si="57"/>
        <v>1.7288819924550329E-3</v>
      </c>
      <c r="AN126" s="6">
        <f t="shared" si="58"/>
        <v>-1.538688596353702E-2</v>
      </c>
    </row>
    <row r="127" spans="1:40">
      <c r="A127" s="1" t="d">
        <v>2009-05-11</v>
      </c>
      <c r="B127">
        <v>22.129999000000002</v>
      </c>
      <c r="C127">
        <v>25.940000999999999</v>
      </c>
      <c r="D127">
        <v>48</v>
      </c>
      <c r="E127">
        <v>25.33</v>
      </c>
      <c r="F127">
        <v>22.370000999999998</v>
      </c>
      <c r="G127">
        <v>21.799999</v>
      </c>
      <c r="H127">
        <v>25.83</v>
      </c>
      <c r="I127">
        <v>16.799999</v>
      </c>
      <c r="J127">
        <v>83.949996999999996</v>
      </c>
      <c r="K127">
        <v>98.040001000000004</v>
      </c>
      <c r="L127">
        <v>79.099997999999999</v>
      </c>
      <c r="M127">
        <v>77.300003000000004</v>
      </c>
      <c r="N127">
        <v>73.669998000000007</v>
      </c>
      <c r="O127" s="6">
        <f t="shared" si="33"/>
        <v>-2.9387778261057054E-2</v>
      </c>
      <c r="P127" s="6">
        <f t="shared" si="34"/>
        <v>2.2613048437597073E-2</v>
      </c>
      <c r="Q127" s="6">
        <f t="shared" si="35"/>
        <v>4.1039031960065225E-2</v>
      </c>
      <c r="R127" s="6">
        <f t="shared" si="36"/>
        <v>6.3985969519139568E-2</v>
      </c>
      <c r="S127" s="6">
        <f t="shared" si="37"/>
        <v>3.9667885071146887E-2</v>
      </c>
      <c r="T127" s="6">
        <f t="shared" si="38"/>
        <v>6.4426823506381304E-3</v>
      </c>
      <c r="U127" s="6">
        <f t="shared" si="39"/>
        <v>2.8668760970010768E-2</v>
      </c>
      <c r="V127" s="6">
        <f t="shared" si="40"/>
        <v>-1.7699636623212323E-2</v>
      </c>
      <c r="W127" s="6">
        <f t="shared" si="41"/>
        <v>4.7650423589253607E-4</v>
      </c>
      <c r="X127" s="6">
        <f t="shared" si="42"/>
        <v>-2.5478433596558714E-2</v>
      </c>
      <c r="Y127" s="6">
        <f t="shared" si="43"/>
        <v>3.6729825010901034E-3</v>
      </c>
      <c r="Z127" s="6">
        <f t="shared" si="44"/>
        <v>9.8805013405871694E-3</v>
      </c>
      <c r="AA127" s="6">
        <f t="shared" si="45"/>
        <v>8.7253316076135387E-3</v>
      </c>
      <c r="AB127" s="6">
        <f t="shared" si="46"/>
        <v>-3.4573513952835935E-2</v>
      </c>
      <c r="AC127" s="6">
        <f t="shared" si="47"/>
        <v>2.0809233152096127E-2</v>
      </c>
      <c r="AD127" s="6">
        <f t="shared" si="48"/>
        <v>4.1215995965239796E-2</v>
      </c>
      <c r="AE127" s="6">
        <f t="shared" si="49"/>
        <v>5.9580960941565862E-2</v>
      </c>
      <c r="AF127" s="6">
        <f t="shared" si="50"/>
        <v>3.6042958406707182E-2</v>
      </c>
      <c r="AG127" s="6">
        <f t="shared" si="51"/>
        <v>3.0457903623066582E-3</v>
      </c>
      <c r="AH127" s="6">
        <f t="shared" si="52"/>
        <v>2.6822748298907816E-2</v>
      </c>
      <c r="AI127" s="6">
        <f t="shared" si="53"/>
        <v>-2.3114656125678344E-2</v>
      </c>
      <c r="AJ127" s="6">
        <f t="shared" si="54"/>
        <v>2.2741136081210194E-4</v>
      </c>
      <c r="AK127" s="6">
        <f t="shared" si="55"/>
        <v>-2.7399970020637952E-2</v>
      </c>
      <c r="AL127" s="6">
        <f t="shared" si="56"/>
        <v>3.3602034618800303E-3</v>
      </c>
      <c r="AM127" s="6">
        <f t="shared" si="57"/>
        <v>9.2567485437517073E-3</v>
      </c>
      <c r="AN127" s="6">
        <f t="shared" si="58"/>
        <v>7.6134995171187525E-3</v>
      </c>
    </row>
    <row r="128" spans="1:40">
      <c r="A128" s="1" t="d">
        <v>2009-05-18</v>
      </c>
      <c r="B128">
        <v>22.58</v>
      </c>
      <c r="C128">
        <v>25.83</v>
      </c>
      <c r="D128">
        <v>48.610000999999997</v>
      </c>
      <c r="E128">
        <v>25.290001</v>
      </c>
      <c r="F128">
        <v>22.93</v>
      </c>
      <c r="G128">
        <v>21.690000999999999</v>
      </c>
      <c r="H128">
        <v>26.299999</v>
      </c>
      <c r="I128">
        <v>16.940000999999999</v>
      </c>
      <c r="J128">
        <v>83.940002000000007</v>
      </c>
      <c r="K128">
        <v>93.529999000000004</v>
      </c>
      <c r="L128">
        <v>79.160004000000001</v>
      </c>
      <c r="M128">
        <v>76.379997000000003</v>
      </c>
      <c r="N128">
        <v>72.230002999999996</v>
      </c>
      <c r="O128" s="6">
        <f t="shared" si="33"/>
        <v>-2.6225279190089733E-2</v>
      </c>
      <c r="P128" s="6">
        <f t="shared" si="34"/>
        <v>-2.6739598735075948E-2</v>
      </c>
      <c r="Q128" s="6">
        <f t="shared" si="35"/>
        <v>2.8165062189587503E-2</v>
      </c>
      <c r="R128" s="6">
        <f t="shared" si="36"/>
        <v>4.6538925978829859E-2</v>
      </c>
      <c r="S128" s="6">
        <f t="shared" si="37"/>
        <v>3.7321079437787209E-2</v>
      </c>
      <c r="T128" s="6">
        <f t="shared" si="38"/>
        <v>-1.4191082415338481E-2</v>
      </c>
      <c r="U128" s="6">
        <f t="shared" si="39"/>
        <v>2.1911274867251689E-2</v>
      </c>
      <c r="V128" s="6">
        <f t="shared" si="40"/>
        <v>-3.137962197160573E-2</v>
      </c>
      <c r="W128" s="6">
        <f t="shared" si="41"/>
        <v>1.5499734846738057E-3</v>
      </c>
      <c r="X128" s="6">
        <f t="shared" si="42"/>
        <v>-3.7562137149160332E-2</v>
      </c>
      <c r="Y128" s="6">
        <f t="shared" si="43"/>
        <v>4.3043994980770548E-3</v>
      </c>
      <c r="Z128" s="6">
        <f t="shared" si="44"/>
        <v>4.7244184222688841E-3</v>
      </c>
      <c r="AA128" s="6">
        <f t="shared" si="45"/>
        <v>6.5282679755228881E-3</v>
      </c>
      <c r="AB128" s="6">
        <f t="shared" si="46"/>
        <v>-3.1411014881868614E-2</v>
      </c>
      <c r="AC128" s="6">
        <f t="shared" si="47"/>
        <v>-2.8543414020576894E-2</v>
      </c>
      <c r="AD128" s="6">
        <f t="shared" si="48"/>
        <v>2.8342026194762074E-2</v>
      </c>
      <c r="AE128" s="6">
        <f t="shared" si="49"/>
        <v>4.2133917401256153E-2</v>
      </c>
      <c r="AF128" s="6">
        <f t="shared" si="50"/>
        <v>3.3696152773347504E-2</v>
      </c>
      <c r="AG128" s="6">
        <f t="shared" si="51"/>
        <v>-1.7587974403669954E-2</v>
      </c>
      <c r="AH128" s="6">
        <f t="shared" si="52"/>
        <v>2.0065262196148737E-2</v>
      </c>
      <c r="AI128" s="6">
        <f t="shared" si="53"/>
        <v>-3.679464147407175E-2</v>
      </c>
      <c r="AJ128" s="6">
        <f t="shared" si="54"/>
        <v>1.3008806095933716E-3</v>
      </c>
      <c r="AK128" s="6">
        <f t="shared" si="55"/>
        <v>-3.9483673573239571E-2</v>
      </c>
      <c r="AL128" s="6">
        <f t="shared" si="56"/>
        <v>3.9916204588669813E-3</v>
      </c>
      <c r="AM128" s="6">
        <f t="shared" si="57"/>
        <v>4.1006656254334219E-3</v>
      </c>
      <c r="AN128" s="6">
        <f t="shared" si="58"/>
        <v>5.4164358850281018E-3</v>
      </c>
    </row>
    <row r="129" spans="1:40">
      <c r="A129" s="1" t="d">
        <v>2009-05-25</v>
      </c>
      <c r="B129">
        <v>23.120000999999998</v>
      </c>
      <c r="C129">
        <v>26.77</v>
      </c>
      <c r="D129">
        <v>51.68</v>
      </c>
      <c r="E129">
        <v>25.83</v>
      </c>
      <c r="F129">
        <v>23.120000999999998</v>
      </c>
      <c r="G129">
        <v>22.49</v>
      </c>
      <c r="H129">
        <v>27.17</v>
      </c>
      <c r="I129">
        <v>17.649999999999999</v>
      </c>
      <c r="J129">
        <v>83.919998000000007</v>
      </c>
      <c r="K129">
        <v>94.169998000000007</v>
      </c>
      <c r="L129">
        <v>79.269997000000004</v>
      </c>
      <c r="M129">
        <v>76.599997999999999</v>
      </c>
      <c r="N129">
        <v>72.699996999999996</v>
      </c>
      <c r="O129" s="6">
        <f t="shared" si="33"/>
        <v>-3.6938989794832254E-2</v>
      </c>
      <c r="P129" s="6">
        <f t="shared" si="34"/>
        <v>-1.777166357699201E-2</v>
      </c>
      <c r="Q129" s="6">
        <f t="shared" si="35"/>
        <v>-3.0911925696729694E-3</v>
      </c>
      <c r="R129" s="6">
        <f t="shared" si="36"/>
        <v>9.3349569360515611E-3</v>
      </c>
      <c r="S129" s="6">
        <f t="shared" si="37"/>
        <v>1.5693477798640582E-2</v>
      </c>
      <c r="T129" s="6">
        <f t="shared" si="38"/>
        <v>-4.4355096580753969E-2</v>
      </c>
      <c r="U129" s="6">
        <f t="shared" si="39"/>
        <v>1.3711573234878946E-2</v>
      </c>
      <c r="V129" s="6">
        <f t="shared" si="40"/>
        <v>3.2242286251806092E-2</v>
      </c>
      <c r="W129" s="6">
        <f t="shared" si="41"/>
        <v>1.9083498157933584E-3</v>
      </c>
      <c r="X129" s="6">
        <f t="shared" si="42"/>
        <v>-8.1434959053227427E-3</v>
      </c>
      <c r="Y129" s="6">
        <f t="shared" si="43"/>
        <v>5.3124209592944841E-3</v>
      </c>
      <c r="Z129" s="6">
        <f t="shared" si="44"/>
        <v>0</v>
      </c>
      <c r="AA129" s="6">
        <f t="shared" si="45"/>
        <v>1.4687780040169561E-2</v>
      </c>
      <c r="AB129" s="6">
        <f t="shared" si="46"/>
        <v>-4.2124725486611135E-2</v>
      </c>
      <c r="AC129" s="6">
        <f t="shared" si="47"/>
        <v>-1.9575478862492956E-2</v>
      </c>
      <c r="AD129" s="6">
        <f t="shared" si="48"/>
        <v>-2.914228564498399E-3</v>
      </c>
      <c r="AE129" s="6">
        <f t="shared" si="49"/>
        <v>4.9299483584778559E-3</v>
      </c>
      <c r="AF129" s="6">
        <f t="shared" si="50"/>
        <v>1.2068551134200876E-2</v>
      </c>
      <c r="AG129" s="6">
        <f t="shared" si="51"/>
        <v>-4.7751988569085441E-2</v>
      </c>
      <c r="AH129" s="6">
        <f t="shared" si="52"/>
        <v>1.1865560563775994E-2</v>
      </c>
      <c r="AI129" s="6">
        <f t="shared" si="53"/>
        <v>2.6827266749340072E-2</v>
      </c>
      <c r="AJ129" s="6">
        <f t="shared" si="54"/>
        <v>1.6592569407129242E-3</v>
      </c>
      <c r="AK129" s="6">
        <f t="shared" si="55"/>
        <v>-1.0065032329401979E-2</v>
      </c>
      <c r="AL129" s="6">
        <f t="shared" si="56"/>
        <v>4.9996419200844106E-3</v>
      </c>
      <c r="AM129" s="6">
        <f t="shared" si="57"/>
        <v>-6.2375279683546175E-4</v>
      </c>
      <c r="AN129" s="6">
        <f t="shared" si="58"/>
        <v>1.3575947949674774E-2</v>
      </c>
    </row>
    <row r="130" spans="1:40">
      <c r="A130" s="1" t="d">
        <v>2009-06-01</v>
      </c>
      <c r="B130">
        <v>24.01</v>
      </c>
      <c r="C130">
        <v>27.120000999999998</v>
      </c>
      <c r="D130">
        <v>52.110000999999997</v>
      </c>
      <c r="E130">
        <v>25.790001</v>
      </c>
      <c r="F130">
        <v>23.620000999999998</v>
      </c>
      <c r="G130">
        <v>23.73</v>
      </c>
      <c r="H130">
        <v>27.540001</v>
      </c>
      <c r="I130">
        <v>18.34</v>
      </c>
      <c r="J130">
        <v>83.209998999999996</v>
      </c>
      <c r="K130">
        <v>89.839995999999999</v>
      </c>
      <c r="L130">
        <v>78.400002000000001</v>
      </c>
      <c r="M130">
        <v>75.050003000000004</v>
      </c>
      <c r="N130">
        <v>71.260002</v>
      </c>
      <c r="O130" s="6">
        <f t="shared" si="33"/>
        <v>8.1536301357732793E-2</v>
      </c>
      <c r="P130" s="6">
        <f t="shared" si="34"/>
        <v>4.4485282506552197E-2</v>
      </c>
      <c r="Q130" s="6">
        <f t="shared" si="35"/>
        <v>8.215587720340678E-2</v>
      </c>
      <c r="R130" s="6">
        <f t="shared" si="36"/>
        <v>1.7997394654387731E-2</v>
      </c>
      <c r="S130" s="6">
        <f t="shared" si="37"/>
        <v>5.4373032901453733E-2</v>
      </c>
      <c r="T130" s="6">
        <f t="shared" si="38"/>
        <v>8.4830146524189645E-2</v>
      </c>
      <c r="U130" s="6">
        <f t="shared" si="39"/>
        <v>6.4102922503579685E-2</v>
      </c>
      <c r="V130" s="6">
        <f t="shared" si="40"/>
        <v>8.7705639942916941E-2</v>
      </c>
      <c r="W130" s="6">
        <f t="shared" si="41"/>
        <v>-8.853826893440192E-3</v>
      </c>
      <c r="X130" s="6">
        <f t="shared" si="42"/>
        <v>-8.7345302953240986E-2</v>
      </c>
      <c r="Y130" s="6">
        <f t="shared" si="43"/>
        <v>-8.8888966225918291E-3</v>
      </c>
      <c r="Z130" s="6">
        <f t="shared" si="44"/>
        <v>-2.9539396350386122E-2</v>
      </c>
      <c r="AA130" s="6">
        <f t="shared" si="45"/>
        <v>-3.3260445302703209E-2</v>
      </c>
      <c r="AB130" s="6">
        <f t="shared" si="46"/>
        <v>7.6350565665953912E-2</v>
      </c>
      <c r="AC130" s="6">
        <f t="shared" si="47"/>
        <v>4.2681467221051254E-2</v>
      </c>
      <c r="AD130" s="6">
        <f t="shared" si="48"/>
        <v>8.233284120858135E-2</v>
      </c>
      <c r="AE130" s="6">
        <f t="shared" si="49"/>
        <v>1.3592386076814025E-2</v>
      </c>
      <c r="AF130" s="6">
        <f t="shared" si="50"/>
        <v>5.0748106237014028E-2</v>
      </c>
      <c r="AG130" s="6">
        <f t="shared" si="51"/>
        <v>8.1433254535858174E-2</v>
      </c>
      <c r="AH130" s="6">
        <f t="shared" si="52"/>
        <v>6.2256909832476733E-2</v>
      </c>
      <c r="AI130" s="6">
        <f t="shared" si="53"/>
        <v>8.2290620440450921E-2</v>
      </c>
      <c r="AJ130" s="6">
        <f t="shared" si="54"/>
        <v>-9.1029197685206266E-3</v>
      </c>
      <c r="AK130" s="6">
        <f t="shared" si="55"/>
        <v>-8.9266839377320217E-2</v>
      </c>
      <c r="AL130" s="6">
        <f t="shared" si="56"/>
        <v>-9.2016756618019026E-3</v>
      </c>
      <c r="AM130" s="6">
        <f t="shared" si="57"/>
        <v>-3.0163149147221582E-2</v>
      </c>
      <c r="AN130" s="6">
        <f t="shared" si="58"/>
        <v>-3.4372277393197995E-2</v>
      </c>
    </row>
    <row r="131" spans="1:40">
      <c r="A131" s="1" t="d">
        <v>2009-06-08</v>
      </c>
      <c r="B131">
        <v>23.860001</v>
      </c>
      <c r="C131">
        <v>28.18</v>
      </c>
      <c r="D131">
        <v>53.509998000000003</v>
      </c>
      <c r="E131">
        <v>25.629999000000002</v>
      </c>
      <c r="F131">
        <v>23.52</v>
      </c>
      <c r="G131">
        <v>23.59</v>
      </c>
      <c r="H131">
        <v>28.02</v>
      </c>
      <c r="I131">
        <v>18.379999000000002</v>
      </c>
      <c r="J131">
        <v>83.269997000000004</v>
      </c>
      <c r="K131">
        <v>89.970000999999996</v>
      </c>
      <c r="L131">
        <v>78.660004000000001</v>
      </c>
      <c r="M131">
        <v>75.800003000000004</v>
      </c>
      <c r="N131">
        <v>72</v>
      </c>
      <c r="O131" s="6">
        <f t="shared" si="33"/>
        <v>5.5138899859401715E-2</v>
      </c>
      <c r="P131" s="6">
        <f t="shared" si="34"/>
        <v>8.7075899362785092E-2</v>
      </c>
      <c r="Q131" s="6">
        <f t="shared" si="35"/>
        <v>9.6039223317758701E-2</v>
      </c>
      <c r="R131" s="6">
        <f t="shared" si="36"/>
        <v>1.3354401136008207E-2</v>
      </c>
      <c r="S131" s="6">
        <f t="shared" si="37"/>
        <v>2.5405026160613183E-2</v>
      </c>
      <c r="T131" s="6">
        <f t="shared" si="38"/>
        <v>8.3971522476606303E-2</v>
      </c>
      <c r="U131" s="6">
        <f t="shared" si="39"/>
        <v>6.3349639747956529E-2</v>
      </c>
      <c r="V131" s="6">
        <f t="shared" si="40"/>
        <v>8.1585314264791736E-2</v>
      </c>
      <c r="W131" s="6">
        <f t="shared" si="41"/>
        <v>-8.0139775116408619E-3</v>
      </c>
      <c r="X131" s="6">
        <f t="shared" si="42"/>
        <v>-3.8805937210859634E-2</v>
      </c>
      <c r="Y131" s="6">
        <f t="shared" si="43"/>
        <v>-6.3363534095054455E-3</v>
      </c>
      <c r="Z131" s="6">
        <f t="shared" si="44"/>
        <v>-7.6225102939100862E-3</v>
      </c>
      <c r="AA131" s="6">
        <f t="shared" si="45"/>
        <v>-3.1893945806878623E-3</v>
      </c>
      <c r="AB131" s="6">
        <f t="shared" si="46"/>
        <v>4.9953164167622834E-2</v>
      </c>
      <c r="AC131" s="6">
        <f t="shared" si="47"/>
        <v>8.5272084077284149E-2</v>
      </c>
      <c r="AD131" s="6">
        <f t="shared" si="48"/>
        <v>9.6216187322933272E-2</v>
      </c>
      <c r="AE131" s="6">
        <f t="shared" si="49"/>
        <v>8.9493925584345005E-3</v>
      </c>
      <c r="AF131" s="6">
        <f t="shared" si="50"/>
        <v>2.1780099496173478E-2</v>
      </c>
      <c r="AG131" s="6">
        <f t="shared" si="51"/>
        <v>8.0574630488274832E-2</v>
      </c>
      <c r="AH131" s="6">
        <f t="shared" si="52"/>
        <v>6.1503627076853577E-2</v>
      </c>
      <c r="AI131" s="6">
        <f t="shared" si="53"/>
        <v>7.6170294762325716E-2</v>
      </c>
      <c r="AJ131" s="6">
        <f t="shared" si="54"/>
        <v>-8.2630703867212964E-3</v>
      </c>
      <c r="AK131" s="6">
        <f t="shared" si="55"/>
        <v>-4.0727473634938872E-2</v>
      </c>
      <c r="AL131" s="6">
        <f t="shared" si="56"/>
        <v>-6.649132448715519E-3</v>
      </c>
      <c r="AM131" s="6">
        <f t="shared" si="57"/>
        <v>-8.2462630907455484E-3</v>
      </c>
      <c r="AN131" s="6">
        <f t="shared" si="58"/>
        <v>-4.3012266711826485E-3</v>
      </c>
    </row>
    <row r="132" spans="1:40">
      <c r="A132" s="1" t="d">
        <v>2009-06-15</v>
      </c>
      <c r="B132">
        <v>23.129999000000002</v>
      </c>
      <c r="C132">
        <v>27.469999000000001</v>
      </c>
      <c r="D132">
        <v>49.209999000000003</v>
      </c>
      <c r="E132">
        <v>26.08</v>
      </c>
      <c r="F132">
        <v>22.889999</v>
      </c>
      <c r="G132">
        <v>22.200001</v>
      </c>
      <c r="H132">
        <v>26.07</v>
      </c>
      <c r="I132">
        <v>18.120000999999998</v>
      </c>
      <c r="J132">
        <v>83.419998000000007</v>
      </c>
      <c r="K132">
        <v>91.690002000000007</v>
      </c>
      <c r="L132">
        <v>78.739998</v>
      </c>
      <c r="M132">
        <v>75.970000999999996</v>
      </c>
      <c r="N132">
        <v>72.889999000000003</v>
      </c>
      <c r="O132" s="6">
        <f t="shared" si="33"/>
        <v>4.3234595268059874E-4</v>
      </c>
      <c r="P132" s="6">
        <f t="shared" si="34"/>
        <v>2.581260617157155E-2</v>
      </c>
      <c r="Q132" s="6">
        <f t="shared" si="35"/>
        <v>-4.8974024917532631E-2</v>
      </c>
      <c r="R132" s="6">
        <f t="shared" si="36"/>
        <v>9.6321299507031478E-3</v>
      </c>
      <c r="S132" s="6">
        <f t="shared" si="37"/>
        <v>-9.9979967794961294E-3</v>
      </c>
      <c r="T132" s="6">
        <f t="shared" si="38"/>
        <v>-1.2978432047946405E-2</v>
      </c>
      <c r="U132" s="6">
        <f t="shared" si="39"/>
        <v>-4.1328195492846061E-2</v>
      </c>
      <c r="V132" s="6">
        <f t="shared" si="40"/>
        <v>2.6280572423163995E-2</v>
      </c>
      <c r="W132" s="6">
        <f t="shared" si="41"/>
        <v>-5.9758754620872715E-3</v>
      </c>
      <c r="X132" s="6">
        <f t="shared" si="42"/>
        <v>-2.6688294409346731E-2</v>
      </c>
      <c r="Y132" s="6">
        <f t="shared" si="43"/>
        <v>-6.7084488881847633E-3</v>
      </c>
      <c r="Z132" s="6">
        <f t="shared" si="44"/>
        <v>-8.2585119586639066E-3</v>
      </c>
      <c r="AA132" s="6">
        <f t="shared" si="45"/>
        <v>2.6100984008203165E-3</v>
      </c>
      <c r="AB132" s="6">
        <f t="shared" si="46"/>
        <v>-4.7533897390982828E-3</v>
      </c>
      <c r="AC132" s="6">
        <f t="shared" si="47"/>
        <v>2.4008790886070604E-2</v>
      </c>
      <c r="AD132" s="6">
        <f t="shared" si="48"/>
        <v>-4.879706091235806E-2</v>
      </c>
      <c r="AE132" s="6">
        <f t="shared" si="49"/>
        <v>5.2271213731294426E-3</v>
      </c>
      <c r="AF132" s="6">
        <f t="shared" si="50"/>
        <v>-1.3622923443935835E-2</v>
      </c>
      <c r="AG132" s="6">
        <f t="shared" si="51"/>
        <v>-1.6375324036277877E-2</v>
      </c>
      <c r="AH132" s="6">
        <f t="shared" si="52"/>
        <v>-4.3174208163949013E-2</v>
      </c>
      <c r="AI132" s="6">
        <f t="shared" si="53"/>
        <v>2.0865552920697975E-2</v>
      </c>
      <c r="AJ132" s="6">
        <f t="shared" si="54"/>
        <v>-6.2249683371677061E-3</v>
      </c>
      <c r="AK132" s="6">
        <f t="shared" si="55"/>
        <v>-2.860983083342597E-2</v>
      </c>
      <c r="AL132" s="6">
        <f t="shared" si="56"/>
        <v>-7.0212279273948368E-3</v>
      </c>
      <c r="AM132" s="6">
        <f t="shared" si="57"/>
        <v>-8.8822647554993688E-3</v>
      </c>
      <c r="AN132" s="6">
        <f t="shared" si="58"/>
        <v>1.4982663103255303E-3</v>
      </c>
    </row>
    <row r="133" spans="1:40">
      <c r="A133" s="1" t="d">
        <v>2009-06-22</v>
      </c>
      <c r="B133">
        <v>22.959999</v>
      </c>
      <c r="C133">
        <v>27.74</v>
      </c>
      <c r="D133">
        <v>47.889999000000003</v>
      </c>
      <c r="E133">
        <v>26.370000999999998</v>
      </c>
      <c r="F133">
        <v>23.030000999999999</v>
      </c>
      <c r="G133">
        <v>21.969999000000001</v>
      </c>
      <c r="H133">
        <v>25.82</v>
      </c>
      <c r="I133">
        <v>18.16</v>
      </c>
      <c r="J133">
        <v>83.720000999999996</v>
      </c>
      <c r="K133">
        <v>94.589995999999999</v>
      </c>
      <c r="L133">
        <v>78.930000000000007</v>
      </c>
      <c r="M133">
        <v>77.129997000000003</v>
      </c>
      <c r="N133">
        <v>74.550003000000004</v>
      </c>
      <c r="O133" s="6">
        <f t="shared" si="33"/>
        <v>-4.4716882335804127E-2</v>
      </c>
      <c r="P133" s="6">
        <f t="shared" si="34"/>
        <v>2.2603914941335072E-2</v>
      </c>
      <c r="Q133" s="6">
        <f t="shared" si="35"/>
        <v>-8.4450194637965895E-2</v>
      </c>
      <c r="R133" s="6">
        <f t="shared" si="36"/>
        <v>2.2240179619103934E-2</v>
      </c>
      <c r="S133" s="6">
        <f t="shared" si="37"/>
        <v>-2.5296095852001037E-2</v>
      </c>
      <c r="T133" s="6">
        <f t="shared" si="38"/>
        <v>-7.706222956776794E-2</v>
      </c>
      <c r="U133" s="6">
        <f t="shared" si="39"/>
        <v>-6.4490144192832347E-2</v>
      </c>
      <c r="V133" s="6">
        <f t="shared" si="40"/>
        <v>-9.8630936551715401E-3</v>
      </c>
      <c r="W133" s="6">
        <f t="shared" si="41"/>
        <v>6.1103886278239747E-3</v>
      </c>
      <c r="X133" s="6">
        <f t="shared" si="42"/>
        <v>5.1521454030720698E-2</v>
      </c>
      <c r="Y133" s="6">
        <f t="shared" si="43"/>
        <v>6.7374308537451197E-3</v>
      </c>
      <c r="Z133" s="6">
        <f t="shared" si="44"/>
        <v>2.7337672997714377E-2</v>
      </c>
      <c r="AA133" s="6">
        <f t="shared" si="45"/>
        <v>4.513489320826946E-2</v>
      </c>
      <c r="AB133" s="6">
        <f t="shared" si="46"/>
        <v>-4.9902618027583008E-2</v>
      </c>
      <c r="AC133" s="6">
        <f t="shared" si="47"/>
        <v>2.0800099655834126E-2</v>
      </c>
      <c r="AD133" s="6">
        <f t="shared" si="48"/>
        <v>-8.4273230632791324E-2</v>
      </c>
      <c r="AE133" s="6">
        <f t="shared" si="49"/>
        <v>1.7835171041530228E-2</v>
      </c>
      <c r="AF133" s="6">
        <f t="shared" si="50"/>
        <v>-2.8921022516440742E-2</v>
      </c>
      <c r="AG133" s="6">
        <f t="shared" si="51"/>
        <v>-8.0459121556099411E-2</v>
      </c>
      <c r="AH133" s="6">
        <f t="shared" si="52"/>
        <v>-6.6336156863935292E-2</v>
      </c>
      <c r="AI133" s="6">
        <f t="shared" si="53"/>
        <v>-1.5278113157637562E-2</v>
      </c>
      <c r="AJ133" s="6">
        <f t="shared" si="54"/>
        <v>5.8612957527435401E-3</v>
      </c>
      <c r="AK133" s="6">
        <f t="shared" si="55"/>
        <v>4.959991760664146E-2</v>
      </c>
      <c r="AL133" s="6">
        <f t="shared" si="56"/>
        <v>6.4246518145350462E-3</v>
      </c>
      <c r="AM133" s="6">
        <f t="shared" si="57"/>
        <v>2.6713920200878916E-2</v>
      </c>
      <c r="AN133" s="6">
        <f t="shared" si="58"/>
        <v>4.4023061117774674E-2</v>
      </c>
    </row>
    <row r="134" spans="1:40">
      <c r="A134" s="1" t="d">
        <v>2009-06-29</v>
      </c>
      <c r="B134">
        <v>22.290001</v>
      </c>
      <c r="C134">
        <v>27.440000999999999</v>
      </c>
      <c r="D134">
        <v>46.16</v>
      </c>
      <c r="E134">
        <v>25.75</v>
      </c>
      <c r="F134">
        <v>22.889999</v>
      </c>
      <c r="G134">
        <v>21.360001</v>
      </c>
      <c r="H134">
        <v>25.15</v>
      </c>
      <c r="I134">
        <v>17.829999999999998</v>
      </c>
      <c r="J134">
        <v>83.769997000000004</v>
      </c>
      <c r="K134">
        <v>94.300003000000004</v>
      </c>
      <c r="L134">
        <v>79.190002000000007</v>
      </c>
      <c r="M134">
        <v>77.230002999999996</v>
      </c>
      <c r="N134">
        <v>74.739998</v>
      </c>
      <c r="O134" s="6">
        <f t="shared" si="33"/>
        <v>-6.8065266319973783E-2</v>
      </c>
      <c r="P134" s="6">
        <f t="shared" si="34"/>
        <v>-2.6610667169701653E-2</v>
      </c>
      <c r="Q134" s="6">
        <f t="shared" si="35"/>
        <v>-0.14775489274717715</v>
      </c>
      <c r="R134" s="6">
        <f t="shared" si="36"/>
        <v>4.6711257505433904E-3</v>
      </c>
      <c r="S134" s="6">
        <f t="shared" si="37"/>
        <v>-2.7151032753151463E-2</v>
      </c>
      <c r="T134" s="6">
        <f t="shared" si="38"/>
        <v>-9.9302832511111272E-2</v>
      </c>
      <c r="U134" s="6">
        <f t="shared" si="39"/>
        <v>-0.10806064436311277</v>
      </c>
      <c r="V134" s="6">
        <f t="shared" si="40"/>
        <v>-3.0380630645526537E-2</v>
      </c>
      <c r="W134" s="6">
        <f t="shared" si="41"/>
        <v>5.9866081330275942E-3</v>
      </c>
      <c r="X134" s="6">
        <f t="shared" si="42"/>
        <v>4.7004928908929634E-2</v>
      </c>
      <c r="Y134" s="6">
        <f t="shared" si="43"/>
        <v>6.7152356226056528E-3</v>
      </c>
      <c r="Z134" s="6">
        <f t="shared" si="44"/>
        <v>1.8689689200018494E-2</v>
      </c>
      <c r="AA134" s="6">
        <f t="shared" si="45"/>
        <v>3.7349278281849564E-2</v>
      </c>
      <c r="AB134" s="6">
        <f t="shared" si="46"/>
        <v>-7.3251002011752664E-2</v>
      </c>
      <c r="AC134" s="6">
        <f t="shared" si="47"/>
        <v>-2.8414482455202599E-2</v>
      </c>
      <c r="AD134" s="6">
        <f t="shared" si="48"/>
        <v>-0.1475779287420026</v>
      </c>
      <c r="AE134" s="6">
        <f t="shared" si="49"/>
        <v>2.6611717296968519E-4</v>
      </c>
      <c r="AF134" s="6">
        <f t="shared" si="50"/>
        <v>-3.0775959417591169E-2</v>
      </c>
      <c r="AG134" s="6">
        <f t="shared" si="51"/>
        <v>-0.10269972449944274</v>
      </c>
      <c r="AH134" s="6">
        <f t="shared" si="52"/>
        <v>-0.10990665703421573</v>
      </c>
      <c r="AI134" s="6">
        <f t="shared" si="53"/>
        <v>-3.5795650147992561E-2</v>
      </c>
      <c r="AJ134" s="6">
        <f t="shared" si="54"/>
        <v>5.7375152579471605E-3</v>
      </c>
      <c r="AK134" s="6">
        <f t="shared" si="55"/>
        <v>4.5083392484850396E-2</v>
      </c>
      <c r="AL134" s="6">
        <f t="shared" si="56"/>
        <v>6.4024565833955792E-3</v>
      </c>
      <c r="AM134" s="6">
        <f t="shared" si="57"/>
        <v>1.8065936403183033E-2</v>
      </c>
      <c r="AN134" s="6">
        <f t="shared" si="58"/>
        <v>3.6237446191354779E-2</v>
      </c>
    </row>
    <row r="135" spans="1:40">
      <c r="A135" s="1" t="d">
        <v>2009-07-06</v>
      </c>
      <c r="B135">
        <v>22.1</v>
      </c>
      <c r="C135">
        <v>26.91</v>
      </c>
      <c r="D135">
        <v>44.669998</v>
      </c>
      <c r="E135">
        <v>25.639999</v>
      </c>
      <c r="F135">
        <v>22.889999</v>
      </c>
      <c r="G135">
        <v>20.719999000000001</v>
      </c>
      <c r="H135">
        <v>24.309999000000001</v>
      </c>
      <c r="I135">
        <v>17.530000999999999</v>
      </c>
      <c r="J135">
        <v>83.959998999999996</v>
      </c>
      <c r="K135">
        <v>96.230002999999996</v>
      </c>
      <c r="L135">
        <v>79.5</v>
      </c>
      <c r="M135">
        <v>77.830001999999993</v>
      </c>
      <c r="N135">
        <v>75.889999000000003</v>
      </c>
      <c r="O135" s="6">
        <f t="shared" si="33"/>
        <v>-4.5552824485744409E-2</v>
      </c>
      <c r="P135" s="6">
        <f t="shared" si="34"/>
        <v>-2.0596498965018358E-2</v>
      </c>
      <c r="Q135" s="6">
        <f t="shared" si="35"/>
        <v>-9.6794743965565602E-2</v>
      </c>
      <c r="R135" s="6">
        <f t="shared" si="36"/>
        <v>-1.7015144007543684E-2</v>
      </c>
      <c r="S135" s="6">
        <f t="shared" si="37"/>
        <v>0</v>
      </c>
      <c r="T135" s="6">
        <f t="shared" si="38"/>
        <v>-6.8992964794544823E-2</v>
      </c>
      <c r="U135" s="6">
        <f t="shared" si="39"/>
        <v>-6.9897480752714444E-2</v>
      </c>
      <c r="V135" s="6">
        <f t="shared" si="40"/>
        <v>-3.310259982426262E-2</v>
      </c>
      <c r="W135" s="6">
        <f t="shared" si="41"/>
        <v>6.4524182482655753E-3</v>
      </c>
      <c r="X135" s="6">
        <f t="shared" si="42"/>
        <v>4.8327846669179247E-2</v>
      </c>
      <c r="Y135" s="6">
        <f t="shared" si="43"/>
        <v>9.6057615447459072E-3</v>
      </c>
      <c r="Z135" s="6">
        <f t="shared" si="44"/>
        <v>2.4188447990107605E-2</v>
      </c>
      <c r="AA135" s="6">
        <f t="shared" si="45"/>
        <v>4.0333468564036273E-2</v>
      </c>
      <c r="AB135" s="6">
        <f t="shared" si="46"/>
        <v>-5.073856017752329E-2</v>
      </c>
      <c r="AC135" s="6">
        <f t="shared" si="47"/>
        <v>-2.2400314250519304E-2</v>
      </c>
      <c r="AD135" s="6">
        <f t="shared" si="48"/>
        <v>-9.6617779960391031E-2</v>
      </c>
      <c r="AE135" s="6">
        <f t="shared" si="49"/>
        <v>-2.142015258511739E-2</v>
      </c>
      <c r="AF135" s="6">
        <f t="shared" si="50"/>
        <v>-3.6249266644397052E-3</v>
      </c>
      <c r="AG135" s="6">
        <f t="shared" si="51"/>
        <v>-7.2389856782876294E-2</v>
      </c>
      <c r="AH135" s="6">
        <f t="shared" si="52"/>
        <v>-7.1743493423817389E-2</v>
      </c>
      <c r="AI135" s="6">
        <f t="shared" si="53"/>
        <v>-3.851761932672864E-2</v>
      </c>
      <c r="AJ135" s="6">
        <f t="shared" si="54"/>
        <v>6.2033253731851416E-3</v>
      </c>
      <c r="AK135" s="6">
        <f t="shared" si="55"/>
        <v>4.6406310245100009E-2</v>
      </c>
      <c r="AL135" s="6">
        <f t="shared" si="56"/>
        <v>9.2929825055358337E-3</v>
      </c>
      <c r="AM135" s="6">
        <f t="shared" si="57"/>
        <v>2.3564695193272145E-2</v>
      </c>
      <c r="AN135" s="6">
        <f t="shared" si="58"/>
        <v>3.9221636473541488E-2</v>
      </c>
    </row>
    <row r="136" spans="1:40">
      <c r="A136" s="1" t="d">
        <v>2009-07-13</v>
      </c>
      <c r="B136">
        <v>23.77</v>
      </c>
      <c r="C136">
        <v>28.02</v>
      </c>
      <c r="D136">
        <v>48.450001</v>
      </c>
      <c r="E136">
        <v>26.530000999999999</v>
      </c>
      <c r="F136">
        <v>23.93</v>
      </c>
      <c r="G136">
        <v>22.379999000000002</v>
      </c>
      <c r="H136">
        <v>26.610001</v>
      </c>
      <c r="I136">
        <v>19</v>
      </c>
      <c r="J136">
        <v>83.75</v>
      </c>
      <c r="K136">
        <v>91.239998</v>
      </c>
      <c r="L136">
        <v>79.260002</v>
      </c>
      <c r="M136">
        <v>77.160004000000001</v>
      </c>
      <c r="N136">
        <v>73.540001000000004</v>
      </c>
      <c r="O136" s="6">
        <f t="shared" si="33"/>
        <v>3.4670753474744895E-2</v>
      </c>
      <c r="P136" s="6">
        <f t="shared" si="34"/>
        <v>1.0043126022175523E-2</v>
      </c>
      <c r="Q136" s="6">
        <f t="shared" si="35"/>
        <v>1.1625665503278164E-2</v>
      </c>
      <c r="R136" s="6">
        <f t="shared" si="36"/>
        <v>6.0491675557496297E-3</v>
      </c>
      <c r="S136" s="6">
        <f t="shared" si="37"/>
        <v>3.8335144666065232E-2</v>
      </c>
      <c r="T136" s="6">
        <f t="shared" si="38"/>
        <v>1.8489817321121482E-2</v>
      </c>
      <c r="U136" s="6">
        <f t="shared" si="39"/>
        <v>3.0137737150957893E-2</v>
      </c>
      <c r="V136" s="6">
        <f t="shared" si="40"/>
        <v>4.5217605993293247E-2</v>
      </c>
      <c r="W136" s="6">
        <f t="shared" si="41"/>
        <v>3.5826118279989411E-4</v>
      </c>
      <c r="X136" s="6">
        <f t="shared" si="42"/>
        <v>-3.6058344441333316E-2</v>
      </c>
      <c r="Y136" s="6">
        <f t="shared" si="43"/>
        <v>4.1722292753866366E-3</v>
      </c>
      <c r="Z136" s="6">
        <f t="shared" si="44"/>
        <v>3.8896882732302959E-4</v>
      </c>
      <c r="AA136" s="6">
        <f t="shared" si="45"/>
        <v>-1.3640591981027581E-2</v>
      </c>
      <c r="AB136" s="6">
        <f t="shared" si="46"/>
        <v>2.9485017782966014E-2</v>
      </c>
      <c r="AC136" s="6">
        <f t="shared" si="47"/>
        <v>8.2393107366745769E-3</v>
      </c>
      <c r="AD136" s="6">
        <f t="shared" si="48"/>
        <v>1.1802629508452735E-2</v>
      </c>
      <c r="AE136" s="6">
        <f t="shared" si="49"/>
        <v>1.6441589781759245E-3</v>
      </c>
      <c r="AF136" s="6">
        <f t="shared" si="50"/>
        <v>3.4710218001625527E-2</v>
      </c>
      <c r="AG136" s="6">
        <f t="shared" si="51"/>
        <v>1.5092925332790011E-2</v>
      </c>
      <c r="AH136" s="6">
        <f t="shared" si="52"/>
        <v>2.8291724479854941E-2</v>
      </c>
      <c r="AI136" s="6">
        <f t="shared" si="53"/>
        <v>3.9802586490827227E-2</v>
      </c>
      <c r="AJ136" s="6">
        <f t="shared" si="54"/>
        <v>1.0916830771945998E-4</v>
      </c>
      <c r="AK136" s="6">
        <f t="shared" si="55"/>
        <v>-3.7979880865412555E-2</v>
      </c>
      <c r="AL136" s="6">
        <f t="shared" si="56"/>
        <v>3.8594502361765635E-3</v>
      </c>
      <c r="AM136" s="6">
        <f t="shared" si="57"/>
        <v>-2.3478396951243216E-4</v>
      </c>
      <c r="AN136" s="6">
        <f t="shared" si="58"/>
        <v>-1.4752424071522368E-2</v>
      </c>
    </row>
    <row r="137" spans="1:40">
      <c r="A137" s="1" t="d">
        <v>2009-07-20</v>
      </c>
      <c r="B137">
        <v>24.99</v>
      </c>
      <c r="C137">
        <v>29.559999000000001</v>
      </c>
      <c r="D137">
        <v>51.189999</v>
      </c>
      <c r="E137">
        <v>27.9</v>
      </c>
      <c r="F137">
        <v>24.530000999999999</v>
      </c>
      <c r="G137">
        <v>23.41</v>
      </c>
      <c r="H137">
        <v>28.75</v>
      </c>
      <c r="I137">
        <v>19.649999999999999</v>
      </c>
      <c r="J137">
        <v>83.699996999999996</v>
      </c>
      <c r="K137">
        <v>91.449996999999996</v>
      </c>
      <c r="L137">
        <v>79.239998</v>
      </c>
      <c r="M137">
        <v>77.470000999999996</v>
      </c>
      <c r="N137">
        <v>73.769997000000004</v>
      </c>
      <c r="O137" s="6">
        <f t="shared" si="33"/>
        <v>0.11433755258591721</v>
      </c>
      <c r="P137" s="6">
        <f t="shared" si="34"/>
        <v>7.4420222949668727E-2</v>
      </c>
      <c r="Q137" s="6">
        <f t="shared" si="35"/>
        <v>0.10343055873458221</v>
      </c>
      <c r="R137" s="6">
        <f t="shared" si="36"/>
        <v>8.01920617175748E-2</v>
      </c>
      <c r="S137" s="6">
        <f t="shared" si="37"/>
        <v>6.9196808759530756E-2</v>
      </c>
      <c r="T137" s="6">
        <f t="shared" si="38"/>
        <v>9.1643220594347055E-2</v>
      </c>
      <c r="U137" s="6">
        <f t="shared" si="39"/>
        <v>0.13377987069761127</v>
      </c>
      <c r="V137" s="6">
        <f t="shared" si="40"/>
        <v>9.7194906440221315E-2</v>
      </c>
      <c r="W137" s="6">
        <f t="shared" si="41"/>
        <v>-8.3597070023912255E-4</v>
      </c>
      <c r="X137" s="6">
        <f t="shared" si="42"/>
        <v>-3.0688879420710163E-2</v>
      </c>
      <c r="Y137" s="6">
        <f t="shared" si="43"/>
        <v>6.3114311253689443E-4</v>
      </c>
      <c r="Z137" s="6">
        <f t="shared" si="44"/>
        <v>3.1027561258534864E-3</v>
      </c>
      <c r="AA137" s="6">
        <f t="shared" si="45"/>
        <v>-1.3063293068632499E-2</v>
      </c>
      <c r="AB137" s="6">
        <f t="shared" si="46"/>
        <v>0.10915181689413833</v>
      </c>
      <c r="AC137" s="6">
        <f t="shared" si="47"/>
        <v>7.2616407664167784E-2</v>
      </c>
      <c r="AD137" s="6">
        <f t="shared" si="48"/>
        <v>0.10360752273975678</v>
      </c>
      <c r="AE137" s="6">
        <f t="shared" si="49"/>
        <v>7.5787053140001101E-2</v>
      </c>
      <c r="AF137" s="6">
        <f t="shared" si="50"/>
        <v>6.5571882095091044E-2</v>
      </c>
      <c r="AG137" s="6">
        <f t="shared" si="51"/>
        <v>8.8246328606015584E-2</v>
      </c>
      <c r="AH137" s="6">
        <f t="shared" si="52"/>
        <v>0.13193385802650831</v>
      </c>
      <c r="AI137" s="6">
        <f t="shared" si="53"/>
        <v>9.1779886937755295E-2</v>
      </c>
      <c r="AJ137" s="6">
        <f t="shared" si="54"/>
        <v>-1.0850635753195566E-3</v>
      </c>
      <c r="AK137" s="6">
        <f t="shared" si="55"/>
        <v>-3.2610415844789402E-2</v>
      </c>
      <c r="AL137" s="6">
        <f t="shared" si="56"/>
        <v>3.1836407332682125E-4</v>
      </c>
      <c r="AM137" s="6">
        <f t="shared" si="57"/>
        <v>2.4790033290180247E-3</v>
      </c>
      <c r="AN137" s="6">
        <f t="shared" si="58"/>
        <v>-1.4175125159127284E-2</v>
      </c>
    </row>
    <row r="138" spans="1:40">
      <c r="A138" s="1" t="d">
        <v>2009-07-27</v>
      </c>
      <c r="B138">
        <v>25.27</v>
      </c>
      <c r="C138">
        <v>28.940000999999999</v>
      </c>
      <c r="D138">
        <v>50.619999</v>
      </c>
      <c r="E138">
        <v>27.870000999999998</v>
      </c>
      <c r="F138">
        <v>24.52</v>
      </c>
      <c r="G138">
        <v>23.879999000000002</v>
      </c>
      <c r="H138">
        <v>29.120000999999998</v>
      </c>
      <c r="I138">
        <v>19.700001</v>
      </c>
      <c r="J138">
        <v>83.690002000000007</v>
      </c>
      <c r="K138">
        <v>94.809997999999993</v>
      </c>
      <c r="L138">
        <v>79.569999999999993</v>
      </c>
      <c r="M138">
        <v>78.870002999999997</v>
      </c>
      <c r="N138">
        <v>76.5</v>
      </c>
      <c r="O138" s="6">
        <f t="shared" si="33"/>
        <v>0.13404031287639567</v>
      </c>
      <c r="P138" s="6">
        <f t="shared" si="34"/>
        <v>7.2726791018772927E-2</v>
      </c>
      <c r="Q138" s="6">
        <f t="shared" si="35"/>
        <v>0.12504464477069208</v>
      </c>
      <c r="R138" s="6">
        <f t="shared" si="36"/>
        <v>8.3397284323823193E-2</v>
      </c>
      <c r="S138" s="6">
        <f t="shared" si="37"/>
        <v>6.8789020790735983E-2</v>
      </c>
      <c r="T138" s="6">
        <f t="shared" si="38"/>
        <v>0.14194187751962076</v>
      </c>
      <c r="U138" s="6">
        <f t="shared" si="39"/>
        <v>0.18053751047644798</v>
      </c>
      <c r="V138" s="6">
        <f t="shared" si="40"/>
        <v>0.11670493052715594</v>
      </c>
      <c r="W138" s="6">
        <f t="shared" si="41"/>
        <v>-3.2209630994983768E-3</v>
      </c>
      <c r="X138" s="6">
        <f t="shared" si="42"/>
        <v>-1.4866322708571911E-2</v>
      </c>
      <c r="Y138" s="6">
        <f t="shared" si="43"/>
        <v>8.8011572915708985E-4</v>
      </c>
      <c r="Z138" s="6">
        <f t="shared" si="44"/>
        <v>1.327397877884688E-2</v>
      </c>
      <c r="AA138" s="6">
        <f t="shared" si="45"/>
        <v>8.005830593635346E-3</v>
      </c>
      <c r="AB138" s="6">
        <f t="shared" si="46"/>
        <v>0.12885457718461679</v>
      </c>
      <c r="AC138" s="6">
        <f t="shared" si="47"/>
        <v>7.0922975733271984E-2</v>
      </c>
      <c r="AD138" s="6">
        <f t="shared" si="48"/>
        <v>0.12522160877586663</v>
      </c>
      <c r="AE138" s="6">
        <f t="shared" si="49"/>
        <v>7.8992275746249493E-2</v>
      </c>
      <c r="AF138" s="6">
        <f t="shared" si="50"/>
        <v>6.5164094126296285E-2</v>
      </c>
      <c r="AG138" s="6">
        <f t="shared" si="51"/>
        <v>0.13854498553128927</v>
      </c>
      <c r="AH138" s="6">
        <f t="shared" si="52"/>
        <v>0.17869149780534502</v>
      </c>
      <c r="AI138" s="6">
        <f t="shared" si="53"/>
        <v>0.11128991102468992</v>
      </c>
      <c r="AJ138" s="6">
        <f t="shared" si="54"/>
        <v>-3.470055974578811E-3</v>
      </c>
      <c r="AK138" s="6">
        <f t="shared" si="55"/>
        <v>-1.6787859132651149E-2</v>
      </c>
      <c r="AL138" s="6">
        <f t="shared" si="56"/>
        <v>5.6733668994701672E-4</v>
      </c>
      <c r="AM138" s="6">
        <f t="shared" si="57"/>
        <v>1.2650225982011418E-2</v>
      </c>
      <c r="AN138" s="6">
        <f t="shared" si="58"/>
        <v>6.8939985031405597E-3</v>
      </c>
    </row>
    <row r="139" spans="1:40">
      <c r="A139" s="1" t="d">
        <v>2009-08-03</v>
      </c>
      <c r="B139">
        <v>26.5</v>
      </c>
      <c r="C139">
        <v>28.92</v>
      </c>
      <c r="D139">
        <v>50.830002</v>
      </c>
      <c r="E139">
        <v>27.629999000000002</v>
      </c>
      <c r="F139">
        <v>24.280000999999999</v>
      </c>
      <c r="G139">
        <v>25.120000999999998</v>
      </c>
      <c r="H139">
        <v>30.209999</v>
      </c>
      <c r="I139">
        <v>19.790001</v>
      </c>
      <c r="J139">
        <v>83.220000999999996</v>
      </c>
      <c r="K139">
        <v>90.489998</v>
      </c>
      <c r="L139">
        <v>78.919998000000007</v>
      </c>
      <c r="M139">
        <v>77.360000999999997</v>
      </c>
      <c r="N139">
        <v>74.739998</v>
      </c>
      <c r="O139" s="6">
        <f t="shared" si="33"/>
        <v>0.10872045162007392</v>
      </c>
      <c r="P139" s="6">
        <f t="shared" si="34"/>
        <v>3.1614856381703013E-2</v>
      </c>
      <c r="Q139" s="6">
        <f t="shared" si="35"/>
        <v>4.7954411829042927E-2</v>
      </c>
      <c r="R139" s="6">
        <f t="shared" si="36"/>
        <v>4.0625896899955272E-2</v>
      </c>
      <c r="S139" s="6">
        <f t="shared" si="37"/>
        <v>1.4520105457176122E-2</v>
      </c>
      <c r="T139" s="6">
        <f t="shared" si="38"/>
        <v>0.11549672320788855</v>
      </c>
      <c r="U139" s="6">
        <f t="shared" si="39"/>
        <v>0.12688583972750386</v>
      </c>
      <c r="V139" s="6">
        <f t="shared" si="40"/>
        <v>4.0737830978603652E-2</v>
      </c>
      <c r="W139" s="6">
        <f t="shared" si="41"/>
        <v>-6.3484551340384724E-3</v>
      </c>
      <c r="X139" s="6">
        <f t="shared" si="42"/>
        <v>-8.2540502348246846E-3</v>
      </c>
      <c r="Y139" s="6">
        <f t="shared" si="43"/>
        <v>-4.298957183401942E-3</v>
      </c>
      <c r="Z139" s="6">
        <f t="shared" si="44"/>
        <v>2.5886241937571404E-3</v>
      </c>
      <c r="AA139" s="6">
        <f t="shared" si="45"/>
        <v>1.6185907826737022E-2</v>
      </c>
      <c r="AB139" s="6">
        <f t="shared" si="46"/>
        <v>0.10353471592829504</v>
      </c>
      <c r="AC139" s="6">
        <f t="shared" si="47"/>
        <v>2.9811041096202067E-2</v>
      </c>
      <c r="AD139" s="6">
        <f t="shared" si="48"/>
        <v>4.8131375834217498E-2</v>
      </c>
      <c r="AE139" s="6">
        <f t="shared" si="49"/>
        <v>3.6220888322381566E-2</v>
      </c>
      <c r="AF139" s="6">
        <f t="shared" si="50"/>
        <v>1.0895178792736417E-2</v>
      </c>
      <c r="AG139" s="6">
        <f t="shared" si="51"/>
        <v>0.11209983121955708</v>
      </c>
      <c r="AH139" s="6">
        <f t="shared" si="52"/>
        <v>0.1250398270564009</v>
      </c>
      <c r="AI139" s="6">
        <f t="shared" si="53"/>
        <v>3.5322811476137632E-2</v>
      </c>
      <c r="AJ139" s="6">
        <f t="shared" si="54"/>
        <v>-6.597548009118907E-3</v>
      </c>
      <c r="AK139" s="6">
        <f t="shared" si="55"/>
        <v>-1.0175586658903921E-2</v>
      </c>
      <c r="AL139" s="6">
        <f t="shared" si="56"/>
        <v>-4.6117362226120156E-3</v>
      </c>
      <c r="AM139" s="6">
        <f t="shared" si="57"/>
        <v>1.9648713969216787E-3</v>
      </c>
      <c r="AN139" s="6">
        <f t="shared" si="58"/>
        <v>1.5074075736242237E-2</v>
      </c>
    </row>
    <row r="140" spans="1:40">
      <c r="A140" s="1" t="d">
        <v>2009-08-10</v>
      </c>
      <c r="B140">
        <v>25.879999000000002</v>
      </c>
      <c r="C140">
        <v>29.040001</v>
      </c>
      <c r="D140">
        <v>50.709999000000003</v>
      </c>
      <c r="E140">
        <v>27.93</v>
      </c>
      <c r="F140">
        <v>24.4</v>
      </c>
      <c r="G140">
        <v>24.73</v>
      </c>
      <c r="H140">
        <v>29.790001</v>
      </c>
      <c r="I140">
        <v>19.709999</v>
      </c>
      <c r="J140">
        <v>83.669998000000007</v>
      </c>
      <c r="K140">
        <v>93.349997999999999</v>
      </c>
      <c r="L140">
        <v>79.519997000000004</v>
      </c>
      <c r="M140">
        <v>78.629997000000003</v>
      </c>
      <c r="N140">
        <v>76.559997999999993</v>
      </c>
      <c r="O140" s="6">
        <f t="shared" si="33"/>
        <v>3.4994686145961816E-2</v>
      </c>
      <c r="P140" s="6">
        <f t="shared" si="34"/>
        <v>-1.7747837858644675E-2</v>
      </c>
      <c r="Q140" s="6">
        <f t="shared" si="35"/>
        <v>-9.4210708474750746E-3</v>
      </c>
      <c r="R140" s="6">
        <f t="shared" si="36"/>
        <v>1.0746911297655811E-3</v>
      </c>
      <c r="S140" s="6">
        <f t="shared" si="37"/>
        <v>-5.3137667376493627E-3</v>
      </c>
      <c r="T140" s="6">
        <f t="shared" si="38"/>
        <v>5.4853800030505433E-2</v>
      </c>
      <c r="U140" s="6">
        <f t="shared" si="39"/>
        <v>3.5535033050142426E-2</v>
      </c>
      <c r="V140" s="6">
        <f t="shared" si="40"/>
        <v>3.0487321136902106E-3</v>
      </c>
      <c r="W140" s="6">
        <f t="shared" si="41"/>
        <v>-3.5847524905814013E-4</v>
      </c>
      <c r="X140" s="6">
        <f t="shared" si="42"/>
        <v>2.0563506530923096E-2</v>
      </c>
      <c r="Y140" s="6">
        <f t="shared" si="43"/>
        <v>3.5273280313878573E-3</v>
      </c>
      <c r="Z140" s="6">
        <f t="shared" si="44"/>
        <v>1.4862490298013915E-2</v>
      </c>
      <c r="AA140" s="6">
        <f t="shared" si="45"/>
        <v>3.7122616792124079E-2</v>
      </c>
      <c r="AB140" s="6">
        <f t="shared" si="46"/>
        <v>2.9808950454182935E-2</v>
      </c>
      <c r="AC140" s="6">
        <f t="shared" si="47"/>
        <v>-1.9551653144145621E-2</v>
      </c>
      <c r="AD140" s="6">
        <f t="shared" si="48"/>
        <v>-9.2441068423005038E-3</v>
      </c>
      <c r="AE140" s="6">
        <f t="shared" si="49"/>
        <v>-3.3303174478081241E-3</v>
      </c>
      <c r="AF140" s="6">
        <f t="shared" si="50"/>
        <v>-8.9386934020890679E-3</v>
      </c>
      <c r="AG140" s="6">
        <f t="shared" si="51"/>
        <v>5.1456908042173961E-2</v>
      </c>
      <c r="AH140" s="6">
        <f t="shared" si="52"/>
        <v>3.3689020379039473E-2</v>
      </c>
      <c r="AI140" s="6">
        <f t="shared" si="53"/>
        <v>-2.3662873887758105E-3</v>
      </c>
      <c r="AJ140" s="6">
        <f t="shared" si="54"/>
        <v>-6.0756812413857427E-4</v>
      </c>
      <c r="AK140" s="6">
        <f t="shared" si="55"/>
        <v>1.8641970106843857E-2</v>
      </c>
      <c r="AL140" s="6">
        <f t="shared" si="56"/>
        <v>3.2145489921777842E-3</v>
      </c>
      <c r="AM140" s="6">
        <f t="shared" si="57"/>
        <v>1.4238737501178452E-2</v>
      </c>
      <c r="AN140" s="6">
        <f t="shared" si="58"/>
        <v>3.6010784701629293E-2</v>
      </c>
    </row>
    <row r="141" spans="1:40">
      <c r="A141" s="1" t="d">
        <v>2009-08-17</v>
      </c>
      <c r="B141">
        <v>26.32</v>
      </c>
      <c r="C141">
        <v>29.719999000000001</v>
      </c>
      <c r="D141">
        <v>52.349997999999999</v>
      </c>
      <c r="E141">
        <v>28.68</v>
      </c>
      <c r="F141">
        <v>24.74</v>
      </c>
      <c r="G141">
        <v>25.299999</v>
      </c>
      <c r="H141">
        <v>30.309999000000001</v>
      </c>
      <c r="I141">
        <v>20.09</v>
      </c>
      <c r="J141">
        <v>83.629997000000003</v>
      </c>
      <c r="K141">
        <v>93.769997000000004</v>
      </c>
      <c r="L141">
        <v>79.470000999999996</v>
      </c>
      <c r="M141">
        <v>78.559997999999993</v>
      </c>
      <c r="N141">
        <v>76.400002000000001</v>
      </c>
      <c r="O141" s="6">
        <f t="shared" si="33"/>
        <v>4.0711185057013641E-2</v>
      </c>
      <c r="P141" s="6">
        <f t="shared" si="34"/>
        <v>2.6595430444595003E-2</v>
      </c>
      <c r="Q141" s="6">
        <f t="shared" si="35"/>
        <v>3.3605163750211414E-2</v>
      </c>
      <c r="R141" s="6">
        <f t="shared" si="36"/>
        <v>2.8649138356687861E-2</v>
      </c>
      <c r="S141" s="6">
        <f t="shared" si="37"/>
        <v>8.9322558963312298E-3</v>
      </c>
      <c r="T141" s="6">
        <f t="shared" si="38"/>
        <v>5.7763109559428406E-2</v>
      </c>
      <c r="U141" s="6">
        <f t="shared" si="39"/>
        <v>4.0052400408155713E-2</v>
      </c>
      <c r="V141" s="6">
        <f t="shared" si="40"/>
        <v>1.9603492321480235E-2</v>
      </c>
      <c r="W141" s="6">
        <f t="shared" si="41"/>
        <v>-7.1724842136112576E-4</v>
      </c>
      <c r="X141" s="6">
        <f t="shared" si="42"/>
        <v>-1.1029924396687705E-2</v>
      </c>
      <c r="Y141" s="6">
        <f t="shared" si="43"/>
        <v>-1.2575328539906686E-3</v>
      </c>
      <c r="Z141" s="6">
        <f t="shared" si="44"/>
        <v>-3.9383268592137928E-3</v>
      </c>
      <c r="AA141" s="6">
        <f t="shared" si="45"/>
        <v>-1.3080184820052636E-3</v>
      </c>
      <c r="AB141" s="6">
        <f t="shared" si="46"/>
        <v>3.552544936523476E-2</v>
      </c>
      <c r="AC141" s="6">
        <f t="shared" si="47"/>
        <v>2.4791615159094057E-2</v>
      </c>
      <c r="AD141" s="6">
        <f t="shared" si="48"/>
        <v>3.3782127755385985E-2</v>
      </c>
      <c r="AE141" s="6">
        <f t="shared" si="49"/>
        <v>2.4244129779114155E-2</v>
      </c>
      <c r="AF141" s="6">
        <f t="shared" si="50"/>
        <v>5.3073292318915246E-3</v>
      </c>
      <c r="AG141" s="6">
        <f t="shared" si="51"/>
        <v>5.4366217571096935E-2</v>
      </c>
      <c r="AH141" s="6">
        <f t="shared" si="52"/>
        <v>3.820638773705276E-2</v>
      </c>
      <c r="AI141" s="6">
        <f t="shared" si="53"/>
        <v>1.4188472819014215E-2</v>
      </c>
      <c r="AJ141" s="6">
        <f t="shared" si="54"/>
        <v>-9.6634129644155989E-4</v>
      </c>
      <c r="AK141" s="6">
        <f t="shared" si="55"/>
        <v>-1.2951460820766942E-2</v>
      </c>
      <c r="AL141" s="6">
        <f t="shared" si="56"/>
        <v>-1.5703118932007417E-3</v>
      </c>
      <c r="AM141" s="6">
        <f t="shared" si="57"/>
        <v>-4.562079656049255E-3</v>
      </c>
      <c r="AN141" s="6">
        <f t="shared" si="58"/>
        <v>-2.4198505725000498E-3</v>
      </c>
    </row>
    <row r="142" spans="1:40">
      <c r="A142" s="1" t="d">
        <v>2009-08-24</v>
      </c>
      <c r="B142">
        <v>26.610001</v>
      </c>
      <c r="C142">
        <v>29.48</v>
      </c>
      <c r="D142">
        <v>52.18</v>
      </c>
      <c r="E142">
        <v>28.67</v>
      </c>
      <c r="F142">
        <v>24.77</v>
      </c>
      <c r="G142">
        <v>25.32</v>
      </c>
      <c r="H142">
        <v>30.209999</v>
      </c>
      <c r="I142">
        <v>20.280000999999999</v>
      </c>
      <c r="J142">
        <v>83.860000999999997</v>
      </c>
      <c r="K142">
        <v>96.510002</v>
      </c>
      <c r="L142">
        <v>79.760002</v>
      </c>
      <c r="M142">
        <v>79.510002</v>
      </c>
      <c r="N142">
        <v>77.989998</v>
      </c>
      <c r="O142" s="6">
        <f t="shared" si="33"/>
        <v>4.1423895772777679E-3</v>
      </c>
      <c r="P142" s="6">
        <f t="shared" si="34"/>
        <v>1.9178670030571849E-2</v>
      </c>
      <c r="Q142" s="6">
        <f t="shared" si="35"/>
        <v>2.6212508902929595E-2</v>
      </c>
      <c r="R142" s="6">
        <f t="shared" si="36"/>
        <v>3.6949177152498243E-2</v>
      </c>
      <c r="S142" s="6">
        <f t="shared" si="37"/>
        <v>1.9980236123810072E-2</v>
      </c>
      <c r="T142" s="6">
        <f t="shared" si="38"/>
        <v>7.9302158670612171E-3</v>
      </c>
      <c r="U142" s="6">
        <f t="shared" si="39"/>
        <v>0</v>
      </c>
      <c r="V142" s="6">
        <f t="shared" si="40"/>
        <v>2.4458417887601763E-2</v>
      </c>
      <c r="W142" s="6">
        <f t="shared" si="41"/>
        <v>7.661038096115444E-3</v>
      </c>
      <c r="X142" s="6">
        <f t="shared" si="42"/>
        <v>6.4407325381133709E-2</v>
      </c>
      <c r="Y142" s="6">
        <f t="shared" si="43"/>
        <v>1.0587494916512482E-2</v>
      </c>
      <c r="Z142" s="6">
        <f t="shared" si="44"/>
        <v>2.7412960995844698E-2</v>
      </c>
      <c r="AA142" s="6">
        <f t="shared" si="45"/>
        <v>4.2565190400188246E-2</v>
      </c>
      <c r="AB142" s="6">
        <f t="shared" si="46"/>
        <v>-1.043346114501114E-3</v>
      </c>
      <c r="AC142" s="6">
        <f t="shared" si="47"/>
        <v>1.7374854745070903E-2</v>
      </c>
      <c r="AD142" s="6">
        <f t="shared" si="48"/>
        <v>2.6389472908104165E-2</v>
      </c>
      <c r="AE142" s="6">
        <f t="shared" si="49"/>
        <v>3.2544168574924537E-2</v>
      </c>
      <c r="AF142" s="6">
        <f t="shared" si="50"/>
        <v>1.6355309459370367E-2</v>
      </c>
      <c r="AG142" s="6">
        <f t="shared" si="51"/>
        <v>4.5333238787297449E-3</v>
      </c>
      <c r="AH142" s="6">
        <f t="shared" si="52"/>
        <v>-1.846012671102952E-3</v>
      </c>
      <c r="AI142" s="6">
        <f t="shared" si="53"/>
        <v>1.9043398385135742E-2</v>
      </c>
      <c r="AJ142" s="6">
        <f t="shared" si="54"/>
        <v>7.4119452210350094E-3</v>
      </c>
      <c r="AK142" s="6">
        <f t="shared" si="55"/>
        <v>6.2485788957054471E-2</v>
      </c>
      <c r="AL142" s="6">
        <f t="shared" si="56"/>
        <v>1.0274715877302408E-2</v>
      </c>
      <c r="AM142" s="6">
        <f t="shared" si="57"/>
        <v>2.6789208199009238E-2</v>
      </c>
      <c r="AN142" s="6">
        <f t="shared" si="58"/>
        <v>4.1453358309693461E-2</v>
      </c>
    </row>
    <row r="143" spans="1:40">
      <c r="A143" s="1" t="d">
        <v>2009-08-31</v>
      </c>
      <c r="B143">
        <v>26.299999</v>
      </c>
      <c r="C143">
        <v>28.92</v>
      </c>
      <c r="D143">
        <v>50.959999000000003</v>
      </c>
      <c r="E143">
        <v>28.49</v>
      </c>
      <c r="F143">
        <v>24.84</v>
      </c>
      <c r="G143">
        <v>25.309999000000001</v>
      </c>
      <c r="H143">
        <v>30.030000999999999</v>
      </c>
      <c r="I143">
        <v>20.09</v>
      </c>
      <c r="J143">
        <v>83.849997999999999</v>
      </c>
      <c r="K143">
        <v>95.209998999999996</v>
      </c>
      <c r="L143">
        <v>79.870002999999997</v>
      </c>
      <c r="M143">
        <v>79.379997000000003</v>
      </c>
      <c r="N143">
        <v>77.330001999999993</v>
      </c>
      <c r="O143" s="6">
        <f t="shared" si="33"/>
        <v>1.6098470168081667E-2</v>
      </c>
      <c r="P143" s="6">
        <f t="shared" si="34"/>
        <v>-4.140827101292468E-3</v>
      </c>
      <c r="Q143" s="6">
        <f t="shared" si="35"/>
        <v>4.9178815537225893E-3</v>
      </c>
      <c r="R143" s="6">
        <f t="shared" si="36"/>
        <v>1.9851768552731529E-2</v>
      </c>
      <c r="S143" s="6">
        <f t="shared" si="37"/>
        <v>1.7872124766121829E-2</v>
      </c>
      <c r="T143" s="6">
        <f t="shared" si="38"/>
        <v>2.3182453513632056E-2</v>
      </c>
      <c r="U143" s="6">
        <f t="shared" si="39"/>
        <v>8.0241150017696852E-3</v>
      </c>
      <c r="V143" s="6">
        <f t="shared" si="40"/>
        <v>1.9096108397882745E-2</v>
      </c>
      <c r="W143" s="6">
        <f t="shared" si="41"/>
        <v>2.1489980130236621E-3</v>
      </c>
      <c r="X143" s="6">
        <f t="shared" si="42"/>
        <v>1.9729119231515706E-2</v>
      </c>
      <c r="Y143" s="6">
        <f t="shared" si="43"/>
        <v>4.3918258683737161E-3</v>
      </c>
      <c r="Z143" s="6">
        <f t="shared" si="44"/>
        <v>9.4931417119762315E-3</v>
      </c>
      <c r="AA143" s="6">
        <f t="shared" si="45"/>
        <v>1.0007283462730989E-2</v>
      </c>
      <c r="AB143" s="6">
        <f t="shared" si="46"/>
        <v>1.0912734476302786E-2</v>
      </c>
      <c r="AC143" s="6">
        <f t="shared" si="47"/>
        <v>-5.9446423867934141E-3</v>
      </c>
      <c r="AD143" s="6">
        <f t="shared" si="48"/>
        <v>5.0948455588971601E-3</v>
      </c>
      <c r="AE143" s="6">
        <f t="shared" si="49"/>
        <v>1.5446759975157823E-2</v>
      </c>
      <c r="AF143" s="6">
        <f t="shared" si="50"/>
        <v>1.4247198101682124E-2</v>
      </c>
      <c r="AG143" s="6">
        <f t="shared" si="51"/>
        <v>1.9785561525300584E-2</v>
      </c>
      <c r="AH143" s="6">
        <f t="shared" si="52"/>
        <v>6.1781023306667331E-3</v>
      </c>
      <c r="AI143" s="6">
        <f t="shared" si="53"/>
        <v>1.3681088895416724E-2</v>
      </c>
      <c r="AJ143" s="6">
        <f t="shared" si="54"/>
        <v>1.8999051379432279E-3</v>
      </c>
      <c r="AK143" s="6">
        <f t="shared" si="55"/>
        <v>1.7807582807436467E-2</v>
      </c>
      <c r="AL143" s="6">
        <f t="shared" si="56"/>
        <v>4.0790468291636425E-3</v>
      </c>
      <c r="AM143" s="6">
        <f t="shared" si="57"/>
        <v>8.8693889151407693E-3</v>
      </c>
      <c r="AN143" s="6">
        <f t="shared" si="58"/>
        <v>8.8954513722362023E-3</v>
      </c>
    </row>
    <row r="144" spans="1:40">
      <c r="A144" s="1" t="d">
        <v>2009-09-07</v>
      </c>
      <c r="B144">
        <v>27.08</v>
      </c>
      <c r="C144">
        <v>28.940000999999999</v>
      </c>
      <c r="D144">
        <v>53.599997999999999</v>
      </c>
      <c r="E144">
        <v>28.92</v>
      </c>
      <c r="F144">
        <v>25.33</v>
      </c>
      <c r="G144">
        <v>26.35</v>
      </c>
      <c r="H144">
        <v>30.790001</v>
      </c>
      <c r="I144">
        <v>20.690000999999999</v>
      </c>
      <c r="J144">
        <v>83.889999000000003</v>
      </c>
      <c r="K144">
        <v>96.699996999999996</v>
      </c>
      <c r="L144">
        <v>79.849997999999999</v>
      </c>
      <c r="M144">
        <v>80.099997999999999</v>
      </c>
      <c r="N144">
        <v>79.019997000000004</v>
      </c>
      <c r="O144" s="6">
        <f t="shared" si="33"/>
        <v>2.84663415869577E-2</v>
      </c>
      <c r="P144" s="6">
        <f t="shared" si="34"/>
        <v>-2.6595430444595104E-2</v>
      </c>
      <c r="Q144" s="6">
        <f t="shared" si="35"/>
        <v>2.3597131651171142E-2</v>
      </c>
      <c r="R144" s="6">
        <f t="shared" si="36"/>
        <v>8.3333815591444607E-3</v>
      </c>
      <c r="S144" s="6">
        <f t="shared" si="37"/>
        <v>2.3568097049242013E-2</v>
      </c>
      <c r="T144" s="6">
        <f t="shared" si="38"/>
        <v>4.0663918779589248E-2</v>
      </c>
      <c r="U144" s="6">
        <f t="shared" si="39"/>
        <v>1.5712336337186245E-2</v>
      </c>
      <c r="V144" s="6">
        <f t="shared" si="40"/>
        <v>2.9428361263135142E-2</v>
      </c>
      <c r="W144" s="6">
        <f t="shared" si="41"/>
        <v>3.1041334166920249E-3</v>
      </c>
      <c r="X144" s="6">
        <f t="shared" si="42"/>
        <v>3.0768427997104587E-2</v>
      </c>
      <c r="Y144" s="6">
        <f t="shared" si="43"/>
        <v>4.7702450786054574E-3</v>
      </c>
      <c r="Z144" s="6">
        <f t="shared" si="44"/>
        <v>1.9413190517562604E-2</v>
      </c>
      <c r="AA144" s="6">
        <f t="shared" si="45"/>
        <v>3.3718224667686925E-2</v>
      </c>
      <c r="AB144" s="6">
        <f t="shared" si="46"/>
        <v>2.3280605895178819E-2</v>
      </c>
      <c r="AC144" s="6">
        <f t="shared" si="47"/>
        <v>-2.839924573009605E-2</v>
      </c>
      <c r="AD144" s="6">
        <f t="shared" si="48"/>
        <v>2.3774095656345712E-2</v>
      </c>
      <c r="AE144" s="6">
        <f t="shared" si="49"/>
        <v>3.9283729815707555E-3</v>
      </c>
      <c r="AF144" s="6">
        <f t="shared" si="50"/>
        <v>1.9943170384802308E-2</v>
      </c>
      <c r="AG144" s="6">
        <f t="shared" si="51"/>
        <v>3.7267026791257776E-2</v>
      </c>
      <c r="AH144" s="6">
        <f t="shared" si="52"/>
        <v>1.3866323666083293E-2</v>
      </c>
      <c r="AI144" s="6">
        <f t="shared" si="53"/>
        <v>2.4013341760669122E-2</v>
      </c>
      <c r="AJ144" s="6">
        <f t="shared" si="54"/>
        <v>2.8550405416115907E-3</v>
      </c>
      <c r="AK144" s="6">
        <f t="shared" si="55"/>
        <v>2.8846891573025349E-2</v>
      </c>
      <c r="AL144" s="6">
        <f t="shared" si="56"/>
        <v>4.4574660393953839E-3</v>
      </c>
      <c r="AM144" s="6">
        <f t="shared" si="57"/>
        <v>1.8789437720727144E-2</v>
      </c>
      <c r="AN144" s="6">
        <f t="shared" si="58"/>
        <v>3.2606392577192139E-2</v>
      </c>
    </row>
    <row r="145" spans="1:40">
      <c r="A145" s="1" t="d">
        <v>2009-09-14</v>
      </c>
      <c r="B145">
        <v>27.799999</v>
      </c>
      <c r="C145">
        <v>29.68</v>
      </c>
      <c r="D145">
        <v>55.18</v>
      </c>
      <c r="E145">
        <v>28.76</v>
      </c>
      <c r="F145">
        <v>25.4</v>
      </c>
      <c r="G145">
        <v>27.01</v>
      </c>
      <c r="H145">
        <v>32.009998000000003</v>
      </c>
      <c r="I145">
        <v>20.889999</v>
      </c>
      <c r="J145">
        <v>83.809997999999993</v>
      </c>
      <c r="K145">
        <v>95.760002</v>
      </c>
      <c r="L145">
        <v>79.860000999999997</v>
      </c>
      <c r="M145">
        <v>79.599997999999999</v>
      </c>
      <c r="N145">
        <v>78.580001999999993</v>
      </c>
      <c r="O145" s="6">
        <f t="shared" si="33"/>
        <v>4.3748862155913289E-2</v>
      </c>
      <c r="P145" s="6">
        <f t="shared" si="34"/>
        <v>6.7613509780439247E-3</v>
      </c>
      <c r="Q145" s="6">
        <f t="shared" si="35"/>
        <v>5.5901289080557595E-2</v>
      </c>
      <c r="R145" s="6">
        <f t="shared" si="36"/>
        <v>3.1342529575675037E-3</v>
      </c>
      <c r="S145" s="6">
        <f t="shared" si="37"/>
        <v>2.5115930523222616E-2</v>
      </c>
      <c r="T145" s="6">
        <f t="shared" si="38"/>
        <v>6.4612570528548796E-2</v>
      </c>
      <c r="U145" s="6">
        <f t="shared" si="39"/>
        <v>5.7875329204336981E-2</v>
      </c>
      <c r="V145" s="6">
        <f t="shared" si="40"/>
        <v>2.9635299666033288E-2</v>
      </c>
      <c r="W145" s="6">
        <f t="shared" si="41"/>
        <v>-5.964454199390574E-4</v>
      </c>
      <c r="X145" s="6">
        <f t="shared" si="42"/>
        <v>-7.801568507020862E-3</v>
      </c>
      <c r="Y145" s="6">
        <f t="shared" si="43"/>
        <v>1.2529634281801488E-3</v>
      </c>
      <c r="Z145" s="6">
        <f t="shared" si="44"/>
        <v>1.1312426572483373E-3</v>
      </c>
      <c r="AA145" s="6">
        <f t="shared" si="45"/>
        <v>7.5366518839891485E-3</v>
      </c>
      <c r="AB145" s="6">
        <f t="shared" si="46"/>
        <v>3.8563126464134408E-2</v>
      </c>
      <c r="AC145" s="6">
        <f t="shared" si="47"/>
        <v>4.9575356925429786E-3</v>
      </c>
      <c r="AD145" s="6">
        <f t="shared" si="48"/>
        <v>5.6078253085732166E-2</v>
      </c>
      <c r="AE145" s="6">
        <f t="shared" si="49"/>
        <v>-1.2707556200062015E-3</v>
      </c>
      <c r="AF145" s="6">
        <f t="shared" si="50"/>
        <v>2.1491003858782911E-2</v>
      </c>
      <c r="AG145" s="6">
        <f t="shared" si="51"/>
        <v>6.1215678540217325E-2</v>
      </c>
      <c r="AH145" s="6">
        <f t="shared" si="52"/>
        <v>5.6029316533234029E-2</v>
      </c>
      <c r="AI145" s="6">
        <f t="shared" si="53"/>
        <v>2.4220280163567268E-2</v>
      </c>
      <c r="AJ145" s="6">
        <f t="shared" si="54"/>
        <v>-8.4553829501949154E-4</v>
      </c>
      <c r="AK145" s="6">
        <f t="shared" si="55"/>
        <v>-9.7231049311000996E-3</v>
      </c>
      <c r="AL145" s="6">
        <f t="shared" si="56"/>
        <v>9.4018438897007571E-4</v>
      </c>
      <c r="AM145" s="6">
        <f t="shared" si="57"/>
        <v>5.0748986041287557E-4</v>
      </c>
      <c r="AN145" s="6">
        <f t="shared" si="58"/>
        <v>6.4248197934943622E-3</v>
      </c>
    </row>
    <row r="146" spans="1:40">
      <c r="A146" s="1" t="d">
        <v>2009-09-21</v>
      </c>
      <c r="B146">
        <v>26.98</v>
      </c>
      <c r="C146">
        <v>29.200001</v>
      </c>
      <c r="D146">
        <v>53.560001</v>
      </c>
      <c r="E146">
        <v>28.530000999999999</v>
      </c>
      <c r="F146">
        <v>25.24</v>
      </c>
      <c r="G146">
        <v>26.129999000000002</v>
      </c>
      <c r="H146">
        <v>30.540001</v>
      </c>
      <c r="I146">
        <v>20.58</v>
      </c>
      <c r="J146">
        <v>83.940002000000007</v>
      </c>
      <c r="K146">
        <v>97.980002999999996</v>
      </c>
      <c r="L146">
        <v>79.970000999999996</v>
      </c>
      <c r="M146">
        <v>80.419998000000007</v>
      </c>
      <c r="N146">
        <v>79.75</v>
      </c>
      <c r="O146" s="6">
        <f t="shared" si="33"/>
        <v>2.55269496187055E-2</v>
      </c>
      <c r="P146" s="6">
        <f t="shared" si="34"/>
        <v>9.6353462302468055E-3</v>
      </c>
      <c r="Q146" s="6">
        <f t="shared" si="35"/>
        <v>4.9761547852947549E-2</v>
      </c>
      <c r="R146" s="6">
        <f t="shared" si="36"/>
        <v>1.4030517664147008E-3</v>
      </c>
      <c r="S146" s="6">
        <f t="shared" si="37"/>
        <v>1.5974780607734246E-2</v>
      </c>
      <c r="T146" s="6">
        <f t="shared" si="38"/>
        <v>3.1884506215376009E-2</v>
      </c>
      <c r="U146" s="6">
        <f t="shared" si="39"/>
        <v>1.6840417239156594E-2</v>
      </c>
      <c r="V146" s="6">
        <f t="shared" si="40"/>
        <v>2.4097551579060524E-2</v>
      </c>
      <c r="W146" s="6">
        <f t="shared" si="41"/>
        <v>1.0728173148867506E-3</v>
      </c>
      <c r="X146" s="6">
        <f t="shared" si="42"/>
        <v>2.8678439034420328E-2</v>
      </c>
      <c r="Y146" s="6">
        <f t="shared" si="43"/>
        <v>1.2512263581541576E-3</v>
      </c>
      <c r="Z146" s="6">
        <f t="shared" si="44"/>
        <v>1.301646703766849E-2</v>
      </c>
      <c r="AA146" s="6">
        <f t="shared" si="45"/>
        <v>3.0814737180826435E-2</v>
      </c>
      <c r="AB146" s="6">
        <f t="shared" si="46"/>
        <v>2.0341213926926619E-2</v>
      </c>
      <c r="AC146" s="6">
        <f t="shared" si="47"/>
        <v>7.8315309447458594E-3</v>
      </c>
      <c r="AD146" s="6">
        <f t="shared" si="48"/>
        <v>4.993851185812212E-2</v>
      </c>
      <c r="AE146" s="6">
        <f t="shared" si="49"/>
        <v>-3.0019568111590046E-3</v>
      </c>
      <c r="AF146" s="6">
        <f t="shared" si="50"/>
        <v>1.2349853943294541E-2</v>
      </c>
      <c r="AG146" s="6">
        <f t="shared" si="51"/>
        <v>2.8487614227044537E-2</v>
      </c>
      <c r="AH146" s="6">
        <f t="shared" si="52"/>
        <v>1.4994404568053642E-2</v>
      </c>
      <c r="AI146" s="6">
        <f t="shared" si="53"/>
        <v>1.8682532076594503E-2</v>
      </c>
      <c r="AJ146" s="6">
        <f t="shared" si="54"/>
        <v>8.2372443980631644E-4</v>
      </c>
      <c r="AK146" s="6">
        <f t="shared" si="55"/>
        <v>2.6756902610341089E-2</v>
      </c>
      <c r="AL146" s="6">
        <f t="shared" si="56"/>
        <v>9.3844731894408449E-4</v>
      </c>
      <c r="AM146" s="6">
        <f t="shared" si="57"/>
        <v>1.2392714240833028E-2</v>
      </c>
      <c r="AN146" s="6">
        <f t="shared" si="58"/>
        <v>2.970290509033165E-2</v>
      </c>
    </row>
    <row r="147" spans="1:40">
      <c r="A147" s="1" t="d">
        <v>2009-09-28</v>
      </c>
      <c r="B147">
        <v>26.530000999999999</v>
      </c>
      <c r="C147">
        <v>28.52</v>
      </c>
      <c r="D147">
        <v>51.970001000000003</v>
      </c>
      <c r="E147">
        <v>28.15</v>
      </c>
      <c r="F147">
        <v>25.309999000000001</v>
      </c>
      <c r="G147">
        <v>25.35</v>
      </c>
      <c r="H147">
        <v>29.610001</v>
      </c>
      <c r="I147">
        <v>20.25</v>
      </c>
      <c r="J147">
        <v>84.019997000000004</v>
      </c>
      <c r="K147">
        <v>99.010002</v>
      </c>
      <c r="L147">
        <v>80.150002000000001</v>
      </c>
      <c r="M147">
        <v>80.529999000000004</v>
      </c>
      <c r="N147">
        <v>79.989998</v>
      </c>
      <c r="O147" s="6">
        <f t="shared" si="33"/>
        <v>-2.0519242201249181E-2</v>
      </c>
      <c r="P147" s="6">
        <f t="shared" si="34"/>
        <v>-1.4619160211492207E-2</v>
      </c>
      <c r="Q147" s="6">
        <f t="shared" si="35"/>
        <v>-3.088238250110209E-2</v>
      </c>
      <c r="R147" s="6">
        <f t="shared" si="36"/>
        <v>-2.6986042704864679E-2</v>
      </c>
      <c r="S147" s="6">
        <f t="shared" si="37"/>
        <v>-7.8992896662694501E-4</v>
      </c>
      <c r="T147" s="6">
        <f t="shared" si="38"/>
        <v>-3.8689544950179178E-2</v>
      </c>
      <c r="U147" s="6">
        <f t="shared" si="39"/>
        <v>-3.9077818528612189E-2</v>
      </c>
      <c r="V147" s="6">
        <f t="shared" si="40"/>
        <v>-2.1495746537430045E-2</v>
      </c>
      <c r="W147" s="6">
        <f t="shared" si="41"/>
        <v>1.5484250976198052E-3</v>
      </c>
      <c r="X147" s="6">
        <f t="shared" si="42"/>
        <v>2.3607503898939761E-2</v>
      </c>
      <c r="Y147" s="6">
        <f t="shared" si="43"/>
        <v>3.7500543947163604E-3</v>
      </c>
      <c r="Z147" s="6">
        <f t="shared" si="44"/>
        <v>5.3539442841967167E-3</v>
      </c>
      <c r="AA147" s="6">
        <f t="shared" si="45"/>
        <v>1.2200654839432983E-2</v>
      </c>
      <c r="AB147" s="6">
        <f t="shared" si="46"/>
        <v>-2.5704977893028062E-2</v>
      </c>
      <c r="AC147" s="6">
        <f t="shared" si="47"/>
        <v>-1.6422975496993151E-2</v>
      </c>
      <c r="AD147" s="6">
        <f t="shared" si="48"/>
        <v>-3.0705418495927519E-2</v>
      </c>
      <c r="AE147" s="6">
        <f t="shared" si="49"/>
        <v>-3.1391051282438381E-2</v>
      </c>
      <c r="AF147" s="6">
        <f t="shared" si="50"/>
        <v>-4.41485563106665E-3</v>
      </c>
      <c r="AG147" s="6">
        <f t="shared" si="51"/>
        <v>-4.2086436938510649E-2</v>
      </c>
      <c r="AH147" s="6">
        <f t="shared" si="52"/>
        <v>-4.0923831199715141E-2</v>
      </c>
      <c r="AI147" s="6">
        <f t="shared" si="53"/>
        <v>-2.6910766039896065E-2</v>
      </c>
      <c r="AJ147" s="6">
        <f t="shared" si="54"/>
        <v>1.2993322225393711E-3</v>
      </c>
      <c r="AK147" s="6">
        <f t="shared" si="55"/>
        <v>2.1685967474860523E-2</v>
      </c>
      <c r="AL147" s="6">
        <f t="shared" si="56"/>
        <v>3.4372753555062872E-3</v>
      </c>
      <c r="AM147" s="6">
        <f t="shared" si="57"/>
        <v>4.7301914873612554E-3</v>
      </c>
      <c r="AN147" s="6">
        <f t="shared" si="58"/>
        <v>1.1088822748938198E-2</v>
      </c>
    </row>
    <row r="148" spans="1:40">
      <c r="A148" s="1" t="d">
        <v>2009-10-05</v>
      </c>
      <c r="B148">
        <v>27.799999</v>
      </c>
      <c r="C148">
        <v>29.25</v>
      </c>
      <c r="D148">
        <v>56.16</v>
      </c>
      <c r="E148">
        <v>28.879999000000002</v>
      </c>
      <c r="F148">
        <v>25.92</v>
      </c>
      <c r="G148">
        <v>26.549999</v>
      </c>
      <c r="H148">
        <v>31.5</v>
      </c>
      <c r="I148">
        <v>21.02</v>
      </c>
      <c r="J148">
        <v>83.879997000000003</v>
      </c>
      <c r="K148">
        <v>95.900002000000001</v>
      </c>
      <c r="L148">
        <v>79.900002000000001</v>
      </c>
      <c r="M148">
        <v>79.760002</v>
      </c>
      <c r="N148">
        <v>78.059997999999993</v>
      </c>
      <c r="O148" s="6">
        <f t="shared" si="33"/>
        <v>0</v>
      </c>
      <c r="P148" s="6">
        <f t="shared" si="34"/>
        <v>-1.459384462131416E-2</v>
      </c>
      <c r="Q148" s="6">
        <f t="shared" si="35"/>
        <v>1.7604190928415628E-2</v>
      </c>
      <c r="R148" s="6">
        <f t="shared" si="36"/>
        <v>4.1637465457402692E-3</v>
      </c>
      <c r="S148" s="6">
        <f t="shared" si="37"/>
        <v>2.0265697459583142E-2</v>
      </c>
      <c r="T148" s="6">
        <f t="shared" si="38"/>
        <v>-1.7177457781360518E-2</v>
      </c>
      <c r="U148" s="6">
        <f t="shared" si="39"/>
        <v>-1.6060745669707627E-2</v>
      </c>
      <c r="V148" s="6">
        <f t="shared" si="40"/>
        <v>6.2038377501258827E-3</v>
      </c>
      <c r="W148" s="6">
        <f t="shared" si="41"/>
        <v>8.3486202102583669E-4</v>
      </c>
      <c r="X148" s="6">
        <f t="shared" si="42"/>
        <v>1.4609206091849819E-3</v>
      </c>
      <c r="Y148" s="6">
        <f t="shared" si="43"/>
        <v>5.0076364652928322E-4</v>
      </c>
      <c r="Z148" s="6">
        <f t="shared" si="44"/>
        <v>2.0080830040993128E-3</v>
      </c>
      <c r="AA148" s="6">
        <f t="shared" si="45"/>
        <v>-6.6395034509306155E-3</v>
      </c>
      <c r="AB148" s="6">
        <f t="shared" si="46"/>
        <v>-5.1857356917788819E-3</v>
      </c>
      <c r="AC148" s="6">
        <f t="shared" si="47"/>
        <v>-1.6397659906815104E-2</v>
      </c>
      <c r="AD148" s="6">
        <f t="shared" si="48"/>
        <v>1.7781154933590199E-2</v>
      </c>
      <c r="AE148" s="6">
        <f t="shared" si="49"/>
        <v>-2.4126203183343596E-4</v>
      </c>
      <c r="AF148" s="6">
        <f t="shared" si="50"/>
        <v>1.6640770795143436E-2</v>
      </c>
      <c r="AG148" s="6">
        <f t="shared" si="51"/>
        <v>-2.0574349769691989E-2</v>
      </c>
      <c r="AH148" s="6">
        <f t="shared" si="52"/>
        <v>-1.7906758340810579E-2</v>
      </c>
      <c r="AI148" s="6">
        <f t="shared" si="53"/>
        <v>7.8881824765986153E-4</v>
      </c>
      <c r="AJ148" s="6">
        <f t="shared" si="54"/>
        <v>5.8576914594540255E-4</v>
      </c>
      <c r="AK148" s="6">
        <f t="shared" si="55"/>
        <v>-4.606158148942551E-4</v>
      </c>
      <c r="AL148" s="6">
        <f t="shared" si="56"/>
        <v>1.8798460731921004E-4</v>
      </c>
      <c r="AM148" s="6">
        <f t="shared" si="57"/>
        <v>1.3843302072638511E-3</v>
      </c>
      <c r="AN148" s="6">
        <f t="shared" si="58"/>
        <v>-7.7513355414254017E-3</v>
      </c>
    </row>
    <row r="149" spans="1:40">
      <c r="A149" s="1" t="d">
        <v>2009-10-12</v>
      </c>
      <c r="B149">
        <v>28.33</v>
      </c>
      <c r="C149">
        <v>29.690000999999999</v>
      </c>
      <c r="D149">
        <v>58.990001999999997</v>
      </c>
      <c r="E149">
        <v>29.24</v>
      </c>
      <c r="F149">
        <v>26.370000999999998</v>
      </c>
      <c r="G149">
        <v>27.059999000000001</v>
      </c>
      <c r="H149">
        <v>32.040000999999997</v>
      </c>
      <c r="I149">
        <v>21.120000999999998</v>
      </c>
      <c r="J149">
        <v>83.919998000000007</v>
      </c>
      <c r="K149">
        <v>95.449996999999996</v>
      </c>
      <c r="L149">
        <v>79.870002999999997</v>
      </c>
      <c r="M149">
        <v>79.830001999999993</v>
      </c>
      <c r="N149">
        <v>77.849997999999999</v>
      </c>
      <c r="O149" s="6">
        <f t="shared" ref="O149:O212" si="63">LN(B149/B146)</f>
        <v>4.8825463062815253E-2</v>
      </c>
      <c r="P149" s="6">
        <f t="shared" ref="P149:P212" si="64">LN(C149/C146)</f>
        <v>1.6641578936231114E-2</v>
      </c>
      <c r="Q149" s="6">
        <f t="shared" ref="Q149:Q212" si="65">LN(D149/D146)</f>
        <v>9.6565432425413475E-2</v>
      </c>
      <c r="R149" s="6">
        <f t="shared" ref="R149:R212" si="66">LN(E149/E146)</f>
        <v>2.458143460534612E-2</v>
      </c>
      <c r="S149" s="6">
        <f t="shared" ref="S149:S212" si="67">LN(F149/F146)</f>
        <v>4.3797000614063164E-2</v>
      </c>
      <c r="T149" s="6">
        <f t="shared" ref="T149:T212" si="68">LN(G149/G146)</f>
        <v>3.497254452539339E-2</v>
      </c>
      <c r="U149" s="6">
        <f t="shared" ref="U149:U212" si="69">LN(H149/H146)</f>
        <v>4.7947820876715841E-2</v>
      </c>
      <c r="V149" s="6">
        <f t="shared" ref="V149:V212" si="70">LN(I149/I146)</f>
        <v>2.5900775780640872E-2</v>
      </c>
      <c r="W149" s="6">
        <f t="shared" ref="W149:W212" si="71">LN(J149/J146)</f>
        <v>-2.3834147616701141E-4</v>
      </c>
      <c r="X149" s="6">
        <f t="shared" ref="X149:X212" si="72">LN(K149/K146)</f>
        <v>-2.6160888087233859E-2</v>
      </c>
      <c r="Y149" s="6">
        <f t="shared" ref="Y149:Y212" si="73">LN(L149/L146)</f>
        <v>-1.251226358154191E-3</v>
      </c>
      <c r="Z149" s="6">
        <f t="shared" ref="Z149:Z212" si="74">LN(M149/M146)</f>
        <v>-7.3634778887470232E-3</v>
      </c>
      <c r="AA149" s="6">
        <f t="shared" ref="AA149:AA212" si="75">LN(N149/N146)</f>
        <v>-2.4112869075377238E-2</v>
      </c>
      <c r="AB149" s="6">
        <f t="shared" ref="AB149:AB212" si="76">O149-$O$655</f>
        <v>4.3639727371036371E-2</v>
      </c>
      <c r="AC149" s="6">
        <f t="shared" ref="AC149:AC212" si="77">P149-$P$655</f>
        <v>1.4837763650730168E-2</v>
      </c>
      <c r="AD149" s="6">
        <f t="shared" ref="AD149:AD212" si="78">Q149-$Q$655</f>
        <v>9.6742396430588046E-2</v>
      </c>
      <c r="AE149" s="6">
        <f t="shared" ref="AE149:AE212" si="79">R149-$R$655</f>
        <v>2.0176426027772414E-2</v>
      </c>
      <c r="AF149" s="6">
        <f t="shared" ref="AF149:AF212" si="80">S149-$S$655</f>
        <v>4.0172073949623459E-2</v>
      </c>
      <c r="AG149" s="6">
        <f t="shared" ref="AG149:AG212" si="81">T149-$T$655</f>
        <v>3.1575652537061918E-2</v>
      </c>
      <c r="AH149" s="6">
        <f t="shared" ref="AH149:AH212" si="82">U149-$U$655</f>
        <v>4.6101808205612889E-2</v>
      </c>
      <c r="AI149" s="6">
        <f t="shared" ref="AI149:AI212" si="83">V149-$V$655</f>
        <v>2.0485756278174852E-2</v>
      </c>
      <c r="AJ149" s="6">
        <f t="shared" ref="AJ149:AJ212" si="84">W149-$W$655</f>
        <v>-4.8743435124744554E-4</v>
      </c>
      <c r="AK149" s="6">
        <f t="shared" ref="AK149:AK212" si="85">X149-$X$655</f>
        <v>-2.8082424511313098E-2</v>
      </c>
      <c r="AL149" s="6">
        <f t="shared" ref="AL149:AL212" si="86">Y149-$Y$655</f>
        <v>-1.5640053973642641E-3</v>
      </c>
      <c r="AM149" s="6">
        <f t="shared" ref="AM149:AM212" si="87">Z149-$Z$655</f>
        <v>-7.9872306855824846E-3</v>
      </c>
      <c r="AN149" s="6">
        <f t="shared" ref="AN149:AN212" si="88">AA149-$AA$655</f>
        <v>-2.5224701165872023E-2</v>
      </c>
    </row>
    <row r="150" spans="1:40">
      <c r="A150" s="1" t="d">
        <v>2009-10-19</v>
      </c>
      <c r="B150">
        <v>28.25</v>
      </c>
      <c r="C150">
        <v>29.43</v>
      </c>
      <c r="D150">
        <v>58.299999</v>
      </c>
      <c r="E150">
        <v>28.709999</v>
      </c>
      <c r="F150">
        <v>26.07</v>
      </c>
      <c r="G150">
        <v>26.68</v>
      </c>
      <c r="H150">
        <v>31.549999</v>
      </c>
      <c r="I150">
        <v>21.33</v>
      </c>
      <c r="J150">
        <v>83.790001000000004</v>
      </c>
      <c r="K150">
        <v>94.949996999999996</v>
      </c>
      <c r="L150">
        <v>79.809997999999993</v>
      </c>
      <c r="M150">
        <v>79.900002000000001</v>
      </c>
      <c r="N150">
        <v>78.169998000000007</v>
      </c>
      <c r="O150" s="6">
        <f t="shared" si="63"/>
        <v>6.2817251749624867E-2</v>
      </c>
      <c r="P150" s="6">
        <f t="shared" si="64"/>
        <v>3.1408966699286237E-2</v>
      </c>
      <c r="Q150" s="6">
        <f t="shared" si="65"/>
        <v>0.11493542794156722</v>
      </c>
      <c r="R150" s="6">
        <f t="shared" si="66"/>
        <v>1.9698104716203271E-2</v>
      </c>
      <c r="S150" s="6">
        <f t="shared" si="67"/>
        <v>2.9585692898453392E-2</v>
      </c>
      <c r="T150" s="6">
        <f t="shared" si="68"/>
        <v>5.1135491010230801E-2</v>
      </c>
      <c r="U150" s="6">
        <f t="shared" si="69"/>
        <v>6.3461381405627085E-2</v>
      </c>
      <c r="V150" s="6">
        <f t="shared" si="70"/>
        <v>5.1959738930710958E-2</v>
      </c>
      <c r="W150" s="6">
        <f t="shared" si="71"/>
        <v>-2.7411494756575858E-3</v>
      </c>
      <c r="X150" s="6">
        <f t="shared" si="72"/>
        <v>-4.1870469671685104E-2</v>
      </c>
      <c r="Y150" s="6">
        <f t="shared" si="73"/>
        <v>-4.2511191803736E-3</v>
      </c>
      <c r="Z150" s="6">
        <f t="shared" si="74"/>
        <v>-7.8538955862032123E-3</v>
      </c>
      <c r="AA150" s="6">
        <f t="shared" si="75"/>
        <v>-2.3015685210628849E-2</v>
      </c>
      <c r="AB150" s="6">
        <f t="shared" si="76"/>
        <v>5.7631516057845986E-2</v>
      </c>
      <c r="AC150" s="6">
        <f t="shared" si="77"/>
        <v>2.960515141378529E-2</v>
      </c>
      <c r="AD150" s="6">
        <f t="shared" si="78"/>
        <v>0.11511239194674179</v>
      </c>
      <c r="AE150" s="6">
        <f t="shared" si="79"/>
        <v>1.5293096138629565E-2</v>
      </c>
      <c r="AF150" s="6">
        <f t="shared" si="80"/>
        <v>2.5960766234013687E-2</v>
      </c>
      <c r="AG150" s="6">
        <f t="shared" si="81"/>
        <v>4.7738599021899329E-2</v>
      </c>
      <c r="AH150" s="6">
        <f t="shared" si="82"/>
        <v>6.1615368734524133E-2</v>
      </c>
      <c r="AI150" s="6">
        <f t="shared" si="83"/>
        <v>4.6544719428244938E-2</v>
      </c>
      <c r="AJ150" s="6">
        <f t="shared" si="84"/>
        <v>-2.99024235073802E-3</v>
      </c>
      <c r="AK150" s="6">
        <f t="shared" si="85"/>
        <v>-4.3792006095764342E-2</v>
      </c>
      <c r="AL150" s="6">
        <f t="shared" si="86"/>
        <v>-4.5638982195836736E-3</v>
      </c>
      <c r="AM150" s="6">
        <f t="shared" si="87"/>
        <v>-8.4776483830386745E-3</v>
      </c>
      <c r="AN150" s="6">
        <f t="shared" si="88"/>
        <v>-2.4127517301123634E-2</v>
      </c>
    </row>
    <row r="151" spans="1:40">
      <c r="A151" s="1" t="d">
        <v>2009-10-26</v>
      </c>
      <c r="B151">
        <v>26.82</v>
      </c>
      <c r="C151">
        <v>28.389999</v>
      </c>
      <c r="D151">
        <v>55.25</v>
      </c>
      <c r="E151">
        <v>28.07</v>
      </c>
      <c r="F151">
        <v>25.83</v>
      </c>
      <c r="G151">
        <v>25.290001</v>
      </c>
      <c r="H151">
        <v>29.34</v>
      </c>
      <c r="I151">
        <v>20.610001</v>
      </c>
      <c r="J151">
        <v>84.019997000000004</v>
      </c>
      <c r="K151">
        <v>95.779999000000004</v>
      </c>
      <c r="L151">
        <v>80.059997999999993</v>
      </c>
      <c r="M151">
        <v>80.400002000000001</v>
      </c>
      <c r="N151">
        <v>78.75</v>
      </c>
      <c r="O151" s="6">
        <f t="shared" si="63"/>
        <v>-3.588810687183526E-2</v>
      </c>
      <c r="P151" s="6">
        <f t="shared" si="64"/>
        <v>-2.9842638416656585E-2</v>
      </c>
      <c r="Q151" s="6">
        <f t="shared" si="65"/>
        <v>-1.6336419319693388E-2</v>
      </c>
      <c r="R151" s="6">
        <f t="shared" si="66"/>
        <v>-2.8447889024795073E-2</v>
      </c>
      <c r="S151" s="6">
        <f t="shared" si="67"/>
        <v>-3.47826437632492E-3</v>
      </c>
      <c r="T151" s="6">
        <f t="shared" si="68"/>
        <v>-4.8620609799970009E-2</v>
      </c>
      <c r="U151" s="6">
        <f t="shared" si="69"/>
        <v>-7.1035773116751771E-2</v>
      </c>
      <c r="V151" s="6">
        <f t="shared" si="70"/>
        <v>-1.9697922026302651E-2</v>
      </c>
      <c r="W151" s="6">
        <f t="shared" si="71"/>
        <v>1.667659767111534E-3</v>
      </c>
      <c r="X151" s="6">
        <f t="shared" si="72"/>
        <v>-1.2521182705793814E-3</v>
      </c>
      <c r="Y151" s="6">
        <f t="shared" si="73"/>
        <v>2.0004507796453045E-3</v>
      </c>
      <c r="Z151" s="6">
        <f t="shared" si="74"/>
        <v>7.9920503317340089E-3</v>
      </c>
      <c r="AA151" s="6">
        <f t="shared" si="75"/>
        <v>8.8005415745908977E-3</v>
      </c>
      <c r="AB151" s="6">
        <f t="shared" si="76"/>
        <v>-4.1073842563614141E-2</v>
      </c>
      <c r="AC151" s="6">
        <f t="shared" si="77"/>
        <v>-3.1646453702157532E-2</v>
      </c>
      <c r="AD151" s="6">
        <f t="shared" si="78"/>
        <v>-1.6159455314518817E-2</v>
      </c>
      <c r="AE151" s="6">
        <f t="shared" si="79"/>
        <v>-3.2852897602368779E-2</v>
      </c>
      <c r="AF151" s="6">
        <f t="shared" si="80"/>
        <v>-7.1031910407646252E-3</v>
      </c>
      <c r="AG151" s="6">
        <f t="shared" si="81"/>
        <v>-5.201750178830148E-2</v>
      </c>
      <c r="AH151" s="6">
        <f t="shared" si="82"/>
        <v>-7.288178578785473E-2</v>
      </c>
      <c r="AI151" s="6">
        <f t="shared" si="83"/>
        <v>-2.5112941528768671E-2</v>
      </c>
      <c r="AJ151" s="6">
        <f t="shared" si="84"/>
        <v>1.4185668920310998E-3</v>
      </c>
      <c r="AK151" s="6">
        <f t="shared" si="85"/>
        <v>-3.1736546946586185E-3</v>
      </c>
      <c r="AL151" s="6">
        <f t="shared" si="86"/>
        <v>1.6876717404352313E-3</v>
      </c>
      <c r="AM151" s="6">
        <f t="shared" si="87"/>
        <v>7.3682975348985467E-3</v>
      </c>
      <c r="AN151" s="6">
        <f t="shared" si="88"/>
        <v>7.6887094840961115E-3</v>
      </c>
    </row>
    <row r="152" spans="1:40">
      <c r="A152" s="1" t="d">
        <v>2009-11-02</v>
      </c>
      <c r="B152">
        <v>28.1</v>
      </c>
      <c r="C152">
        <v>28.92</v>
      </c>
      <c r="D152">
        <v>57.080002</v>
      </c>
      <c r="E152">
        <v>29.16</v>
      </c>
      <c r="F152">
        <v>26.200001</v>
      </c>
      <c r="G152">
        <v>26.879999000000002</v>
      </c>
      <c r="H152">
        <v>30.690000999999999</v>
      </c>
      <c r="I152">
        <v>21.25</v>
      </c>
      <c r="J152">
        <v>83.959998999999996</v>
      </c>
      <c r="K152">
        <v>93.330001999999993</v>
      </c>
      <c r="L152">
        <v>79.980002999999996</v>
      </c>
      <c r="M152">
        <v>79.959998999999996</v>
      </c>
      <c r="N152">
        <v>77.120002999999997</v>
      </c>
      <c r="O152" s="6">
        <f t="shared" si="63"/>
        <v>-8.1517375027250344E-3</v>
      </c>
      <c r="P152" s="6">
        <f t="shared" si="64"/>
        <v>-2.6276925166478008E-2</v>
      </c>
      <c r="Q152" s="6">
        <f t="shared" si="65"/>
        <v>-3.2914144271857342E-2</v>
      </c>
      <c r="R152" s="6">
        <f t="shared" si="66"/>
        <v>-2.7397277411203274E-3</v>
      </c>
      <c r="S152" s="6">
        <f t="shared" si="67"/>
        <v>-6.4675893520860801E-3</v>
      </c>
      <c r="T152" s="6">
        <f t="shared" si="68"/>
        <v>-6.6741073351591672E-3</v>
      </c>
      <c r="U152" s="6">
        <f t="shared" si="69"/>
        <v>-4.3048252195596354E-2</v>
      </c>
      <c r="V152" s="6">
        <f t="shared" si="70"/>
        <v>6.1363891838815314E-3</v>
      </c>
      <c r="W152" s="6">
        <f t="shared" si="71"/>
        <v>4.7654278617830648E-4</v>
      </c>
      <c r="X152" s="6">
        <f t="shared" si="72"/>
        <v>-2.2460897734696138E-2</v>
      </c>
      <c r="Y152" s="6">
        <f t="shared" si="73"/>
        <v>1.3762904377152727E-3</v>
      </c>
      <c r="Z152" s="6">
        <f t="shared" si="74"/>
        <v>1.627098415000867E-3</v>
      </c>
      <c r="AA152" s="6">
        <f t="shared" si="75"/>
        <v>-9.4211833868723636E-3</v>
      </c>
      <c r="AB152" s="6">
        <f t="shared" si="76"/>
        <v>-1.3337473194503915E-2</v>
      </c>
      <c r="AC152" s="6">
        <f t="shared" si="77"/>
        <v>-2.8080740451978954E-2</v>
      </c>
      <c r="AD152" s="6">
        <f t="shared" si="78"/>
        <v>-3.2737180266682771E-2</v>
      </c>
      <c r="AE152" s="6">
        <f t="shared" si="79"/>
        <v>-7.1447363186940326E-3</v>
      </c>
      <c r="AF152" s="6">
        <f t="shared" si="80"/>
        <v>-1.0092516016525785E-2</v>
      </c>
      <c r="AG152" s="6">
        <f t="shared" si="81"/>
        <v>-1.0070999323490639E-2</v>
      </c>
      <c r="AH152" s="6">
        <f t="shared" si="82"/>
        <v>-4.4894264866699306E-2</v>
      </c>
      <c r="AI152" s="6">
        <f t="shared" si="83"/>
        <v>7.2136968141551031E-4</v>
      </c>
      <c r="AJ152" s="6">
        <f t="shared" si="84"/>
        <v>2.2744991109787234E-4</v>
      </c>
      <c r="AK152" s="6">
        <f t="shared" si="85"/>
        <v>-2.4382434158775376E-2</v>
      </c>
      <c r="AL152" s="6">
        <f t="shared" si="86"/>
        <v>1.0635113985051996E-3</v>
      </c>
      <c r="AM152" s="6">
        <f t="shared" si="87"/>
        <v>1.0033456181654053E-3</v>
      </c>
      <c r="AN152" s="6">
        <f t="shared" si="88"/>
        <v>-1.0533015477367149E-2</v>
      </c>
    </row>
    <row r="153" spans="1:40">
      <c r="A153" s="1" t="d">
        <v>2009-11-09</v>
      </c>
      <c r="B153">
        <v>29.02</v>
      </c>
      <c r="C153">
        <v>29.360001</v>
      </c>
      <c r="D153">
        <v>57.27</v>
      </c>
      <c r="E153">
        <v>29.780000999999999</v>
      </c>
      <c r="F153">
        <v>26.719999000000001</v>
      </c>
      <c r="G153">
        <v>27.5</v>
      </c>
      <c r="H153">
        <v>32.009998000000003</v>
      </c>
      <c r="I153">
        <v>21.9</v>
      </c>
      <c r="J153">
        <v>84.040001000000004</v>
      </c>
      <c r="K153">
        <v>93.919998000000007</v>
      </c>
      <c r="L153">
        <v>80.059997999999993</v>
      </c>
      <c r="M153">
        <v>80.580001999999993</v>
      </c>
      <c r="N153">
        <v>77.599997999999999</v>
      </c>
      <c r="O153" s="6">
        <f t="shared" si="63"/>
        <v>2.6891789863591777E-2</v>
      </c>
      <c r="P153" s="6">
        <f t="shared" si="64"/>
        <v>-2.3813244391216273E-3</v>
      </c>
      <c r="Q153" s="6">
        <f t="shared" si="65"/>
        <v>-1.7825149798021852E-2</v>
      </c>
      <c r="R153" s="6">
        <f t="shared" si="66"/>
        <v>3.6591601533543267E-2</v>
      </c>
      <c r="S153" s="6">
        <f t="shared" si="67"/>
        <v>2.4627083297884159E-2</v>
      </c>
      <c r="T153" s="6">
        <f t="shared" si="68"/>
        <v>3.027178362510264E-2</v>
      </c>
      <c r="U153" s="6">
        <f t="shared" si="69"/>
        <v>1.4474734209794383E-2</v>
      </c>
      <c r="V153" s="6">
        <f t="shared" si="70"/>
        <v>2.6372104339195908E-2</v>
      </c>
      <c r="W153" s="6">
        <f t="shared" si="71"/>
        <v>2.9792073161018593E-3</v>
      </c>
      <c r="X153" s="6">
        <f t="shared" si="72"/>
        <v>-1.0907070877650518E-2</v>
      </c>
      <c r="Y153" s="6">
        <f t="shared" si="73"/>
        <v>3.1275437547622826E-3</v>
      </c>
      <c r="Z153" s="6">
        <f t="shared" si="74"/>
        <v>8.4746267797377178E-3</v>
      </c>
      <c r="AA153" s="6">
        <f t="shared" si="75"/>
        <v>-7.3185152309990491E-3</v>
      </c>
      <c r="AB153" s="6">
        <f t="shared" si="76"/>
        <v>2.1706054171812896E-2</v>
      </c>
      <c r="AC153" s="6">
        <f t="shared" si="77"/>
        <v>-4.1851397246225729E-3</v>
      </c>
      <c r="AD153" s="6">
        <f t="shared" si="78"/>
        <v>-1.7648185792847281E-2</v>
      </c>
      <c r="AE153" s="6">
        <f t="shared" si="79"/>
        <v>3.218659295596956E-2</v>
      </c>
      <c r="AF153" s="6">
        <f t="shared" si="80"/>
        <v>2.1002156633444454E-2</v>
      </c>
      <c r="AG153" s="6">
        <f t="shared" si="81"/>
        <v>2.6874891636771168E-2</v>
      </c>
      <c r="AH153" s="6">
        <f t="shared" si="82"/>
        <v>1.2628721538691431E-2</v>
      </c>
      <c r="AI153" s="6">
        <f t="shared" si="83"/>
        <v>2.0957084836729888E-2</v>
      </c>
      <c r="AJ153" s="6">
        <f t="shared" si="84"/>
        <v>2.7301144410214252E-3</v>
      </c>
      <c r="AK153" s="6">
        <f t="shared" si="85"/>
        <v>-1.2828607301729755E-2</v>
      </c>
      <c r="AL153" s="6">
        <f t="shared" si="86"/>
        <v>2.8147647155522095E-3</v>
      </c>
      <c r="AM153" s="6">
        <f t="shared" si="87"/>
        <v>7.8508739829022556E-3</v>
      </c>
      <c r="AN153" s="6">
        <f t="shared" si="88"/>
        <v>-8.4303473214938363E-3</v>
      </c>
    </row>
    <row r="154" spans="1:40">
      <c r="A154" s="1" t="d">
        <v>2009-11-16</v>
      </c>
      <c r="B154">
        <v>28.690000999999999</v>
      </c>
      <c r="C154">
        <v>29.25</v>
      </c>
      <c r="D154">
        <v>56.599997999999999</v>
      </c>
      <c r="E154">
        <v>30.389999</v>
      </c>
      <c r="F154">
        <v>26.889999</v>
      </c>
      <c r="G154">
        <v>27.459999</v>
      </c>
      <c r="H154">
        <v>32.439999</v>
      </c>
      <c r="I154">
        <v>21.690000999999999</v>
      </c>
      <c r="J154">
        <v>84.160004000000001</v>
      </c>
      <c r="K154">
        <v>95.120002999999997</v>
      </c>
      <c r="L154">
        <v>80.330001999999993</v>
      </c>
      <c r="M154">
        <v>80.860000999999997</v>
      </c>
      <c r="N154">
        <v>78.069999999999993</v>
      </c>
      <c r="O154" s="6">
        <f t="shared" si="63"/>
        <v>6.7400786995090695E-2</v>
      </c>
      <c r="P154" s="6">
        <f t="shared" si="64"/>
        <v>2.9842638416656672E-2</v>
      </c>
      <c r="Q154" s="6">
        <f t="shared" si="65"/>
        <v>2.4140609475585266E-2</v>
      </c>
      <c r="R154" s="6">
        <f t="shared" si="66"/>
        <v>7.9412183649348891E-2</v>
      </c>
      <c r="S154" s="6">
        <f t="shared" si="67"/>
        <v>4.0217825984477651E-2</v>
      </c>
      <c r="T154" s="6">
        <f t="shared" si="68"/>
        <v>8.2321263700024572E-2</v>
      </c>
      <c r="U154" s="6">
        <f t="shared" si="69"/>
        <v>0.10044042570623553</v>
      </c>
      <c r="V154" s="6">
        <f t="shared" si="70"/>
        <v>5.1074927520475003E-2</v>
      </c>
      <c r="W154" s="6">
        <f t="shared" si="71"/>
        <v>1.6649664824647445E-3</v>
      </c>
      <c r="X154" s="6">
        <f t="shared" si="72"/>
        <v>-6.9146005522358932E-3</v>
      </c>
      <c r="Y154" s="6">
        <f t="shared" si="73"/>
        <v>3.3668464998563049E-3</v>
      </c>
      <c r="Z154" s="6">
        <f t="shared" si="74"/>
        <v>5.7050755191366672E-3</v>
      </c>
      <c r="AA154" s="6">
        <f t="shared" si="75"/>
        <v>-8.6724175735430117E-3</v>
      </c>
      <c r="AB154" s="6">
        <f t="shared" si="76"/>
        <v>6.2215051303311814E-2</v>
      </c>
      <c r="AC154" s="6">
        <f t="shared" si="77"/>
        <v>2.8038823131155726E-2</v>
      </c>
      <c r="AD154" s="6">
        <f t="shared" si="78"/>
        <v>2.4317573480759837E-2</v>
      </c>
      <c r="AE154" s="6">
        <f t="shared" si="79"/>
        <v>7.5007175071775192E-2</v>
      </c>
      <c r="AF154" s="6">
        <f t="shared" si="80"/>
        <v>3.6592899320037946E-2</v>
      </c>
      <c r="AG154" s="6">
        <f t="shared" si="81"/>
        <v>7.89243717116931E-2</v>
      </c>
      <c r="AH154" s="6">
        <f t="shared" si="82"/>
        <v>9.8594413035132583E-2</v>
      </c>
      <c r="AI154" s="6">
        <f t="shared" si="83"/>
        <v>4.5659908018008982E-2</v>
      </c>
      <c r="AJ154" s="6">
        <f t="shared" si="84"/>
        <v>1.4158736073843104E-3</v>
      </c>
      <c r="AK154" s="6">
        <f t="shared" si="85"/>
        <v>-8.8361369763151308E-3</v>
      </c>
      <c r="AL154" s="6">
        <f t="shared" si="86"/>
        <v>3.0540674606462318E-3</v>
      </c>
      <c r="AM154" s="6">
        <f t="shared" si="87"/>
        <v>5.0813227223012059E-3</v>
      </c>
      <c r="AN154" s="6">
        <f t="shared" si="88"/>
        <v>-9.7842496640377988E-3</v>
      </c>
    </row>
    <row r="155" spans="1:40">
      <c r="A155" s="1" t="d">
        <v>2009-11-23</v>
      </c>
      <c r="B155">
        <v>28.620000999999998</v>
      </c>
      <c r="C155">
        <v>29.51</v>
      </c>
      <c r="D155">
        <v>57.02</v>
      </c>
      <c r="E155">
        <v>30.790001</v>
      </c>
      <c r="F155">
        <v>26.879999000000002</v>
      </c>
      <c r="G155">
        <v>27.42</v>
      </c>
      <c r="H155">
        <v>32.349997999999999</v>
      </c>
      <c r="I155">
        <v>21.709999</v>
      </c>
      <c r="J155">
        <v>84.32</v>
      </c>
      <c r="K155">
        <v>96.400002000000001</v>
      </c>
      <c r="L155">
        <v>80.610000999999997</v>
      </c>
      <c r="M155">
        <v>81.540001000000004</v>
      </c>
      <c r="N155">
        <v>79</v>
      </c>
      <c r="O155" s="6">
        <f t="shared" si="63"/>
        <v>1.8336232729205041E-2</v>
      </c>
      <c r="P155" s="6">
        <f t="shared" si="64"/>
        <v>2.0195791664284035E-2</v>
      </c>
      <c r="Q155" s="6">
        <f t="shared" si="65"/>
        <v>-1.0517441626514384E-3</v>
      </c>
      <c r="R155" s="6">
        <f t="shared" si="66"/>
        <v>5.4392087274028354E-2</v>
      </c>
      <c r="S155" s="6">
        <f t="shared" si="67"/>
        <v>2.5623029517577806E-2</v>
      </c>
      <c r="T155" s="6">
        <f t="shared" si="68"/>
        <v>1.9890195681601216E-2</v>
      </c>
      <c r="U155" s="6">
        <f t="shared" si="69"/>
        <v>5.2677057907557626E-2</v>
      </c>
      <c r="V155" s="6">
        <f t="shared" si="70"/>
        <v>2.1416042458050837E-2</v>
      </c>
      <c r="W155" s="6">
        <f t="shared" si="71"/>
        <v>4.2786017510535049E-3</v>
      </c>
      <c r="X155" s="6">
        <f t="shared" si="72"/>
        <v>3.2364601356395795E-2</v>
      </c>
      <c r="Y155" s="6">
        <f t="shared" si="73"/>
        <v>7.8460827728692138E-3</v>
      </c>
      <c r="Z155" s="6">
        <f t="shared" si="74"/>
        <v>1.9567212529080787E-2</v>
      </c>
      <c r="AA155" s="6">
        <f t="shared" si="75"/>
        <v>2.4085163264317269E-2</v>
      </c>
      <c r="AB155" s="6">
        <f t="shared" si="76"/>
        <v>1.315049703742616E-2</v>
      </c>
      <c r="AC155" s="6">
        <f t="shared" si="77"/>
        <v>1.8391976378783089E-2</v>
      </c>
      <c r="AD155" s="6">
        <f t="shared" si="78"/>
        <v>-8.7478015747686794E-4</v>
      </c>
      <c r="AE155" s="6">
        <f t="shared" si="79"/>
        <v>4.9987078696454648E-2</v>
      </c>
      <c r="AF155" s="6">
        <f t="shared" si="80"/>
        <v>2.19981028531381E-2</v>
      </c>
      <c r="AG155" s="6">
        <f t="shared" si="81"/>
        <v>1.6493303693269745E-2</v>
      </c>
      <c r="AH155" s="6">
        <f t="shared" si="82"/>
        <v>5.0831045236454674E-2</v>
      </c>
      <c r="AI155" s="6">
        <f t="shared" si="83"/>
        <v>1.6001022955584816E-2</v>
      </c>
      <c r="AJ155" s="6">
        <f t="shared" si="84"/>
        <v>4.0295088759730712E-3</v>
      </c>
      <c r="AK155" s="6">
        <f t="shared" si="85"/>
        <v>3.0443064932316556E-2</v>
      </c>
      <c r="AL155" s="6">
        <f t="shared" si="86"/>
        <v>7.5333037336591403E-3</v>
      </c>
      <c r="AM155" s="6">
        <f t="shared" si="87"/>
        <v>1.8943459732245326E-2</v>
      </c>
      <c r="AN155" s="6">
        <f t="shared" si="88"/>
        <v>2.2973331173822484E-2</v>
      </c>
    </row>
    <row r="156" spans="1:40">
      <c r="A156" s="1" t="d">
        <v>2009-11-30</v>
      </c>
      <c r="B156">
        <v>29.15</v>
      </c>
      <c r="C156">
        <v>30.639999</v>
      </c>
      <c r="D156">
        <v>55.900002000000001</v>
      </c>
      <c r="E156">
        <v>30.98</v>
      </c>
      <c r="F156">
        <v>27.049999</v>
      </c>
      <c r="G156">
        <v>28.17</v>
      </c>
      <c r="H156">
        <v>32.549999</v>
      </c>
      <c r="I156">
        <v>22.219999000000001</v>
      </c>
      <c r="J156">
        <v>83.440002000000007</v>
      </c>
      <c r="K156">
        <v>93.339995999999999</v>
      </c>
      <c r="L156">
        <v>80.129997000000003</v>
      </c>
      <c r="M156">
        <v>80.300003000000004</v>
      </c>
      <c r="N156">
        <v>77.5</v>
      </c>
      <c r="O156" s="6">
        <f t="shared" si="63"/>
        <v>4.4696653404595488E-3</v>
      </c>
      <c r="P156" s="6">
        <f t="shared" si="64"/>
        <v>4.2673074429054596E-2</v>
      </c>
      <c r="Q156" s="6">
        <f t="shared" si="65"/>
        <v>-2.4212510466537836E-2</v>
      </c>
      <c r="R156" s="6">
        <f t="shared" si="66"/>
        <v>3.9504774153276676E-2</v>
      </c>
      <c r="S156" s="6">
        <f t="shared" si="67"/>
        <v>1.2274657080618432E-2</v>
      </c>
      <c r="T156" s="6">
        <f t="shared" si="68"/>
        <v>2.4071577215755622E-2</v>
      </c>
      <c r="U156" s="6">
        <f t="shared" si="69"/>
        <v>1.6729046431316522E-2</v>
      </c>
      <c r="V156" s="6">
        <f t="shared" si="70"/>
        <v>1.4506102384527556E-2</v>
      </c>
      <c r="W156" s="6">
        <f t="shared" si="71"/>
        <v>-7.1650532140591873E-3</v>
      </c>
      <c r="X156" s="6">
        <f t="shared" si="72"/>
        <v>-6.1946371174805108E-3</v>
      </c>
      <c r="Y156" s="6">
        <f t="shared" si="73"/>
        <v>8.7394976765405822E-4</v>
      </c>
      <c r="Z156" s="6">
        <f t="shared" si="74"/>
        <v>-3.4808462706396597E-3</v>
      </c>
      <c r="AA156" s="6">
        <f t="shared" si="75"/>
        <v>-1.2894650566755005E-3</v>
      </c>
      <c r="AB156" s="6">
        <f t="shared" si="76"/>
        <v>-7.1607035131933307E-4</v>
      </c>
      <c r="AC156" s="6">
        <f t="shared" si="77"/>
        <v>4.0869259143553653E-2</v>
      </c>
      <c r="AD156" s="6">
        <f t="shared" si="78"/>
        <v>-2.4035546461363265E-2</v>
      </c>
      <c r="AE156" s="6">
        <f t="shared" si="79"/>
        <v>3.5099765575702969E-2</v>
      </c>
      <c r="AF156" s="6">
        <f t="shared" si="80"/>
        <v>8.6497304161787265E-3</v>
      </c>
      <c r="AG156" s="6">
        <f t="shared" si="81"/>
        <v>2.0674685227424151E-2</v>
      </c>
      <c r="AH156" s="6">
        <f t="shared" si="82"/>
        <v>1.488303376021357E-2</v>
      </c>
      <c r="AI156" s="6">
        <f t="shared" si="83"/>
        <v>9.0910828820615353E-3</v>
      </c>
      <c r="AJ156" s="6">
        <f t="shared" si="84"/>
        <v>-7.414146089139621E-3</v>
      </c>
      <c r="AK156" s="6">
        <f t="shared" si="85"/>
        <v>-8.1161735415597475E-3</v>
      </c>
      <c r="AL156" s="6">
        <f t="shared" si="86"/>
        <v>5.6117072844398498E-4</v>
      </c>
      <c r="AM156" s="6">
        <f t="shared" si="87"/>
        <v>-4.1045990674751214E-3</v>
      </c>
      <c r="AN156" s="6">
        <f t="shared" si="88"/>
        <v>-2.4012971471702865E-3</v>
      </c>
    </row>
    <row r="157" spans="1:40">
      <c r="A157" s="1" t="d">
        <v>2009-12-07</v>
      </c>
      <c r="B157">
        <v>29.76</v>
      </c>
      <c r="C157">
        <v>31.82</v>
      </c>
      <c r="D157">
        <v>55.529998999999997</v>
      </c>
      <c r="E157">
        <v>31.280000999999999</v>
      </c>
      <c r="F157">
        <v>27</v>
      </c>
      <c r="G157">
        <v>28.17</v>
      </c>
      <c r="H157">
        <v>32.439999</v>
      </c>
      <c r="I157">
        <v>22.24</v>
      </c>
      <c r="J157">
        <v>83.519997000000004</v>
      </c>
      <c r="K157">
        <v>92.089995999999999</v>
      </c>
      <c r="L157">
        <v>80.25</v>
      </c>
      <c r="M157">
        <v>80.400002000000001</v>
      </c>
      <c r="N157">
        <v>77.129997000000003</v>
      </c>
      <c r="O157" s="6">
        <f t="shared" si="63"/>
        <v>3.6616545116268079E-2</v>
      </c>
      <c r="P157" s="6">
        <f t="shared" si="64"/>
        <v>8.4215449231775388E-2</v>
      </c>
      <c r="Q157" s="6">
        <f t="shared" si="65"/>
        <v>-1.9085552628215804E-2</v>
      </c>
      <c r="R157" s="6">
        <f t="shared" si="66"/>
        <v>2.8865373623279143E-2</v>
      </c>
      <c r="S157" s="6">
        <f t="shared" si="67"/>
        <v>4.0824329121023238E-3</v>
      </c>
      <c r="T157" s="6">
        <f t="shared" si="68"/>
        <v>2.5527217965063031E-2</v>
      </c>
      <c r="U157" s="6">
        <f t="shared" si="69"/>
        <v>0</v>
      </c>
      <c r="V157" s="6">
        <f t="shared" si="70"/>
        <v>2.5041098439404153E-2</v>
      </c>
      <c r="W157" s="6">
        <f t="shared" si="71"/>
        <v>-7.633708303127951E-3</v>
      </c>
      <c r="X157" s="6">
        <f t="shared" si="72"/>
        <v>-3.2372967624129043E-2</v>
      </c>
      <c r="Y157" s="6">
        <f t="shared" si="73"/>
        <v>-9.9641307289421348E-4</v>
      </c>
      <c r="Z157" s="6">
        <f t="shared" si="74"/>
        <v>-5.7050755191365632E-3</v>
      </c>
      <c r="AA157" s="6">
        <f t="shared" si="75"/>
        <v>-1.2113589081663882E-2</v>
      </c>
      <c r="AB157" s="6">
        <f t="shared" si="76"/>
        <v>3.1430809424489198E-2</v>
      </c>
      <c r="AC157" s="6">
        <f t="shared" si="77"/>
        <v>8.2411633946274446E-2</v>
      </c>
      <c r="AD157" s="6">
        <f t="shared" si="78"/>
        <v>-1.8908588623041234E-2</v>
      </c>
      <c r="AE157" s="6">
        <f t="shared" si="79"/>
        <v>2.4460365045705437E-2</v>
      </c>
      <c r="AF157" s="6">
        <f t="shared" si="80"/>
        <v>4.575062476626186E-4</v>
      </c>
      <c r="AG157" s="6">
        <f t="shared" si="81"/>
        <v>2.213032597673156E-2</v>
      </c>
      <c r="AH157" s="6">
        <f t="shared" si="82"/>
        <v>-1.846012671102952E-3</v>
      </c>
      <c r="AI157" s="6">
        <f t="shared" si="83"/>
        <v>1.9626078936938133E-2</v>
      </c>
      <c r="AJ157" s="6">
        <f t="shared" si="84"/>
        <v>-7.8828011782083856E-3</v>
      </c>
      <c r="AK157" s="6">
        <f t="shared" si="85"/>
        <v>-3.4294504048208281E-2</v>
      </c>
      <c r="AL157" s="6">
        <f t="shared" si="86"/>
        <v>-1.3091921121042866E-3</v>
      </c>
      <c r="AM157" s="6">
        <f t="shared" si="87"/>
        <v>-6.3288283159720245E-3</v>
      </c>
      <c r="AN157" s="6">
        <f t="shared" si="88"/>
        <v>-1.3225421172158667E-2</v>
      </c>
    </row>
    <row r="158" spans="1:40">
      <c r="A158" s="1" t="d">
        <v>2009-12-14</v>
      </c>
      <c r="B158">
        <v>29.610001</v>
      </c>
      <c r="C158">
        <v>31.35</v>
      </c>
      <c r="D158">
        <v>56.150002000000001</v>
      </c>
      <c r="E158">
        <v>31.129999000000002</v>
      </c>
      <c r="F158">
        <v>26.24</v>
      </c>
      <c r="G158">
        <v>27.85</v>
      </c>
      <c r="H158">
        <v>31.99</v>
      </c>
      <c r="I158">
        <v>22.33</v>
      </c>
      <c r="J158">
        <v>83.57</v>
      </c>
      <c r="K158">
        <v>92.790001000000004</v>
      </c>
      <c r="L158">
        <v>80.290001000000004</v>
      </c>
      <c r="M158">
        <v>80.449996999999996</v>
      </c>
      <c r="N158">
        <v>77.5</v>
      </c>
      <c r="O158" s="6">
        <f t="shared" si="63"/>
        <v>3.4006366816968329E-2</v>
      </c>
      <c r="P158" s="6">
        <f t="shared" si="64"/>
        <v>6.0485078124081632E-2</v>
      </c>
      <c r="Q158" s="6">
        <f t="shared" si="65"/>
        <v>-1.5375366681196417E-2</v>
      </c>
      <c r="R158" s="6">
        <f t="shared" si="66"/>
        <v>1.098195791567692E-2</v>
      </c>
      <c r="S158" s="6">
        <f t="shared" si="67"/>
        <v>-2.4097514376678942E-2</v>
      </c>
      <c r="T158" s="6">
        <f t="shared" si="68"/>
        <v>1.5560292239124609E-2</v>
      </c>
      <c r="U158" s="6">
        <f t="shared" si="69"/>
        <v>-1.1190605161678904E-2</v>
      </c>
      <c r="V158" s="6">
        <f t="shared" si="70"/>
        <v>2.8158128023589704E-2</v>
      </c>
      <c r="W158" s="6">
        <f t="shared" si="71"/>
        <v>-8.9344807797074148E-3</v>
      </c>
      <c r="X158" s="6">
        <f t="shared" si="72"/>
        <v>-3.816733622127641E-2</v>
      </c>
      <c r="Y158" s="6">
        <f t="shared" si="73"/>
        <v>-3.9776310494743948E-3</v>
      </c>
      <c r="Z158" s="6">
        <f t="shared" si="74"/>
        <v>-1.3457873506877825E-2</v>
      </c>
      <c r="AA158" s="6">
        <f t="shared" si="75"/>
        <v>-1.9169916107720172E-2</v>
      </c>
      <c r="AB158" s="6">
        <f t="shared" si="76"/>
        <v>2.8820631125189448E-2</v>
      </c>
      <c r="AC158" s="6">
        <f t="shared" si="77"/>
        <v>5.8681262838580689E-2</v>
      </c>
      <c r="AD158" s="6">
        <f t="shared" si="78"/>
        <v>-1.5198402676021846E-2</v>
      </c>
      <c r="AE158" s="6">
        <f t="shared" si="79"/>
        <v>6.576949338103215E-3</v>
      </c>
      <c r="AF158" s="6">
        <f t="shared" si="80"/>
        <v>-2.7722441041118647E-2</v>
      </c>
      <c r="AG158" s="6">
        <f t="shared" si="81"/>
        <v>1.2163400250793138E-2</v>
      </c>
      <c r="AH158" s="6">
        <f t="shared" si="82"/>
        <v>-1.3036617832781856E-2</v>
      </c>
      <c r="AI158" s="6">
        <f t="shared" si="83"/>
        <v>2.2743108521123684E-2</v>
      </c>
      <c r="AJ158" s="6">
        <f t="shared" si="84"/>
        <v>-9.1835736547878494E-3</v>
      </c>
      <c r="AK158" s="6">
        <f t="shared" si="85"/>
        <v>-4.0088872645355648E-2</v>
      </c>
      <c r="AL158" s="6">
        <f t="shared" si="86"/>
        <v>-4.2904100886844683E-3</v>
      </c>
      <c r="AM158" s="6">
        <f t="shared" si="87"/>
        <v>-1.4081626303713287E-2</v>
      </c>
      <c r="AN158" s="6">
        <f t="shared" si="88"/>
        <v>-2.0281748198214957E-2</v>
      </c>
    </row>
    <row r="159" spans="1:40">
      <c r="A159" s="1" t="d">
        <v>2009-12-21</v>
      </c>
      <c r="B159">
        <v>30.18</v>
      </c>
      <c r="C159">
        <v>31.48</v>
      </c>
      <c r="D159">
        <v>57.810001</v>
      </c>
      <c r="E159">
        <v>31.459999</v>
      </c>
      <c r="F159">
        <v>26.68</v>
      </c>
      <c r="G159">
        <v>28.25</v>
      </c>
      <c r="H159">
        <v>33.409999999999997</v>
      </c>
      <c r="I159">
        <v>23.01</v>
      </c>
      <c r="J159">
        <v>83.239998</v>
      </c>
      <c r="K159">
        <v>89.709998999999996</v>
      </c>
      <c r="L159">
        <v>79.680000000000007</v>
      </c>
      <c r="M159">
        <v>79.199996999999996</v>
      </c>
      <c r="N159">
        <v>75.370002999999997</v>
      </c>
      <c r="O159" s="6">
        <f t="shared" si="63"/>
        <v>3.4724540543201426E-2</v>
      </c>
      <c r="P159" s="6">
        <f t="shared" si="64"/>
        <v>2.7046111313888309E-2</v>
      </c>
      <c r="Q159" s="6">
        <f t="shared" si="65"/>
        <v>3.3597372453201824E-2</v>
      </c>
      <c r="R159" s="6">
        <f t="shared" si="66"/>
        <v>1.5375030855013259E-2</v>
      </c>
      <c r="S159" s="6">
        <f t="shared" si="67"/>
        <v>-1.377274727649022E-2</v>
      </c>
      <c r="T159" s="6">
        <f t="shared" si="68"/>
        <v>2.8358757041685584E-3</v>
      </c>
      <c r="U159" s="6">
        <f t="shared" si="69"/>
        <v>2.6077918436053567E-2</v>
      </c>
      <c r="V159" s="6">
        <f t="shared" si="70"/>
        <v>3.4936164840292085E-2</v>
      </c>
      <c r="W159" s="6">
        <f t="shared" si="71"/>
        <v>-2.399857163312783E-3</v>
      </c>
      <c r="X159" s="6">
        <f t="shared" si="72"/>
        <v>-3.9666463243423995E-2</v>
      </c>
      <c r="Y159" s="6">
        <f t="shared" si="73"/>
        <v>-5.6316650744742524E-3</v>
      </c>
      <c r="Z159" s="6">
        <f t="shared" si="74"/>
        <v>-1.3793397371024136E-2</v>
      </c>
      <c r="AA159" s="6">
        <f t="shared" si="75"/>
        <v>-2.7868578700288166E-2</v>
      </c>
      <c r="AB159" s="6">
        <f t="shared" si="76"/>
        <v>2.9538804851422545E-2</v>
      </c>
      <c r="AC159" s="6">
        <f t="shared" si="77"/>
        <v>2.5242296028387363E-2</v>
      </c>
      <c r="AD159" s="6">
        <f t="shared" si="78"/>
        <v>3.3774336458376394E-2</v>
      </c>
      <c r="AE159" s="6">
        <f t="shared" si="79"/>
        <v>1.0970022277439553E-2</v>
      </c>
      <c r="AF159" s="6">
        <f t="shared" si="80"/>
        <v>-1.7397673940929927E-2</v>
      </c>
      <c r="AG159" s="6">
        <f t="shared" si="81"/>
        <v>-5.610162841629138E-4</v>
      </c>
      <c r="AH159" s="6">
        <f t="shared" si="82"/>
        <v>2.4231905764950615E-2</v>
      </c>
      <c r="AI159" s="6">
        <f t="shared" si="83"/>
        <v>2.9521145337826064E-2</v>
      </c>
      <c r="AJ159" s="6">
        <f t="shared" si="84"/>
        <v>-2.6489500383932172E-3</v>
      </c>
      <c r="AK159" s="6">
        <f t="shared" si="85"/>
        <v>-4.1587999667503234E-2</v>
      </c>
      <c r="AL159" s="6">
        <f t="shared" si="86"/>
        <v>-5.944444113684326E-3</v>
      </c>
      <c r="AM159" s="6">
        <f t="shared" si="87"/>
        <v>-1.4417150167859598E-2</v>
      </c>
      <c r="AN159" s="6">
        <f t="shared" si="88"/>
        <v>-2.8980410790782951E-2</v>
      </c>
    </row>
    <row r="160" spans="1:40">
      <c r="A160" s="1" t="d">
        <v>2009-12-28</v>
      </c>
      <c r="B160">
        <v>29.77</v>
      </c>
      <c r="C160">
        <v>31.02</v>
      </c>
      <c r="D160">
        <v>57.009998000000003</v>
      </c>
      <c r="E160">
        <v>31.07</v>
      </c>
      <c r="F160">
        <v>26.469999000000001</v>
      </c>
      <c r="G160">
        <v>27.790001</v>
      </c>
      <c r="H160">
        <v>32.990001999999997</v>
      </c>
      <c r="I160">
        <v>22.93</v>
      </c>
      <c r="J160">
        <v>82.959998999999996</v>
      </c>
      <c r="K160">
        <v>89.889999000000003</v>
      </c>
      <c r="L160">
        <v>79.540001000000004</v>
      </c>
      <c r="M160">
        <v>79.069999999999993</v>
      </c>
      <c r="N160">
        <v>76.160004000000001</v>
      </c>
      <c r="O160" s="6">
        <f t="shared" si="63"/>
        <v>3.3596506279381656E-4</v>
      </c>
      <c r="P160" s="6">
        <f t="shared" si="64"/>
        <v>-2.546286516124804E-2</v>
      </c>
      <c r="Q160" s="6">
        <f t="shared" si="65"/>
        <v>2.6303258716693437E-2</v>
      </c>
      <c r="R160" s="6">
        <f t="shared" si="66"/>
        <v>-6.7362242414631705E-3</v>
      </c>
      <c r="S160" s="6">
        <f t="shared" si="67"/>
        <v>-1.9824887543937179E-2</v>
      </c>
      <c r="T160" s="6">
        <f t="shared" si="68"/>
        <v>-1.3581302149702632E-2</v>
      </c>
      <c r="U160" s="6">
        <f t="shared" si="69"/>
        <v>1.6812347443848713E-2</v>
      </c>
      <c r="V160" s="6">
        <f t="shared" si="70"/>
        <v>3.0553627487431529E-2</v>
      </c>
      <c r="W160" s="6">
        <f t="shared" si="71"/>
        <v>-6.7275363475179572E-3</v>
      </c>
      <c r="X160" s="6">
        <f t="shared" si="72"/>
        <v>-2.4179626836905437E-2</v>
      </c>
      <c r="Y160" s="6">
        <f t="shared" si="73"/>
        <v>-8.8867096582900124E-3</v>
      </c>
      <c r="Z160" s="6">
        <f t="shared" si="74"/>
        <v>-1.6680664977706674E-2</v>
      </c>
      <c r="AA160" s="6">
        <f t="shared" si="75"/>
        <v>-1.2655828046418719E-2</v>
      </c>
      <c r="AB160" s="6">
        <f t="shared" si="76"/>
        <v>-4.8497706289850652E-3</v>
      </c>
      <c r="AC160" s="6">
        <f t="shared" si="77"/>
        <v>-2.7266680446748986E-2</v>
      </c>
      <c r="AD160" s="6">
        <f t="shared" si="78"/>
        <v>2.6480222721868008E-2</v>
      </c>
      <c r="AE160" s="6">
        <f t="shared" si="79"/>
        <v>-1.1141232819036876E-2</v>
      </c>
      <c r="AF160" s="6">
        <f t="shared" si="80"/>
        <v>-2.3449814208376885E-2</v>
      </c>
      <c r="AG160" s="6">
        <f t="shared" si="81"/>
        <v>-1.6978194138034104E-2</v>
      </c>
      <c r="AH160" s="6">
        <f t="shared" si="82"/>
        <v>1.4966334772745761E-2</v>
      </c>
      <c r="AI160" s="6">
        <f t="shared" si="83"/>
        <v>2.5138607984965509E-2</v>
      </c>
      <c r="AJ160" s="6">
        <f t="shared" si="84"/>
        <v>-6.9766292225983909E-3</v>
      </c>
      <c r="AK160" s="6">
        <f t="shared" si="85"/>
        <v>-2.6101163260984675E-2</v>
      </c>
      <c r="AL160" s="6">
        <f t="shared" si="86"/>
        <v>-9.1994886975000859E-3</v>
      </c>
      <c r="AM160" s="6">
        <f t="shared" si="87"/>
        <v>-1.7304417774542134E-2</v>
      </c>
      <c r="AN160" s="6">
        <f t="shared" si="88"/>
        <v>-1.3767660136913506E-2</v>
      </c>
    </row>
    <row r="161" spans="1:40">
      <c r="A161" s="1" t="d">
        <v>2010-01-04</v>
      </c>
      <c r="B161">
        <v>30.389999</v>
      </c>
      <c r="C161">
        <v>30.719999000000001</v>
      </c>
      <c r="D161">
        <v>60.299999</v>
      </c>
      <c r="E161">
        <v>31.780000999999999</v>
      </c>
      <c r="F161">
        <v>26.57</v>
      </c>
      <c r="G161">
        <v>29.25</v>
      </c>
      <c r="H161">
        <v>34.919998</v>
      </c>
      <c r="I161">
        <v>23.040001</v>
      </c>
      <c r="J161">
        <v>83.239998</v>
      </c>
      <c r="K161">
        <v>89.290001000000004</v>
      </c>
      <c r="L161">
        <v>79.75</v>
      </c>
      <c r="M161">
        <v>79.680000000000007</v>
      </c>
      <c r="N161">
        <v>76.239998</v>
      </c>
      <c r="O161" s="6">
        <f t="shared" si="63"/>
        <v>2.6001398137266468E-2</v>
      </c>
      <c r="P161" s="6">
        <f t="shared" si="64"/>
        <v>-2.0300391351542116E-2</v>
      </c>
      <c r="Q161" s="6">
        <f t="shared" si="65"/>
        <v>7.1305370346062186E-2</v>
      </c>
      <c r="R161" s="6">
        <f t="shared" si="66"/>
        <v>2.0665240244737659E-2</v>
      </c>
      <c r="S161" s="6">
        <f t="shared" si="67"/>
        <v>1.2497795695833952E-2</v>
      </c>
      <c r="T161" s="6">
        <f t="shared" si="68"/>
        <v>4.9046607304572477E-2</v>
      </c>
      <c r="U161" s="6">
        <f t="shared" si="69"/>
        <v>8.7636319736204601E-2</v>
      </c>
      <c r="V161" s="6">
        <f t="shared" si="70"/>
        <v>3.130081337840087E-2</v>
      </c>
      <c r="W161" s="6">
        <f t="shared" si="71"/>
        <v>-3.9566265148214897E-3</v>
      </c>
      <c r="X161" s="6">
        <f t="shared" si="72"/>
        <v>-3.8449375413523813E-2</v>
      </c>
      <c r="Y161" s="6">
        <f t="shared" si="73"/>
        <v>-6.7483509864898344E-3</v>
      </c>
      <c r="Z161" s="6">
        <f t="shared" si="74"/>
        <v>-9.6172228718062001E-3</v>
      </c>
      <c r="AA161" s="6">
        <f t="shared" si="75"/>
        <v>-1.6391703246303551E-2</v>
      </c>
      <c r="AB161" s="6">
        <f t="shared" si="76"/>
        <v>2.0815662445487586E-2</v>
      </c>
      <c r="AC161" s="6">
        <f t="shared" si="77"/>
        <v>-2.2104206637043062E-2</v>
      </c>
      <c r="AD161" s="6">
        <f t="shared" si="78"/>
        <v>7.1482334351236756E-2</v>
      </c>
      <c r="AE161" s="6">
        <f t="shared" si="79"/>
        <v>1.6260231667163953E-2</v>
      </c>
      <c r="AF161" s="6">
        <f t="shared" si="80"/>
        <v>8.8728690313942468E-3</v>
      </c>
      <c r="AG161" s="6">
        <f t="shared" si="81"/>
        <v>4.5649715316241006E-2</v>
      </c>
      <c r="AH161" s="6">
        <f t="shared" si="82"/>
        <v>8.5790307065101656E-2</v>
      </c>
      <c r="AI161" s="6">
        <f t="shared" si="83"/>
        <v>2.588579387593485E-2</v>
      </c>
      <c r="AJ161" s="6">
        <f t="shared" si="84"/>
        <v>-4.2057193899019234E-3</v>
      </c>
      <c r="AK161" s="6">
        <f t="shared" si="85"/>
        <v>-4.0370911837603052E-2</v>
      </c>
      <c r="AL161" s="6">
        <f t="shared" si="86"/>
        <v>-7.061130025699908E-3</v>
      </c>
      <c r="AM161" s="6">
        <f t="shared" si="87"/>
        <v>-1.0240975668641662E-2</v>
      </c>
      <c r="AN161" s="6">
        <f t="shared" si="88"/>
        <v>-1.7503535336798336E-2</v>
      </c>
    </row>
    <row r="162" spans="1:40">
      <c r="A162" s="1" t="d">
        <v>2010-01-11</v>
      </c>
      <c r="B162">
        <v>29.98</v>
      </c>
      <c r="C162">
        <v>30.91</v>
      </c>
      <c r="D162">
        <v>59.259998000000003</v>
      </c>
      <c r="E162">
        <v>32.220001000000003</v>
      </c>
      <c r="F162">
        <v>26.77</v>
      </c>
      <c r="G162">
        <v>29.07</v>
      </c>
      <c r="H162">
        <v>33.799999</v>
      </c>
      <c r="I162">
        <v>22.66</v>
      </c>
      <c r="J162">
        <v>83.43</v>
      </c>
      <c r="K162">
        <v>91.080001999999993</v>
      </c>
      <c r="L162">
        <v>80.190002000000007</v>
      </c>
      <c r="M162">
        <v>80.260002</v>
      </c>
      <c r="N162">
        <v>76.949996999999996</v>
      </c>
      <c r="O162" s="6">
        <f t="shared" si="63"/>
        <v>-6.6489606652511673E-3</v>
      </c>
      <c r="P162" s="6">
        <f t="shared" si="64"/>
        <v>-1.8272667405177589E-2</v>
      </c>
      <c r="Q162" s="6">
        <f t="shared" si="65"/>
        <v>2.4772720003410655E-2</v>
      </c>
      <c r="R162" s="6">
        <f t="shared" si="66"/>
        <v>2.387054294171536E-2</v>
      </c>
      <c r="S162" s="6">
        <f t="shared" si="67"/>
        <v>3.3676364848380792E-3</v>
      </c>
      <c r="T162" s="6">
        <f t="shared" si="68"/>
        <v>2.8613256978334719E-2</v>
      </c>
      <c r="U162" s="6">
        <f t="shared" si="69"/>
        <v>1.1605516534508751E-2</v>
      </c>
      <c r="V162" s="6">
        <f t="shared" si="70"/>
        <v>-1.5327648447414285E-2</v>
      </c>
      <c r="W162" s="6">
        <f t="shared" si="71"/>
        <v>2.2799794154600142E-3</v>
      </c>
      <c r="X162" s="6">
        <f t="shared" si="72"/>
        <v>1.5156028730093451E-2</v>
      </c>
      <c r="Y162" s="6">
        <f t="shared" si="73"/>
        <v>6.3802304833598536E-3</v>
      </c>
      <c r="Z162" s="6">
        <f t="shared" si="74"/>
        <v>1.3295128816192074E-2</v>
      </c>
      <c r="AA162" s="6">
        <f t="shared" si="75"/>
        <v>2.0746463639519628E-2</v>
      </c>
      <c r="AB162" s="6">
        <f t="shared" si="76"/>
        <v>-1.183469635703005E-2</v>
      </c>
      <c r="AC162" s="6">
        <f t="shared" si="77"/>
        <v>-2.0076482690678535E-2</v>
      </c>
      <c r="AD162" s="6">
        <f t="shared" si="78"/>
        <v>2.4949684008585226E-2</v>
      </c>
      <c r="AE162" s="6">
        <f t="shared" si="79"/>
        <v>1.9465534364141654E-2</v>
      </c>
      <c r="AF162" s="6">
        <f t="shared" si="80"/>
        <v>-2.5729017960162597E-4</v>
      </c>
      <c r="AG162" s="6">
        <f t="shared" si="81"/>
        <v>2.5216364990003248E-2</v>
      </c>
      <c r="AH162" s="6">
        <f t="shared" si="82"/>
        <v>9.7595038634057992E-3</v>
      </c>
      <c r="AI162" s="6">
        <f t="shared" si="83"/>
        <v>-2.0742667949880306E-2</v>
      </c>
      <c r="AJ162" s="6">
        <f t="shared" si="84"/>
        <v>2.03088654037958E-3</v>
      </c>
      <c r="AK162" s="6">
        <f t="shared" si="85"/>
        <v>1.3234492306014214E-2</v>
      </c>
      <c r="AL162" s="6">
        <f t="shared" si="86"/>
        <v>6.0674514441497801E-3</v>
      </c>
      <c r="AM162" s="6">
        <f t="shared" si="87"/>
        <v>1.2671376019356612E-2</v>
      </c>
      <c r="AN162" s="6">
        <f t="shared" si="88"/>
        <v>1.9634631549024843E-2</v>
      </c>
    </row>
    <row r="163" spans="1:40">
      <c r="A163" s="1" t="d">
        <v>2010-01-18</v>
      </c>
      <c r="B163">
        <v>29.02</v>
      </c>
      <c r="C163">
        <v>29.82</v>
      </c>
      <c r="D163">
        <v>56.299999</v>
      </c>
      <c r="E163">
        <v>31.66</v>
      </c>
      <c r="F163">
        <v>26.290001</v>
      </c>
      <c r="G163">
        <v>27.84</v>
      </c>
      <c r="H163">
        <v>31.629999000000002</v>
      </c>
      <c r="I163">
        <v>21.66</v>
      </c>
      <c r="J163">
        <v>83.589995999999999</v>
      </c>
      <c r="K163">
        <v>92</v>
      </c>
      <c r="L163">
        <v>80.269997000000004</v>
      </c>
      <c r="M163">
        <v>80.639999000000003</v>
      </c>
      <c r="N163">
        <v>77.879997000000003</v>
      </c>
      <c r="O163" s="6">
        <f t="shared" si="63"/>
        <v>-2.5515927571643192E-2</v>
      </c>
      <c r="P163" s="6">
        <f t="shared" si="64"/>
        <v>-3.9452848411800377E-2</v>
      </c>
      <c r="Q163" s="6">
        <f t="shared" si="65"/>
        <v>-1.253213857827009E-2</v>
      </c>
      <c r="R163" s="6">
        <f t="shared" si="66"/>
        <v>1.8811331047910041E-2</v>
      </c>
      <c r="S163" s="6">
        <f t="shared" si="67"/>
        <v>-6.8233016813262787E-3</v>
      </c>
      <c r="T163" s="6">
        <f t="shared" si="68"/>
        <v>1.7975557276401256E-3</v>
      </c>
      <c r="U163" s="6">
        <f t="shared" si="69"/>
        <v>-4.2098540162917635E-2</v>
      </c>
      <c r="V163" s="6">
        <f t="shared" si="70"/>
        <v>-5.6978855296968549E-2</v>
      </c>
      <c r="W163" s="6">
        <f t="shared" si="71"/>
        <v>7.5652959911799069E-3</v>
      </c>
      <c r="X163" s="6">
        <f t="shared" si="72"/>
        <v>2.3201887588440405E-2</v>
      </c>
      <c r="Y163" s="6">
        <f t="shared" si="73"/>
        <v>9.1358624177863765E-3</v>
      </c>
      <c r="Z163" s="6">
        <f t="shared" si="74"/>
        <v>1.9661255839429292E-2</v>
      </c>
      <c r="AA163" s="6">
        <f t="shared" si="75"/>
        <v>2.233269897908018E-2</v>
      </c>
      <c r="AB163" s="6">
        <f t="shared" si="76"/>
        <v>-3.0701663263422073E-2</v>
      </c>
      <c r="AC163" s="6">
        <f t="shared" si="77"/>
        <v>-4.125666369730132E-2</v>
      </c>
      <c r="AD163" s="6">
        <f t="shared" si="78"/>
        <v>-1.2355174573095519E-2</v>
      </c>
      <c r="AE163" s="6">
        <f t="shared" si="79"/>
        <v>1.4406322470336335E-2</v>
      </c>
      <c r="AF163" s="6">
        <f t="shared" si="80"/>
        <v>-1.0448228345765984E-2</v>
      </c>
      <c r="AG163" s="6">
        <f t="shared" si="81"/>
        <v>-1.5993362606913466E-3</v>
      </c>
      <c r="AH163" s="6">
        <f t="shared" si="82"/>
        <v>-4.3944552834020587E-2</v>
      </c>
      <c r="AI163" s="6">
        <f t="shared" si="83"/>
        <v>-6.2393874799434569E-2</v>
      </c>
      <c r="AJ163" s="6">
        <f t="shared" si="84"/>
        <v>7.3162031160994723E-3</v>
      </c>
      <c r="AK163" s="6">
        <f t="shared" si="85"/>
        <v>2.1280351164361166E-2</v>
      </c>
      <c r="AL163" s="6">
        <f t="shared" si="86"/>
        <v>8.8230833785763029E-3</v>
      </c>
      <c r="AM163" s="6">
        <f t="shared" si="87"/>
        <v>1.9037503042593832E-2</v>
      </c>
      <c r="AN163" s="6">
        <f t="shared" si="88"/>
        <v>2.1220866888585394E-2</v>
      </c>
    </row>
    <row r="164" spans="1:40">
      <c r="A164" s="1" t="d">
        <v>2010-01-25</v>
      </c>
      <c r="B164">
        <v>28.91</v>
      </c>
      <c r="C164">
        <v>29.530000999999999</v>
      </c>
      <c r="D164">
        <v>54.5</v>
      </c>
      <c r="E164">
        <v>31.280000999999999</v>
      </c>
      <c r="F164">
        <v>26.200001</v>
      </c>
      <c r="G164">
        <v>27.379999000000002</v>
      </c>
      <c r="H164">
        <v>30.139999</v>
      </c>
      <c r="I164">
        <v>20.959999</v>
      </c>
      <c r="J164">
        <v>83.620002999999997</v>
      </c>
      <c r="K164">
        <v>92.309997999999993</v>
      </c>
      <c r="L164">
        <v>80.339995999999999</v>
      </c>
      <c r="M164">
        <v>80.699996999999996</v>
      </c>
      <c r="N164">
        <v>77.680000000000007</v>
      </c>
      <c r="O164" s="6">
        <f t="shared" si="63"/>
        <v>-4.9926017994885455E-2</v>
      </c>
      <c r="P164" s="6">
        <f t="shared" si="64"/>
        <v>-3.9507146107689628E-2</v>
      </c>
      <c r="Q164" s="6">
        <f t="shared" si="65"/>
        <v>-0.10113138548019333</v>
      </c>
      <c r="R164" s="6">
        <f t="shared" si="66"/>
        <v>-1.5858244928481122E-2</v>
      </c>
      <c r="S164" s="6">
        <f t="shared" si="67"/>
        <v>-1.4023310836732776E-2</v>
      </c>
      <c r="T164" s="6">
        <f t="shared" si="68"/>
        <v>-6.6066790340572779E-2</v>
      </c>
      <c r="U164" s="6">
        <f t="shared" si="69"/>
        <v>-0.14720651367778267</v>
      </c>
      <c r="V164" s="6">
        <f t="shared" si="70"/>
        <v>-9.461606748755072E-2</v>
      </c>
      <c r="W164" s="6">
        <f t="shared" si="71"/>
        <v>4.5547843064795614E-3</v>
      </c>
      <c r="X164" s="6">
        <f t="shared" si="72"/>
        <v>3.3262945607347445E-2</v>
      </c>
      <c r="Y164" s="6">
        <f t="shared" si="73"/>
        <v>7.3708374777817151E-3</v>
      </c>
      <c r="Z164" s="6">
        <f t="shared" si="74"/>
        <v>1.2719924824838264E-2</v>
      </c>
      <c r="AA164" s="6">
        <f t="shared" si="75"/>
        <v>1.8711590870071758E-2</v>
      </c>
      <c r="AB164" s="6">
        <f t="shared" si="76"/>
        <v>-5.5111753686664336E-2</v>
      </c>
      <c r="AC164" s="6">
        <f t="shared" si="77"/>
        <v>-4.1310961393190571E-2</v>
      </c>
      <c r="AD164" s="6">
        <f t="shared" si="78"/>
        <v>-0.10095442147501876</v>
      </c>
      <c r="AE164" s="6">
        <f t="shared" si="79"/>
        <v>-2.0263253506054828E-2</v>
      </c>
      <c r="AF164" s="6">
        <f t="shared" si="80"/>
        <v>-1.7648237501172483E-2</v>
      </c>
      <c r="AG164" s="6">
        <f t="shared" si="81"/>
        <v>-6.946368232890425E-2</v>
      </c>
      <c r="AH164" s="6">
        <f t="shared" si="82"/>
        <v>-0.14905252634888563</v>
      </c>
      <c r="AI164" s="6">
        <f t="shared" si="83"/>
        <v>-0.10003108699001674</v>
      </c>
      <c r="AJ164" s="6">
        <f t="shared" si="84"/>
        <v>4.3056914313991269E-3</v>
      </c>
      <c r="AK164" s="6">
        <f t="shared" si="85"/>
        <v>3.1341409183268207E-2</v>
      </c>
      <c r="AL164" s="6">
        <f t="shared" si="86"/>
        <v>7.0580584385716415E-3</v>
      </c>
      <c r="AM164" s="6">
        <f t="shared" si="87"/>
        <v>1.2096172028002802E-2</v>
      </c>
      <c r="AN164" s="6">
        <f t="shared" si="88"/>
        <v>1.7599758779576972E-2</v>
      </c>
    </row>
    <row r="165" spans="1:40">
      <c r="A165" s="1" t="d">
        <v>2010-02-01</v>
      </c>
      <c r="B165">
        <v>28.77</v>
      </c>
      <c r="C165">
        <v>28.92</v>
      </c>
      <c r="D165">
        <v>54.240001999999997</v>
      </c>
      <c r="E165">
        <v>30.83</v>
      </c>
      <c r="F165">
        <v>25.98</v>
      </c>
      <c r="G165">
        <v>27.200001</v>
      </c>
      <c r="H165">
        <v>30.48</v>
      </c>
      <c r="I165">
        <v>21.07</v>
      </c>
      <c r="J165">
        <v>83.699996999999996</v>
      </c>
      <c r="K165">
        <v>91.980002999999996</v>
      </c>
      <c r="L165">
        <v>80.349997999999999</v>
      </c>
      <c r="M165">
        <v>80.589995999999999</v>
      </c>
      <c r="N165">
        <v>77.129997000000003</v>
      </c>
      <c r="O165" s="6">
        <f t="shared" si="63"/>
        <v>-4.1197315110995114E-2</v>
      </c>
      <c r="P165" s="6">
        <f t="shared" si="64"/>
        <v>-6.6546358853460996E-2</v>
      </c>
      <c r="Q165" s="6">
        <f t="shared" si="65"/>
        <v>-8.8515827890544851E-2</v>
      </c>
      <c r="R165" s="6">
        <f t="shared" si="66"/>
        <v>-4.4099166887392183E-2</v>
      </c>
      <c r="S165" s="6">
        <f t="shared" si="67"/>
        <v>-2.9954846289807591E-2</v>
      </c>
      <c r="T165" s="6">
        <f t="shared" si="68"/>
        <v>-6.6489704504127722E-2</v>
      </c>
      <c r="U165" s="6">
        <f t="shared" si="69"/>
        <v>-0.10339004208472827</v>
      </c>
      <c r="V165" s="6">
        <f t="shared" si="70"/>
        <v>-7.2751027783762592E-2</v>
      </c>
      <c r="W165" s="6">
        <f t="shared" si="71"/>
        <v>3.230984739151808E-3</v>
      </c>
      <c r="X165" s="6">
        <f t="shared" si="72"/>
        <v>9.8329315733069918E-3</v>
      </c>
      <c r="Y165" s="6">
        <f t="shared" si="73"/>
        <v>1.9932235327169913E-3</v>
      </c>
      <c r="Z165" s="6">
        <f t="shared" si="74"/>
        <v>4.1031329446854399E-3</v>
      </c>
      <c r="AA165" s="6">
        <f t="shared" si="75"/>
        <v>2.3364497520030622E-3</v>
      </c>
      <c r="AB165" s="6">
        <f t="shared" si="76"/>
        <v>-4.6383050802773995E-2</v>
      </c>
      <c r="AC165" s="6">
        <f t="shared" si="77"/>
        <v>-6.8350174138961939E-2</v>
      </c>
      <c r="AD165" s="6">
        <f t="shared" si="78"/>
        <v>-8.8338863885370281E-2</v>
      </c>
      <c r="AE165" s="6">
        <f t="shared" si="79"/>
        <v>-4.8504175464965889E-2</v>
      </c>
      <c r="AF165" s="6">
        <f t="shared" si="80"/>
        <v>-3.35797729542473E-2</v>
      </c>
      <c r="AG165" s="6">
        <f t="shared" si="81"/>
        <v>-6.9886596492459194E-2</v>
      </c>
      <c r="AH165" s="6">
        <f t="shared" si="82"/>
        <v>-0.10523605475583123</v>
      </c>
      <c r="AI165" s="6">
        <f t="shared" si="83"/>
        <v>-7.8166047286228613E-2</v>
      </c>
      <c r="AJ165" s="6">
        <f t="shared" si="84"/>
        <v>2.9818918640713739E-3</v>
      </c>
      <c r="AK165" s="6">
        <f t="shared" si="85"/>
        <v>7.911395149227755E-3</v>
      </c>
      <c r="AL165" s="6">
        <f t="shared" si="86"/>
        <v>1.6804444935069182E-3</v>
      </c>
      <c r="AM165" s="6">
        <f t="shared" si="87"/>
        <v>3.4793801478499782E-3</v>
      </c>
      <c r="AN165" s="6">
        <f t="shared" si="88"/>
        <v>1.224617661508276E-3</v>
      </c>
    </row>
    <row r="166" spans="1:40">
      <c r="A166" s="1" t="d">
        <v>2010-02-08</v>
      </c>
      <c r="B166">
        <v>29.25</v>
      </c>
      <c r="C166">
        <v>28.809999000000001</v>
      </c>
      <c r="D166">
        <v>55.59</v>
      </c>
      <c r="E166">
        <v>30.870000999999998</v>
      </c>
      <c r="F166">
        <v>26.440000999999999</v>
      </c>
      <c r="G166">
        <v>27.57</v>
      </c>
      <c r="H166">
        <v>30.969999000000001</v>
      </c>
      <c r="I166">
        <v>21.360001</v>
      </c>
      <c r="J166">
        <v>83.57</v>
      </c>
      <c r="K166">
        <v>90.190002000000007</v>
      </c>
      <c r="L166">
        <v>80.230002999999996</v>
      </c>
      <c r="M166">
        <v>80.099997999999999</v>
      </c>
      <c r="N166">
        <v>76.180000000000007</v>
      </c>
      <c r="O166" s="6">
        <f t="shared" si="63"/>
        <v>7.8943262218237123E-3</v>
      </c>
      <c r="P166" s="6">
        <f t="shared" si="64"/>
        <v>-3.4456794950325921E-2</v>
      </c>
      <c r="Q166" s="6">
        <f t="shared" si="65"/>
        <v>-1.2691188418277058E-2</v>
      </c>
      <c r="R166" s="6">
        <f t="shared" si="66"/>
        <v>-2.5269183544888833E-2</v>
      </c>
      <c r="S166" s="6">
        <f t="shared" si="67"/>
        <v>5.6893760259018001E-3</v>
      </c>
      <c r="T166" s="6">
        <f t="shared" si="68"/>
        <v>-9.7456104305135086E-3</v>
      </c>
      <c r="U166" s="6">
        <f t="shared" si="69"/>
        <v>-2.1087044006203443E-2</v>
      </c>
      <c r="V166" s="6">
        <f t="shared" si="70"/>
        <v>-1.394718066437213E-2</v>
      </c>
      <c r="W166" s="6">
        <f t="shared" si="71"/>
        <v>-2.3924384510494879E-4</v>
      </c>
      <c r="X166" s="6">
        <f t="shared" si="72"/>
        <v>-1.9869998696016172E-2</v>
      </c>
      <c r="Y166" s="6">
        <f t="shared" si="73"/>
        <v>-4.9836761156115241E-4</v>
      </c>
      <c r="Z166" s="6">
        <f t="shared" si="74"/>
        <v>-6.718962816740599E-3</v>
      </c>
      <c r="AA166" s="6">
        <f t="shared" si="75"/>
        <v>-2.2070180932738961E-2</v>
      </c>
      <c r="AB166" s="6">
        <f t="shared" si="76"/>
        <v>2.7085905300448304E-3</v>
      </c>
      <c r="AC166" s="6">
        <f t="shared" si="77"/>
        <v>-3.6260610235826864E-2</v>
      </c>
      <c r="AD166" s="6">
        <f t="shared" si="78"/>
        <v>-1.2514224413102487E-2</v>
      </c>
      <c r="AE166" s="6">
        <f t="shared" si="79"/>
        <v>-2.9674192122462539E-2</v>
      </c>
      <c r="AF166" s="6">
        <f t="shared" si="80"/>
        <v>2.0644493614620949E-3</v>
      </c>
      <c r="AG166" s="6">
        <f t="shared" si="81"/>
        <v>-1.314250241884498E-2</v>
      </c>
      <c r="AH166" s="6">
        <f t="shared" si="82"/>
        <v>-2.2933056677306395E-2</v>
      </c>
      <c r="AI166" s="6">
        <f t="shared" si="83"/>
        <v>-1.936220016683815E-2</v>
      </c>
      <c r="AJ166" s="6">
        <f t="shared" si="84"/>
        <v>-4.8833672018538292E-4</v>
      </c>
      <c r="AK166" s="6">
        <f t="shared" si="85"/>
        <v>-2.179153512009541E-2</v>
      </c>
      <c r="AL166" s="6">
        <f t="shared" si="86"/>
        <v>-8.1114665077122554E-4</v>
      </c>
      <c r="AM166" s="6">
        <f t="shared" si="87"/>
        <v>-7.3427156135760611E-3</v>
      </c>
      <c r="AN166" s="6">
        <f t="shared" si="88"/>
        <v>-2.3182013023233746E-2</v>
      </c>
    </row>
    <row r="167" spans="1:40">
      <c r="A167" s="1" t="d">
        <v>2010-02-15</v>
      </c>
      <c r="B167">
        <v>30.219999000000001</v>
      </c>
      <c r="C167">
        <v>29.76</v>
      </c>
      <c r="D167">
        <v>57.360000999999997</v>
      </c>
      <c r="E167">
        <v>31.530000999999999</v>
      </c>
      <c r="F167">
        <v>27.120000999999998</v>
      </c>
      <c r="G167">
        <v>28.860001</v>
      </c>
      <c r="H167">
        <v>32.290000999999997</v>
      </c>
      <c r="I167">
        <v>21.82</v>
      </c>
      <c r="J167">
        <v>83.43</v>
      </c>
      <c r="K167">
        <v>89.449996999999996</v>
      </c>
      <c r="L167">
        <v>80.059997999999993</v>
      </c>
      <c r="M167">
        <v>79.800003000000004</v>
      </c>
      <c r="N167">
        <v>75.919998000000007</v>
      </c>
      <c r="O167" s="6">
        <f t="shared" si="63"/>
        <v>4.4316367725669784E-2</v>
      </c>
      <c r="P167" s="6">
        <f t="shared" si="64"/>
        <v>7.7584803451931396E-3</v>
      </c>
      <c r="Q167" s="6">
        <f t="shared" si="65"/>
        <v>5.1146512055918018E-2</v>
      </c>
      <c r="R167" s="6">
        <f t="shared" si="66"/>
        <v>7.9605576263759373E-3</v>
      </c>
      <c r="S167" s="6">
        <f t="shared" si="67"/>
        <v>3.4512051010360978E-2</v>
      </c>
      <c r="T167" s="6">
        <f t="shared" si="68"/>
        <v>5.2643804658466097E-2</v>
      </c>
      <c r="U167" s="6">
        <f t="shared" si="69"/>
        <v>6.8904455719675142E-2</v>
      </c>
      <c r="V167" s="6">
        <f t="shared" si="70"/>
        <v>4.02111686620081E-2</v>
      </c>
      <c r="W167" s="6">
        <f t="shared" si="71"/>
        <v>-2.2748048910195199E-3</v>
      </c>
      <c r="X167" s="6">
        <f t="shared" si="72"/>
        <v>-3.1472679919496767E-2</v>
      </c>
      <c r="Y167" s="6">
        <f t="shared" si="73"/>
        <v>-3.491250559572486E-3</v>
      </c>
      <c r="Z167" s="6">
        <f t="shared" si="74"/>
        <v>-1.1214996051433853E-2</v>
      </c>
      <c r="AA167" s="6">
        <f t="shared" si="75"/>
        <v>-2.2917696024916886E-2</v>
      </c>
      <c r="AB167" s="6">
        <f t="shared" si="76"/>
        <v>3.9130632033890902E-2</v>
      </c>
      <c r="AC167" s="6">
        <f t="shared" si="77"/>
        <v>5.9546650596921935E-3</v>
      </c>
      <c r="AD167" s="6">
        <f t="shared" si="78"/>
        <v>5.1323476061092589E-2</v>
      </c>
      <c r="AE167" s="6">
        <f t="shared" si="79"/>
        <v>3.5555490488022321E-3</v>
      </c>
      <c r="AF167" s="6">
        <f t="shared" si="80"/>
        <v>3.0887124345921273E-2</v>
      </c>
      <c r="AG167" s="6">
        <f t="shared" si="81"/>
        <v>4.9246912670134625E-2</v>
      </c>
      <c r="AH167" s="6">
        <f t="shared" si="82"/>
        <v>6.7058443048572197E-2</v>
      </c>
      <c r="AI167" s="6">
        <f t="shared" si="83"/>
        <v>3.4796149159542079E-2</v>
      </c>
      <c r="AJ167" s="6">
        <f t="shared" si="84"/>
        <v>-2.5238977660999541E-3</v>
      </c>
      <c r="AK167" s="6">
        <f t="shared" si="85"/>
        <v>-3.3394216343576005E-2</v>
      </c>
      <c r="AL167" s="6">
        <f t="shared" si="86"/>
        <v>-3.8040295987825591E-3</v>
      </c>
      <c r="AM167" s="6">
        <f t="shared" si="87"/>
        <v>-1.1838748848269316E-2</v>
      </c>
      <c r="AN167" s="6">
        <f t="shared" si="88"/>
        <v>-2.4029528115411671E-2</v>
      </c>
    </row>
    <row r="168" spans="1:40">
      <c r="A168" s="1" t="d">
        <v>2010-02-22</v>
      </c>
      <c r="B168">
        <v>30.52</v>
      </c>
      <c r="C168">
        <v>29.139999</v>
      </c>
      <c r="D168">
        <v>56.139999000000003</v>
      </c>
      <c r="E168">
        <v>31.4</v>
      </c>
      <c r="F168">
        <v>27.030000999999999</v>
      </c>
      <c r="G168">
        <v>28.84</v>
      </c>
      <c r="H168">
        <v>31.5</v>
      </c>
      <c r="I168">
        <v>21.690000999999999</v>
      </c>
      <c r="J168">
        <v>83.669998000000007</v>
      </c>
      <c r="K168">
        <v>91.669998000000007</v>
      </c>
      <c r="L168">
        <v>80.400002000000001</v>
      </c>
      <c r="M168">
        <v>80.760002</v>
      </c>
      <c r="N168">
        <v>77.5</v>
      </c>
      <c r="O168" s="6">
        <f t="shared" si="63"/>
        <v>5.9049028852799744E-2</v>
      </c>
      <c r="P168" s="6">
        <f t="shared" si="64"/>
        <v>7.5783691594043532E-3</v>
      </c>
      <c r="Q168" s="6">
        <f t="shared" si="65"/>
        <v>3.442987261582918E-2</v>
      </c>
      <c r="R168" s="6">
        <f t="shared" si="66"/>
        <v>1.8319651016148759E-2</v>
      </c>
      <c r="S168" s="6">
        <f t="shared" si="67"/>
        <v>3.9620386041832358E-2</v>
      </c>
      <c r="T168" s="6">
        <f t="shared" si="68"/>
        <v>5.8546302350091554E-2</v>
      </c>
      <c r="U168" s="6">
        <f t="shared" si="69"/>
        <v>3.2916815013141795E-2</v>
      </c>
      <c r="V168" s="6">
        <f t="shared" si="70"/>
        <v>2.9001143126879743E-2</v>
      </c>
      <c r="W168" s="6">
        <f t="shared" si="71"/>
        <v>-3.5847524905814013E-4</v>
      </c>
      <c r="X168" s="6">
        <f t="shared" si="72"/>
        <v>-3.3760445712676412E-3</v>
      </c>
      <c r="Y168" s="6">
        <f t="shared" si="73"/>
        <v>6.2213376812240788E-4</v>
      </c>
      <c r="Z168" s="6">
        <f t="shared" si="74"/>
        <v>2.1072955069023195E-3</v>
      </c>
      <c r="AA168" s="6">
        <f t="shared" si="75"/>
        <v>4.7856653087657557E-3</v>
      </c>
      <c r="AB168" s="6">
        <f t="shared" si="76"/>
        <v>5.3863293161020863E-2</v>
      </c>
      <c r="AC168" s="6">
        <f t="shared" si="77"/>
        <v>5.7745538739034071E-3</v>
      </c>
      <c r="AD168" s="6">
        <f t="shared" si="78"/>
        <v>3.460683662100375E-2</v>
      </c>
      <c r="AE168" s="6">
        <f t="shared" si="79"/>
        <v>1.3914642438575053E-2</v>
      </c>
      <c r="AF168" s="6">
        <f t="shared" si="80"/>
        <v>3.5995459377392652E-2</v>
      </c>
      <c r="AG168" s="6">
        <f t="shared" si="81"/>
        <v>5.5149410361760083E-2</v>
      </c>
      <c r="AH168" s="6">
        <f t="shared" si="82"/>
        <v>3.1070802342038843E-2</v>
      </c>
      <c r="AI168" s="6">
        <f t="shared" si="83"/>
        <v>2.3586123624413723E-2</v>
      </c>
      <c r="AJ168" s="6">
        <f t="shared" si="84"/>
        <v>-6.0756812413857427E-4</v>
      </c>
      <c r="AK168" s="6">
        <f t="shared" si="85"/>
        <v>-5.2975809953468784E-3</v>
      </c>
      <c r="AL168" s="6">
        <f t="shared" si="86"/>
        <v>3.093547289123347E-4</v>
      </c>
      <c r="AM168" s="6">
        <f t="shared" si="87"/>
        <v>1.4835427100668578E-3</v>
      </c>
      <c r="AN168" s="6">
        <f t="shared" si="88"/>
        <v>3.6738332182709695E-3</v>
      </c>
    </row>
    <row r="169" spans="1:40">
      <c r="A169" s="1" t="d">
        <v>2010-03-01</v>
      </c>
      <c r="B169">
        <v>31.790001</v>
      </c>
      <c r="C169">
        <v>29.959999</v>
      </c>
      <c r="D169">
        <v>58.150002000000001</v>
      </c>
      <c r="E169">
        <v>32.020000000000003</v>
      </c>
      <c r="F169">
        <v>27.59</v>
      </c>
      <c r="G169">
        <v>29.9</v>
      </c>
      <c r="H169">
        <v>33.169998</v>
      </c>
      <c r="I169">
        <v>22.309999000000001</v>
      </c>
      <c r="J169">
        <v>83.470000999999996</v>
      </c>
      <c r="K169">
        <v>90.269997000000004</v>
      </c>
      <c r="L169">
        <v>80.190002000000007</v>
      </c>
      <c r="M169">
        <v>80.339995999999999</v>
      </c>
      <c r="N169">
        <v>76.620002999999997</v>
      </c>
      <c r="O169" s="6">
        <f t="shared" si="63"/>
        <v>8.3272232701278218E-2</v>
      </c>
      <c r="P169" s="6">
        <f t="shared" si="64"/>
        <v>3.9140610884914578E-2</v>
      </c>
      <c r="Q169" s="6">
        <f t="shared" si="65"/>
        <v>4.5022584393103846E-2</v>
      </c>
      <c r="R169" s="6">
        <f t="shared" si="66"/>
        <v>3.6575836660591436E-2</v>
      </c>
      <c r="S169" s="6">
        <f t="shared" si="67"/>
        <v>4.2575335424227437E-2</v>
      </c>
      <c r="T169" s="6">
        <f t="shared" si="68"/>
        <v>8.1130255360935349E-2</v>
      </c>
      <c r="U169" s="6">
        <f t="shared" si="69"/>
        <v>6.8626830967712826E-2</v>
      </c>
      <c r="V169" s="6">
        <f t="shared" si="70"/>
        <v>4.351490271301843E-2</v>
      </c>
      <c r="W169" s="6">
        <f t="shared" si="71"/>
        <v>-1.1973061703472695E-3</v>
      </c>
      <c r="X169" s="6">
        <f t="shared" si="72"/>
        <v>8.8656772340658355E-4</v>
      </c>
      <c r="Y169" s="6">
        <f t="shared" si="73"/>
        <v>-4.987033983576473E-4</v>
      </c>
      <c r="Z169" s="6">
        <f t="shared" si="74"/>
        <v>2.9917500372113417E-3</v>
      </c>
      <c r="AA169" s="6">
        <f t="shared" si="75"/>
        <v>5.7592173763117713E-3</v>
      </c>
      <c r="AB169" s="6">
        <f t="shared" si="76"/>
        <v>7.8086497009499337E-2</v>
      </c>
      <c r="AC169" s="6">
        <f t="shared" si="77"/>
        <v>3.7336795599413636E-2</v>
      </c>
      <c r="AD169" s="6">
        <f t="shared" si="78"/>
        <v>4.5199548398278416E-2</v>
      </c>
      <c r="AE169" s="6">
        <f t="shared" si="79"/>
        <v>3.217082808301773E-2</v>
      </c>
      <c r="AF169" s="6">
        <f t="shared" si="80"/>
        <v>3.8950408759787732E-2</v>
      </c>
      <c r="AG169" s="6">
        <f t="shared" si="81"/>
        <v>7.7733363372603878E-2</v>
      </c>
      <c r="AH169" s="6">
        <f t="shared" si="82"/>
        <v>6.6780818296609867E-2</v>
      </c>
      <c r="AI169" s="6">
        <f t="shared" si="83"/>
        <v>3.809988321055241E-2</v>
      </c>
      <c r="AJ169" s="6">
        <f t="shared" si="84"/>
        <v>-1.4463990454277036E-3</v>
      </c>
      <c r="AK169" s="6">
        <f t="shared" si="85"/>
        <v>-1.0349687006726534E-3</v>
      </c>
      <c r="AL169" s="6">
        <f t="shared" si="86"/>
        <v>-8.1148243756772043E-4</v>
      </c>
      <c r="AM169" s="6">
        <f t="shared" si="87"/>
        <v>2.3679972403758799E-3</v>
      </c>
      <c r="AN169" s="6">
        <f t="shared" si="88"/>
        <v>4.6473852858169851E-3</v>
      </c>
    </row>
    <row r="170" spans="1:40">
      <c r="A170" s="1" t="d">
        <v>2010-03-08</v>
      </c>
      <c r="B170">
        <v>32.209999000000003</v>
      </c>
      <c r="C170">
        <v>29.84</v>
      </c>
      <c r="D170">
        <v>58.5</v>
      </c>
      <c r="E170">
        <v>31.84</v>
      </c>
      <c r="F170">
        <v>27.48</v>
      </c>
      <c r="G170">
        <v>30.370000999999998</v>
      </c>
      <c r="H170">
        <v>33.290000999999997</v>
      </c>
      <c r="I170">
        <v>22.75</v>
      </c>
      <c r="J170">
        <v>83.379997000000003</v>
      </c>
      <c r="K170">
        <v>90.480002999999996</v>
      </c>
      <c r="L170">
        <v>80.110000999999997</v>
      </c>
      <c r="M170">
        <v>80.559997999999993</v>
      </c>
      <c r="N170">
        <v>77.069999999999993</v>
      </c>
      <c r="O170" s="6">
        <f t="shared" si="63"/>
        <v>6.3773008542923559E-2</v>
      </c>
      <c r="P170" s="6">
        <f t="shared" si="64"/>
        <v>2.6845653706689828E-3</v>
      </c>
      <c r="Q170" s="6">
        <f t="shared" si="65"/>
        <v>1.9679540512694271E-2</v>
      </c>
      <c r="R170" s="6">
        <f t="shared" si="66"/>
        <v>9.7838557033872627E-3</v>
      </c>
      <c r="S170" s="6">
        <f t="shared" si="67"/>
        <v>1.3186967408798217E-2</v>
      </c>
      <c r="T170" s="6">
        <f t="shared" si="68"/>
        <v>5.0998723989128796E-2</v>
      </c>
      <c r="U170" s="6">
        <f t="shared" si="69"/>
        <v>3.0499465886460225E-2</v>
      </c>
      <c r="V170" s="6">
        <f t="shared" si="70"/>
        <v>4.1738164992034726E-2</v>
      </c>
      <c r="W170" s="6">
        <f t="shared" si="71"/>
        <v>-5.9952044118435151E-4</v>
      </c>
      <c r="X170" s="6">
        <f t="shared" si="72"/>
        <v>1.1449088547925184E-2</v>
      </c>
      <c r="Y170" s="6">
        <f t="shared" si="73"/>
        <v>6.2437412669823569E-4</v>
      </c>
      <c r="Z170" s="6">
        <f t="shared" si="74"/>
        <v>9.4786815343426249E-3</v>
      </c>
      <c r="AA170" s="6">
        <f t="shared" si="75"/>
        <v>1.5033971831749154E-2</v>
      </c>
      <c r="AB170" s="6">
        <f t="shared" si="76"/>
        <v>5.8587272851144678E-2</v>
      </c>
      <c r="AC170" s="6">
        <f t="shared" si="77"/>
        <v>8.8075008516803692E-4</v>
      </c>
      <c r="AD170" s="6">
        <f t="shared" si="78"/>
        <v>1.9856504517868842E-2</v>
      </c>
      <c r="AE170" s="6">
        <f t="shared" si="79"/>
        <v>5.3788471258135575E-3</v>
      </c>
      <c r="AF170" s="6">
        <f t="shared" si="80"/>
        <v>9.5620407443585114E-3</v>
      </c>
      <c r="AG170" s="6">
        <f t="shared" si="81"/>
        <v>4.7601832000797324E-2</v>
      </c>
      <c r="AH170" s="6">
        <f t="shared" si="82"/>
        <v>2.8653453215357273E-2</v>
      </c>
      <c r="AI170" s="6">
        <f t="shared" si="83"/>
        <v>3.6323145489568706E-2</v>
      </c>
      <c r="AJ170" s="6">
        <f t="shared" si="84"/>
        <v>-8.4861331626478564E-4</v>
      </c>
      <c r="AK170" s="6">
        <f t="shared" si="85"/>
        <v>9.5275521238459473E-3</v>
      </c>
      <c r="AL170" s="6">
        <f t="shared" si="86"/>
        <v>3.1159508748816251E-4</v>
      </c>
      <c r="AM170" s="6">
        <f t="shared" si="87"/>
        <v>8.8549287375071627E-3</v>
      </c>
      <c r="AN170" s="6">
        <f t="shared" si="88"/>
        <v>1.3922139741254367E-2</v>
      </c>
    </row>
    <row r="171" spans="1:40">
      <c r="A171" s="1" t="d">
        <v>2010-03-15</v>
      </c>
      <c r="B171">
        <v>32.400002000000001</v>
      </c>
      <c r="C171">
        <v>29.959999</v>
      </c>
      <c r="D171">
        <v>57.279998999999997</v>
      </c>
      <c r="E171">
        <v>32.25</v>
      </c>
      <c r="F171">
        <v>27.77</v>
      </c>
      <c r="G171">
        <v>30.809999000000001</v>
      </c>
      <c r="H171">
        <v>33.279998999999997</v>
      </c>
      <c r="I171">
        <v>22.790001</v>
      </c>
      <c r="J171">
        <v>83.339995999999999</v>
      </c>
      <c r="K171">
        <v>91.260002</v>
      </c>
      <c r="L171">
        <v>80.080001999999993</v>
      </c>
      <c r="M171">
        <v>80.739998</v>
      </c>
      <c r="N171">
        <v>77.860000999999997</v>
      </c>
      <c r="O171" s="6">
        <f t="shared" si="63"/>
        <v>5.9776278110420591E-2</v>
      </c>
      <c r="P171" s="6">
        <f t="shared" si="64"/>
        <v>2.7751358821212876E-2</v>
      </c>
      <c r="Q171" s="6">
        <f t="shared" si="65"/>
        <v>2.0102952073164454E-2</v>
      </c>
      <c r="R171" s="6">
        <f t="shared" si="66"/>
        <v>2.6710150327573862E-2</v>
      </c>
      <c r="S171" s="6">
        <f t="shared" si="67"/>
        <v>2.7008904034422267E-2</v>
      </c>
      <c r="T171" s="6">
        <f t="shared" si="68"/>
        <v>6.6075967734833249E-2</v>
      </c>
      <c r="U171" s="6">
        <f t="shared" si="69"/>
        <v>5.4969040073342933E-2</v>
      </c>
      <c r="V171" s="6">
        <f t="shared" si="70"/>
        <v>4.9470516193508868E-2</v>
      </c>
      <c r="W171" s="6">
        <f t="shared" si="71"/>
        <v>-3.9518884059309761E-3</v>
      </c>
      <c r="X171" s="6">
        <f t="shared" si="72"/>
        <v>-4.4825527416328193E-3</v>
      </c>
      <c r="Y171" s="6">
        <f t="shared" si="73"/>
        <v>-3.9880410785525528E-3</v>
      </c>
      <c r="Z171" s="6">
        <f t="shared" si="74"/>
        <v>-2.477275554464532E-4</v>
      </c>
      <c r="AA171" s="6">
        <f t="shared" si="75"/>
        <v>4.6344186665735268E-3</v>
      </c>
      <c r="AB171" s="6">
        <f t="shared" si="76"/>
        <v>5.459054241864171E-2</v>
      </c>
      <c r="AC171" s="6">
        <f t="shared" si="77"/>
        <v>2.594754353571193E-2</v>
      </c>
      <c r="AD171" s="6">
        <f t="shared" si="78"/>
        <v>2.0279916078339025E-2</v>
      </c>
      <c r="AE171" s="6">
        <f t="shared" si="79"/>
        <v>2.2305141750000156E-2</v>
      </c>
      <c r="AF171" s="6">
        <f t="shared" si="80"/>
        <v>2.3383977369982562E-2</v>
      </c>
      <c r="AG171" s="6">
        <f t="shared" si="81"/>
        <v>6.2679075746501778E-2</v>
      </c>
      <c r="AH171" s="6">
        <f t="shared" si="82"/>
        <v>5.3123027402239981E-2</v>
      </c>
      <c r="AI171" s="6">
        <f t="shared" si="83"/>
        <v>4.4055496691042847E-2</v>
      </c>
      <c r="AJ171" s="6">
        <f t="shared" si="84"/>
        <v>-4.2009812810114098E-3</v>
      </c>
      <c r="AK171" s="6">
        <f t="shared" si="85"/>
        <v>-6.404089165712056E-3</v>
      </c>
      <c r="AL171" s="6">
        <f t="shared" si="86"/>
        <v>-4.3008201177626264E-3</v>
      </c>
      <c r="AM171" s="6">
        <f t="shared" si="87"/>
        <v>-8.7148035228191501E-4</v>
      </c>
      <c r="AN171" s="6">
        <f t="shared" si="88"/>
        <v>3.5225865760787406E-3</v>
      </c>
    </row>
    <row r="172" spans="1:40">
      <c r="A172" s="1" t="d">
        <v>2010-03-22</v>
      </c>
      <c r="B172">
        <v>33.060001</v>
      </c>
      <c r="C172">
        <v>29.450001</v>
      </c>
      <c r="D172">
        <v>56.080002</v>
      </c>
      <c r="E172">
        <v>31.9</v>
      </c>
      <c r="F172">
        <v>27.91</v>
      </c>
      <c r="G172">
        <v>31.09</v>
      </c>
      <c r="H172">
        <v>33.68</v>
      </c>
      <c r="I172">
        <v>23</v>
      </c>
      <c r="J172">
        <v>83.290001000000004</v>
      </c>
      <c r="K172">
        <v>88.949996999999996</v>
      </c>
      <c r="L172">
        <v>79.970000999999996</v>
      </c>
      <c r="M172">
        <v>80.169998000000007</v>
      </c>
      <c r="N172">
        <v>76.529999000000004</v>
      </c>
      <c r="O172" s="6">
        <f t="shared" si="63"/>
        <v>3.9172316261767925E-2</v>
      </c>
      <c r="P172" s="6">
        <f t="shared" si="64"/>
        <v>-1.716918121772856E-2</v>
      </c>
      <c r="Q172" s="6">
        <f t="shared" si="65"/>
        <v>-3.6246634968809893E-2</v>
      </c>
      <c r="R172" s="6">
        <f t="shared" si="66"/>
        <v>-3.7546977777698776E-3</v>
      </c>
      <c r="S172" s="6">
        <f t="shared" si="67"/>
        <v>1.1531659319036085E-2</v>
      </c>
      <c r="T172" s="6">
        <f t="shared" si="68"/>
        <v>3.9027743674021821E-2</v>
      </c>
      <c r="U172" s="6">
        <f t="shared" si="69"/>
        <v>1.5258396710614363E-2</v>
      </c>
      <c r="V172" s="6">
        <f t="shared" si="70"/>
        <v>3.0459252307658811E-2</v>
      </c>
      <c r="W172" s="6">
        <f t="shared" si="71"/>
        <v>-2.1587918895051082E-3</v>
      </c>
      <c r="X172" s="6">
        <f t="shared" si="72"/>
        <v>-1.4730765691399871E-2</v>
      </c>
      <c r="Y172" s="6">
        <f t="shared" si="73"/>
        <v>-2.7472669112150795E-3</v>
      </c>
      <c r="Z172" s="6">
        <f t="shared" si="74"/>
        <v>-2.1182240348632201E-3</v>
      </c>
      <c r="AA172" s="6">
        <f t="shared" si="75"/>
        <v>-1.1753706717114517E-3</v>
      </c>
      <c r="AB172" s="6">
        <f t="shared" si="76"/>
        <v>3.3986580569989044E-2</v>
      </c>
      <c r="AC172" s="6">
        <f t="shared" si="77"/>
        <v>-1.8972996503229506E-2</v>
      </c>
      <c r="AD172" s="6">
        <f t="shared" si="78"/>
        <v>-3.6069670963635322E-2</v>
      </c>
      <c r="AE172" s="6">
        <f t="shared" si="79"/>
        <v>-8.1597063553435836E-3</v>
      </c>
      <c r="AF172" s="6">
        <f t="shared" si="80"/>
        <v>7.9067326545963802E-3</v>
      </c>
      <c r="AG172" s="6">
        <f t="shared" si="81"/>
        <v>3.563085168569035E-2</v>
      </c>
      <c r="AH172" s="6">
        <f t="shared" si="82"/>
        <v>1.3412384039511411E-2</v>
      </c>
      <c r="AI172" s="6">
        <f t="shared" si="83"/>
        <v>2.5044232805192791E-2</v>
      </c>
      <c r="AJ172" s="6">
        <f t="shared" si="84"/>
        <v>-2.4078847645855423E-3</v>
      </c>
      <c r="AK172" s="6">
        <f t="shared" si="85"/>
        <v>-1.665230211547911E-2</v>
      </c>
      <c r="AL172" s="6">
        <f t="shared" si="86"/>
        <v>-3.0600459504251526E-3</v>
      </c>
      <c r="AM172" s="6">
        <f t="shared" si="87"/>
        <v>-2.7419768316986818E-3</v>
      </c>
      <c r="AN172" s="6">
        <f t="shared" si="88"/>
        <v>-2.2872027622062377E-3</v>
      </c>
    </row>
    <row r="173" spans="1:40">
      <c r="A173" s="1" t="d">
        <v>2010-03-29</v>
      </c>
      <c r="B173">
        <v>33.07</v>
      </c>
      <c r="C173">
        <v>30.07</v>
      </c>
      <c r="D173">
        <v>58.540000999999997</v>
      </c>
      <c r="E173">
        <v>32.310001</v>
      </c>
      <c r="F173">
        <v>28.110001</v>
      </c>
      <c r="G173">
        <v>31.440000999999999</v>
      </c>
      <c r="H173">
        <v>34.509998000000003</v>
      </c>
      <c r="I173">
        <v>23.059999000000001</v>
      </c>
      <c r="J173">
        <v>83.260002</v>
      </c>
      <c r="K173">
        <v>88.949996999999996</v>
      </c>
      <c r="L173">
        <v>79.790001000000004</v>
      </c>
      <c r="M173">
        <v>79.879997000000003</v>
      </c>
      <c r="N173">
        <v>76.5</v>
      </c>
      <c r="O173" s="6">
        <f t="shared" si="63"/>
        <v>2.6349594696853277E-2</v>
      </c>
      <c r="P173" s="6">
        <f t="shared" si="64"/>
        <v>7.6782216648775764E-3</v>
      </c>
      <c r="Q173" s="6">
        <f t="shared" si="65"/>
        <v>6.8354410826564874E-4</v>
      </c>
      <c r="R173" s="6">
        <f t="shared" si="66"/>
        <v>1.465344981039435E-2</v>
      </c>
      <c r="S173" s="6">
        <f t="shared" si="67"/>
        <v>2.266695313881999E-2</v>
      </c>
      <c r="T173" s="6">
        <f t="shared" si="68"/>
        <v>3.4625687382733493E-2</v>
      </c>
      <c r="U173" s="6">
        <f t="shared" si="69"/>
        <v>3.5991997529710523E-2</v>
      </c>
      <c r="V173" s="6">
        <f t="shared" si="70"/>
        <v>1.3534326078818121E-2</v>
      </c>
      <c r="W173" s="6">
        <f t="shared" si="71"/>
        <v>-1.4401706848312062E-3</v>
      </c>
      <c r="X173" s="6">
        <f t="shared" si="72"/>
        <v>-1.7054484579332431E-2</v>
      </c>
      <c r="Y173" s="6">
        <f t="shared" si="73"/>
        <v>-4.0025068567729844E-3</v>
      </c>
      <c r="Z173" s="6">
        <f t="shared" si="74"/>
        <v>-8.4767525928106414E-3</v>
      </c>
      <c r="AA173" s="6">
        <f t="shared" si="75"/>
        <v>-7.423358957411713E-3</v>
      </c>
      <c r="AB173" s="6">
        <f t="shared" si="76"/>
        <v>2.1163859005074396E-2</v>
      </c>
      <c r="AC173" s="6">
        <f t="shared" si="77"/>
        <v>5.8744063793766304E-3</v>
      </c>
      <c r="AD173" s="6">
        <f t="shared" si="78"/>
        <v>8.605081134402192E-4</v>
      </c>
      <c r="AE173" s="6">
        <f t="shared" si="79"/>
        <v>1.0248441232820645E-2</v>
      </c>
      <c r="AF173" s="6">
        <f t="shared" si="80"/>
        <v>1.9042026474380285E-2</v>
      </c>
      <c r="AG173" s="6">
        <f t="shared" si="81"/>
        <v>3.1228795394402022E-2</v>
      </c>
      <c r="AH173" s="6">
        <f t="shared" si="82"/>
        <v>3.4145984858607571E-2</v>
      </c>
      <c r="AI173" s="6">
        <f t="shared" si="83"/>
        <v>8.1193065763521012E-3</v>
      </c>
      <c r="AJ173" s="6">
        <f t="shared" si="84"/>
        <v>-1.6892635599116404E-3</v>
      </c>
      <c r="AK173" s="6">
        <f t="shared" si="85"/>
        <v>-1.8976021003411669E-2</v>
      </c>
      <c r="AL173" s="6">
        <f t="shared" si="86"/>
        <v>-4.315285895983058E-3</v>
      </c>
      <c r="AM173" s="6">
        <f t="shared" si="87"/>
        <v>-9.1005053896461036E-3</v>
      </c>
      <c r="AN173" s="6">
        <f t="shared" si="88"/>
        <v>-8.5351910479064992E-3</v>
      </c>
    </row>
    <row r="174" spans="1:40">
      <c r="A174" s="1" t="d">
        <v>2010-04-05</v>
      </c>
      <c r="B174">
        <v>33.970001000000003</v>
      </c>
      <c r="C174">
        <v>30.24</v>
      </c>
      <c r="D174">
        <v>59.830002</v>
      </c>
      <c r="E174">
        <v>32.080002</v>
      </c>
      <c r="F174">
        <v>28.040001</v>
      </c>
      <c r="G174">
        <v>31.780000999999999</v>
      </c>
      <c r="H174">
        <v>34.909999999999997</v>
      </c>
      <c r="I174">
        <v>23.48</v>
      </c>
      <c r="J174">
        <v>83.220000999999996</v>
      </c>
      <c r="K174">
        <v>88.980002999999996</v>
      </c>
      <c r="L174">
        <v>79.760002</v>
      </c>
      <c r="M174">
        <v>79.970000999999996</v>
      </c>
      <c r="N174">
        <v>76.660004000000001</v>
      </c>
      <c r="O174" s="6">
        <f t="shared" si="63"/>
        <v>4.7319327083554505E-2</v>
      </c>
      <c r="P174" s="6">
        <f t="shared" si="64"/>
        <v>9.3024260401511818E-3</v>
      </c>
      <c r="Q174" s="6">
        <f t="shared" si="65"/>
        <v>4.3555735635696577E-2</v>
      </c>
      <c r="R174" s="6">
        <f t="shared" si="66"/>
        <v>-5.2851978993300446E-3</v>
      </c>
      <c r="S174" s="6">
        <f t="shared" si="67"/>
        <v>9.6757965110186219E-3</v>
      </c>
      <c r="T174" s="6">
        <f t="shared" si="68"/>
        <v>3.0997912423318747E-2</v>
      </c>
      <c r="U174" s="6">
        <f t="shared" si="69"/>
        <v>4.7816735212014121E-2</v>
      </c>
      <c r="V174" s="6">
        <f t="shared" si="70"/>
        <v>2.9827107823409582E-2</v>
      </c>
      <c r="W174" s="6">
        <f t="shared" si="71"/>
        <v>-1.4408624270086188E-3</v>
      </c>
      <c r="X174" s="6">
        <f t="shared" si="72"/>
        <v>-2.5300938321326009E-2</v>
      </c>
      <c r="Y174" s="6">
        <f t="shared" si="73"/>
        <v>-4.0040092531814378E-3</v>
      </c>
      <c r="Z174" s="6">
        <f t="shared" si="74"/>
        <v>-9.5825138054373409E-3</v>
      </c>
      <c r="AA174" s="6">
        <f t="shared" si="75"/>
        <v>-1.5532242895016979E-2</v>
      </c>
      <c r="AB174" s="6">
        <f t="shared" si="76"/>
        <v>4.2133591391775624E-2</v>
      </c>
      <c r="AC174" s="6">
        <f t="shared" si="77"/>
        <v>7.4986107546502357E-3</v>
      </c>
      <c r="AD174" s="6">
        <f t="shared" si="78"/>
        <v>4.3732699640871148E-2</v>
      </c>
      <c r="AE174" s="6">
        <f t="shared" si="79"/>
        <v>-9.690206476903749E-3</v>
      </c>
      <c r="AF174" s="6">
        <f t="shared" si="80"/>
        <v>6.0508698465789167E-3</v>
      </c>
      <c r="AG174" s="6">
        <f t="shared" si="81"/>
        <v>2.7601020434987276E-2</v>
      </c>
      <c r="AH174" s="6">
        <f t="shared" si="82"/>
        <v>4.5970722540911169E-2</v>
      </c>
      <c r="AI174" s="6">
        <f t="shared" si="83"/>
        <v>2.4412088320943562E-2</v>
      </c>
      <c r="AJ174" s="6">
        <f t="shared" si="84"/>
        <v>-1.6899553020890529E-3</v>
      </c>
      <c r="AK174" s="6">
        <f t="shared" si="85"/>
        <v>-2.7222474745405248E-2</v>
      </c>
      <c r="AL174" s="6">
        <f t="shared" si="86"/>
        <v>-4.3167882923915114E-3</v>
      </c>
      <c r="AM174" s="6">
        <f t="shared" si="87"/>
        <v>-1.0206266602272803E-2</v>
      </c>
      <c r="AN174" s="6">
        <f t="shared" si="88"/>
        <v>-1.6644074985511764E-2</v>
      </c>
    </row>
    <row r="175" spans="1:40">
      <c r="A175" s="1" t="d">
        <v>2010-04-12</v>
      </c>
      <c r="B175">
        <v>34.369999</v>
      </c>
      <c r="C175">
        <v>29.83</v>
      </c>
      <c r="D175">
        <v>59.299999</v>
      </c>
      <c r="E175">
        <v>31.629999000000002</v>
      </c>
      <c r="F175">
        <v>27.91</v>
      </c>
      <c r="G175">
        <v>32.090000000000003</v>
      </c>
      <c r="H175">
        <v>34.330002</v>
      </c>
      <c r="I175">
        <v>23.73</v>
      </c>
      <c r="J175">
        <v>83.43</v>
      </c>
      <c r="K175">
        <v>89.860000999999997</v>
      </c>
      <c r="L175">
        <v>80.110000999999997</v>
      </c>
      <c r="M175">
        <v>80.699996999999996</v>
      </c>
      <c r="N175">
        <v>77.419998000000007</v>
      </c>
      <c r="O175" s="6">
        <f t="shared" si="63"/>
        <v>3.8859939125689399E-2</v>
      </c>
      <c r="P175" s="6">
        <f t="shared" si="64"/>
        <v>1.2820654473204655E-2</v>
      </c>
      <c r="Q175" s="6">
        <f t="shared" si="65"/>
        <v>5.5830010750601157E-2</v>
      </c>
      <c r="R175" s="6">
        <f t="shared" si="66"/>
        <v>-8.5000040887966873E-3</v>
      </c>
      <c r="S175" s="6">
        <f t="shared" si="67"/>
        <v>0</v>
      </c>
      <c r="T175" s="6">
        <f t="shared" si="68"/>
        <v>3.1658231051103158E-2</v>
      </c>
      <c r="U175" s="6">
        <f t="shared" si="69"/>
        <v>1.9115476353556256E-2</v>
      </c>
      <c r="V175" s="6">
        <f t="shared" si="70"/>
        <v>3.1245854518522607E-2</v>
      </c>
      <c r="W175" s="6">
        <f t="shared" si="71"/>
        <v>1.6794509604909857E-3</v>
      </c>
      <c r="X175" s="6">
        <f t="shared" si="72"/>
        <v>1.01785343854051E-2</v>
      </c>
      <c r="Y175" s="6">
        <f t="shared" si="73"/>
        <v>1.7491258613737031E-3</v>
      </c>
      <c r="Z175" s="6">
        <f t="shared" si="74"/>
        <v>6.589182993308771E-3</v>
      </c>
      <c r="AA175" s="6">
        <f t="shared" si="75"/>
        <v>1.1562311561325346E-2</v>
      </c>
      <c r="AB175" s="6">
        <f t="shared" si="76"/>
        <v>3.3674203433910518E-2</v>
      </c>
      <c r="AC175" s="6">
        <f t="shared" si="77"/>
        <v>1.1016839187703709E-2</v>
      </c>
      <c r="AD175" s="6">
        <f t="shared" si="78"/>
        <v>5.6006974755775728E-2</v>
      </c>
      <c r="AE175" s="6">
        <f t="shared" si="79"/>
        <v>-1.2905012666370393E-2</v>
      </c>
      <c r="AF175" s="6">
        <f t="shared" si="80"/>
        <v>-3.6249266644397052E-3</v>
      </c>
      <c r="AG175" s="6">
        <f t="shared" si="81"/>
        <v>2.8261339062771687E-2</v>
      </c>
      <c r="AH175" s="6">
        <f t="shared" si="82"/>
        <v>1.7269463682453304E-2</v>
      </c>
      <c r="AI175" s="6">
        <f t="shared" si="83"/>
        <v>2.5830835016056587E-2</v>
      </c>
      <c r="AJ175" s="6">
        <f t="shared" si="84"/>
        <v>1.4303580854105515E-3</v>
      </c>
      <c r="AK175" s="6">
        <f t="shared" si="85"/>
        <v>8.256997961325863E-3</v>
      </c>
      <c r="AL175" s="6">
        <f t="shared" si="86"/>
        <v>1.4363468221636299E-3</v>
      </c>
      <c r="AM175" s="6">
        <f t="shared" si="87"/>
        <v>5.9654301964733088E-3</v>
      </c>
      <c r="AN175" s="6">
        <f t="shared" si="88"/>
        <v>1.0450479470830561E-2</v>
      </c>
    </row>
    <row r="176" spans="1:40">
      <c r="A176" s="1" t="d">
        <v>2010-04-19</v>
      </c>
      <c r="B176">
        <v>35.669998</v>
      </c>
      <c r="C176">
        <v>30.610001</v>
      </c>
      <c r="D176">
        <v>62.09</v>
      </c>
      <c r="E176">
        <v>31.35</v>
      </c>
      <c r="F176">
        <v>28.030000999999999</v>
      </c>
      <c r="G176">
        <v>33.119999</v>
      </c>
      <c r="H176">
        <v>35.009998000000003</v>
      </c>
      <c r="I176">
        <v>24.08</v>
      </c>
      <c r="J176">
        <v>83.279999000000004</v>
      </c>
      <c r="K176">
        <v>90.110000999999997</v>
      </c>
      <c r="L176">
        <v>79.940002000000007</v>
      </c>
      <c r="M176">
        <v>80.370002999999997</v>
      </c>
      <c r="N176">
        <v>77.480002999999996</v>
      </c>
      <c r="O176" s="6">
        <f t="shared" si="63"/>
        <v>7.5683416307571E-2</v>
      </c>
      <c r="P176" s="6">
        <f t="shared" si="64"/>
        <v>1.7798788625945285E-2</v>
      </c>
      <c r="Q176" s="6">
        <f t="shared" si="65"/>
        <v>5.887464703072505E-2</v>
      </c>
      <c r="R176" s="6">
        <f t="shared" si="66"/>
        <v>-3.0162543707646917E-2</v>
      </c>
      <c r="S176" s="6">
        <f t="shared" si="67"/>
        <v>-2.8500196402109663E-3</v>
      </c>
      <c r="T176" s="6">
        <f t="shared" si="68"/>
        <v>5.2056299956200716E-2</v>
      </c>
      <c r="U176" s="6">
        <f t="shared" si="69"/>
        <v>1.4384598684343096E-2</v>
      </c>
      <c r="V176" s="6">
        <f t="shared" si="70"/>
        <v>4.3282148964842573E-2</v>
      </c>
      <c r="W176" s="6">
        <f t="shared" si="71"/>
        <v>2.4014651106084479E-4</v>
      </c>
      <c r="X176" s="6">
        <f t="shared" si="72"/>
        <v>1.2956776959462582E-2</v>
      </c>
      <c r="Y176" s="6">
        <f t="shared" si="73"/>
        <v>1.8781824488528418E-3</v>
      </c>
      <c r="Z176" s="6">
        <f t="shared" si="74"/>
        <v>6.1155385607079508E-3</v>
      </c>
      <c r="AA176" s="6">
        <f t="shared" si="75"/>
        <v>1.272913642597384E-2</v>
      </c>
      <c r="AB176" s="6">
        <f t="shared" si="76"/>
        <v>7.0497680615792119E-2</v>
      </c>
      <c r="AC176" s="6">
        <f t="shared" si="77"/>
        <v>1.5994973340444339E-2</v>
      </c>
      <c r="AD176" s="6">
        <f t="shared" si="78"/>
        <v>5.905161103589962E-2</v>
      </c>
      <c r="AE176" s="6">
        <f t="shared" si="79"/>
        <v>-3.4567552285220619E-2</v>
      </c>
      <c r="AF176" s="6">
        <f t="shared" si="80"/>
        <v>-6.4749463046506715E-3</v>
      </c>
      <c r="AG176" s="6">
        <f t="shared" si="81"/>
        <v>4.8659407967869245E-2</v>
      </c>
      <c r="AH176" s="6">
        <f t="shared" si="82"/>
        <v>1.2538586013240144E-2</v>
      </c>
      <c r="AI176" s="6">
        <f t="shared" si="83"/>
        <v>3.7867129462376553E-2</v>
      </c>
      <c r="AJ176" s="6">
        <f t="shared" si="84"/>
        <v>-8.9463640195893389E-6</v>
      </c>
      <c r="AK176" s="6">
        <f t="shared" si="85"/>
        <v>1.1035240535383345E-2</v>
      </c>
      <c r="AL176" s="6">
        <f t="shared" si="86"/>
        <v>1.5654034096427686E-3</v>
      </c>
      <c r="AM176" s="6">
        <f t="shared" si="87"/>
        <v>5.4917857638724886E-3</v>
      </c>
      <c r="AN176" s="6">
        <f t="shared" si="88"/>
        <v>1.1617304335479053E-2</v>
      </c>
    </row>
    <row r="177" spans="1:40">
      <c r="A177" s="1" t="d">
        <v>2010-04-26</v>
      </c>
      <c r="B177">
        <v>34.82</v>
      </c>
      <c r="C177">
        <v>30.440000999999999</v>
      </c>
      <c r="D177">
        <v>59.91</v>
      </c>
      <c r="E177">
        <v>30.879999000000002</v>
      </c>
      <c r="F177">
        <v>27.629999000000002</v>
      </c>
      <c r="G177">
        <v>32.57</v>
      </c>
      <c r="H177">
        <v>33.990001999999997</v>
      </c>
      <c r="I177">
        <v>23.389999</v>
      </c>
      <c r="J177">
        <v>83.540001000000004</v>
      </c>
      <c r="K177">
        <v>92.129997000000003</v>
      </c>
      <c r="L177">
        <v>80.199996999999996</v>
      </c>
      <c r="M177">
        <v>81.150002000000001</v>
      </c>
      <c r="N177">
        <v>78.790001000000004</v>
      </c>
      <c r="O177" s="6">
        <f t="shared" si="63"/>
        <v>2.4714122729811657E-2</v>
      </c>
      <c r="P177" s="6">
        <f t="shared" si="64"/>
        <v>6.5920145336635684E-3</v>
      </c>
      <c r="Q177" s="6">
        <f t="shared" si="65"/>
        <v>1.3361952658474689E-3</v>
      </c>
      <c r="R177" s="6">
        <f t="shared" si="66"/>
        <v>-3.8124152569296195E-2</v>
      </c>
      <c r="S177" s="6">
        <f t="shared" si="67"/>
        <v>-1.4729995086946585E-2</v>
      </c>
      <c r="T177" s="6">
        <f t="shared" si="68"/>
        <v>2.4554426713241626E-2</v>
      </c>
      <c r="U177" s="6">
        <f t="shared" si="69"/>
        <v>-2.670689856808622E-2</v>
      </c>
      <c r="V177" s="6">
        <f t="shared" si="70"/>
        <v>-3.8404571171223585E-3</v>
      </c>
      <c r="W177" s="6">
        <f t="shared" si="71"/>
        <v>3.8378554682055614E-3</v>
      </c>
      <c r="X177" s="6">
        <f t="shared" si="72"/>
        <v>3.4788931464820309E-2</v>
      </c>
      <c r="Y177" s="6">
        <f t="shared" si="73"/>
        <v>5.5013267371760276E-3</v>
      </c>
      <c r="Z177" s="6">
        <f t="shared" si="74"/>
        <v>1.4647741757830054E-2</v>
      </c>
      <c r="AA177" s="6">
        <f t="shared" si="75"/>
        <v>2.740598581870474E-2</v>
      </c>
      <c r="AB177" s="6">
        <f t="shared" si="76"/>
        <v>1.9528387038032776E-2</v>
      </c>
      <c r="AC177" s="6">
        <f t="shared" si="77"/>
        <v>4.7881992481626223E-3</v>
      </c>
      <c r="AD177" s="6">
        <f t="shared" si="78"/>
        <v>1.5131592710220395E-3</v>
      </c>
      <c r="AE177" s="6">
        <f t="shared" si="79"/>
        <v>-4.2529161146869901E-2</v>
      </c>
      <c r="AF177" s="6">
        <f t="shared" si="80"/>
        <v>-1.835492175138629E-2</v>
      </c>
      <c r="AG177" s="6">
        <f t="shared" si="81"/>
        <v>2.1157534724910155E-2</v>
      </c>
      <c r="AH177" s="6">
        <f t="shared" si="82"/>
        <v>-2.8552911239189172E-2</v>
      </c>
      <c r="AI177" s="6">
        <f t="shared" si="83"/>
        <v>-9.2554766195883792E-3</v>
      </c>
      <c r="AJ177" s="6">
        <f t="shared" si="84"/>
        <v>3.5887625931251273E-3</v>
      </c>
      <c r="AK177" s="6">
        <f t="shared" si="85"/>
        <v>3.2867395040741071E-2</v>
      </c>
      <c r="AL177" s="6">
        <f t="shared" si="86"/>
        <v>5.1885476979659541E-3</v>
      </c>
      <c r="AM177" s="6">
        <f t="shared" si="87"/>
        <v>1.4023988960994592E-2</v>
      </c>
      <c r="AN177" s="6">
        <f t="shared" si="88"/>
        <v>2.6294153728209955E-2</v>
      </c>
    </row>
    <row r="178" spans="1:40">
      <c r="A178" s="1" t="d">
        <v>2010-05-03</v>
      </c>
      <c r="B178">
        <v>32.18</v>
      </c>
      <c r="C178">
        <v>29.1</v>
      </c>
      <c r="D178">
        <v>54.990001999999997</v>
      </c>
      <c r="E178">
        <v>29.719999000000001</v>
      </c>
      <c r="F178">
        <v>26.74</v>
      </c>
      <c r="G178">
        <v>30.030000999999999</v>
      </c>
      <c r="H178">
        <v>31.129999000000002</v>
      </c>
      <c r="I178">
        <v>21.75</v>
      </c>
      <c r="J178">
        <v>83.690002000000007</v>
      </c>
      <c r="K178">
        <v>95.580001999999993</v>
      </c>
      <c r="L178">
        <v>80.339995999999999</v>
      </c>
      <c r="M178">
        <v>81.319999999999993</v>
      </c>
      <c r="N178">
        <v>79.089995999999999</v>
      </c>
      <c r="O178" s="6">
        <f t="shared" si="63"/>
        <v>-6.5838920202363843E-2</v>
      </c>
      <c r="P178" s="6">
        <f t="shared" si="64"/>
        <v>-2.4776424349210208E-2</v>
      </c>
      <c r="Q178" s="6">
        <f t="shared" si="65"/>
        <v>-7.5457902250301453E-2</v>
      </c>
      <c r="R178" s="6">
        <f t="shared" si="66"/>
        <v>-6.2285819499819838E-2</v>
      </c>
      <c r="S178" s="6">
        <f t="shared" si="67"/>
        <v>-4.2824475874433762E-2</v>
      </c>
      <c r="T178" s="6">
        <f t="shared" si="68"/>
        <v>-6.6347539826494037E-2</v>
      </c>
      <c r="U178" s="6">
        <f t="shared" si="69"/>
        <v>-9.7847713397519673E-2</v>
      </c>
      <c r="V178" s="6">
        <f t="shared" si="70"/>
        <v>-8.7126312912979148E-2</v>
      </c>
      <c r="W178" s="6">
        <f t="shared" si="71"/>
        <v>3.1115630285170437E-3</v>
      </c>
      <c r="X178" s="6">
        <f t="shared" si="72"/>
        <v>6.1710699304455718E-2</v>
      </c>
      <c r="Y178" s="6">
        <f t="shared" si="73"/>
        <v>2.8668764328742507E-3</v>
      </c>
      <c r="Z178" s="6">
        <f t="shared" si="74"/>
        <v>7.6534506589645635E-3</v>
      </c>
      <c r="AA178" s="6">
        <f t="shared" si="75"/>
        <v>2.1341274639646763E-2</v>
      </c>
      <c r="AB178" s="6">
        <f t="shared" si="76"/>
        <v>-7.1024655894142724E-2</v>
      </c>
      <c r="AC178" s="6">
        <f t="shared" si="77"/>
        <v>-2.6580239634711154E-2</v>
      </c>
      <c r="AD178" s="6">
        <f t="shared" si="78"/>
        <v>-7.5280938245126883E-2</v>
      </c>
      <c r="AE178" s="6">
        <f t="shared" si="79"/>
        <v>-6.6690828077393544E-2</v>
      </c>
      <c r="AF178" s="6">
        <f t="shared" si="80"/>
        <v>-4.6449402538873467E-2</v>
      </c>
      <c r="AG178" s="6">
        <f t="shared" si="81"/>
        <v>-6.9744431814825508E-2</v>
      </c>
      <c r="AH178" s="6">
        <f t="shared" si="82"/>
        <v>-9.9693726068622618E-2</v>
      </c>
      <c r="AI178" s="6">
        <f t="shared" si="83"/>
        <v>-9.2541332415445168E-2</v>
      </c>
      <c r="AJ178" s="6">
        <f t="shared" si="84"/>
        <v>2.8624701534366095E-3</v>
      </c>
      <c r="AK178" s="6">
        <f t="shared" si="85"/>
        <v>5.978916288037648E-2</v>
      </c>
      <c r="AL178" s="6">
        <f t="shared" si="86"/>
        <v>2.5540973936641776E-3</v>
      </c>
      <c r="AM178" s="6">
        <f t="shared" si="87"/>
        <v>7.0296978621291022E-3</v>
      </c>
      <c r="AN178" s="6">
        <f t="shared" si="88"/>
        <v>2.0229442549151978E-2</v>
      </c>
    </row>
    <row r="179" spans="1:40">
      <c r="A179" s="1" t="d">
        <v>2010-05-10</v>
      </c>
      <c r="B179">
        <v>33.009998000000003</v>
      </c>
      <c r="C179">
        <v>29.93</v>
      </c>
      <c r="D179">
        <v>56.240001999999997</v>
      </c>
      <c r="E179">
        <v>29.969999000000001</v>
      </c>
      <c r="F179">
        <v>27.27</v>
      </c>
      <c r="G179">
        <v>31.190000999999999</v>
      </c>
      <c r="H179">
        <v>31.59</v>
      </c>
      <c r="I179">
        <v>22.41</v>
      </c>
      <c r="J179">
        <v>83.769997000000004</v>
      </c>
      <c r="K179">
        <v>94.879997000000003</v>
      </c>
      <c r="L179">
        <v>80.400002000000001</v>
      </c>
      <c r="M179">
        <v>81.540001000000004</v>
      </c>
      <c r="N179">
        <v>78.970000999999996</v>
      </c>
      <c r="O179" s="6">
        <f t="shared" si="63"/>
        <v>-7.7499458023873216E-2</v>
      </c>
      <c r="P179" s="6">
        <f t="shared" si="64"/>
        <v>-2.2465463761775457E-2</v>
      </c>
      <c r="Q179" s="6">
        <f t="shared" si="65"/>
        <v>-9.8956662312515084E-2</v>
      </c>
      <c r="R179" s="6">
        <f t="shared" si="66"/>
        <v>-4.5017419117058435E-2</v>
      </c>
      <c r="S179" s="6">
        <f t="shared" si="67"/>
        <v>-2.7488203995260453E-2</v>
      </c>
      <c r="T179" s="6">
        <f t="shared" si="68"/>
        <v>-6.0039736642552279E-2</v>
      </c>
      <c r="U179" s="6">
        <f t="shared" si="69"/>
        <v>-0.10279306302604362</v>
      </c>
      <c r="V179" s="6">
        <f t="shared" si="70"/>
        <v>-7.1874332627784532E-2</v>
      </c>
      <c r="W179" s="6">
        <f t="shared" si="71"/>
        <v>5.8665000543456575E-3</v>
      </c>
      <c r="X179" s="6">
        <f t="shared" si="72"/>
        <v>5.1581746286034597E-2</v>
      </c>
      <c r="Y179" s="6">
        <f t="shared" si="73"/>
        <v>5.737822758600874E-3</v>
      </c>
      <c r="Z179" s="6">
        <f t="shared" si="74"/>
        <v>1.4452700103039671E-2</v>
      </c>
      <c r="AA179" s="6">
        <f t="shared" si="75"/>
        <v>1.9048168914062236E-2</v>
      </c>
      <c r="AB179" s="6">
        <f t="shared" si="76"/>
        <v>-8.2685193715652097E-2</v>
      </c>
      <c r="AC179" s="6">
        <f t="shared" si="77"/>
        <v>-2.4269279047276403E-2</v>
      </c>
      <c r="AD179" s="6">
        <f t="shared" si="78"/>
        <v>-9.8779698307340513E-2</v>
      </c>
      <c r="AE179" s="6">
        <f t="shared" si="79"/>
        <v>-4.9422427694632141E-2</v>
      </c>
      <c r="AF179" s="6">
        <f t="shared" si="80"/>
        <v>-3.1113130659700158E-2</v>
      </c>
      <c r="AG179" s="6">
        <f t="shared" si="81"/>
        <v>-6.3436628630883757E-2</v>
      </c>
      <c r="AH179" s="6">
        <f t="shared" si="82"/>
        <v>-0.10463907569714656</v>
      </c>
      <c r="AI179" s="6">
        <f t="shared" si="83"/>
        <v>-7.7289352130250552E-2</v>
      </c>
      <c r="AJ179" s="6">
        <f t="shared" si="84"/>
        <v>5.6174071792652238E-3</v>
      </c>
      <c r="AK179" s="6">
        <f t="shared" si="85"/>
        <v>4.9660209861955358E-2</v>
      </c>
      <c r="AL179" s="6">
        <f t="shared" si="86"/>
        <v>5.4250437193908005E-3</v>
      </c>
      <c r="AM179" s="6">
        <f t="shared" si="87"/>
        <v>1.3828947306204209E-2</v>
      </c>
      <c r="AN179" s="6">
        <f t="shared" si="88"/>
        <v>1.7936336823567451E-2</v>
      </c>
    </row>
    <row r="180" spans="1:40">
      <c r="A180" s="1" t="d">
        <v>2010-05-17</v>
      </c>
      <c r="B180">
        <v>31.73</v>
      </c>
      <c r="C180">
        <v>28.620000999999998</v>
      </c>
      <c r="D180">
        <v>53.07</v>
      </c>
      <c r="E180">
        <v>28.799999</v>
      </c>
      <c r="F180">
        <v>26.620000999999998</v>
      </c>
      <c r="G180">
        <v>29.42</v>
      </c>
      <c r="H180">
        <v>30.370000999999998</v>
      </c>
      <c r="I180">
        <v>21.469999000000001</v>
      </c>
      <c r="J180">
        <v>83.830001999999993</v>
      </c>
      <c r="K180">
        <v>98.43</v>
      </c>
      <c r="L180">
        <v>80.589995999999999</v>
      </c>
      <c r="M180">
        <v>82.449996999999996</v>
      </c>
      <c r="N180">
        <v>81.150002000000001</v>
      </c>
      <c r="O180" s="6">
        <f t="shared" si="63"/>
        <v>-9.2929328744938824E-2</v>
      </c>
      <c r="P180" s="6">
        <f t="shared" si="64"/>
        <v>-6.1651756776090458E-2</v>
      </c>
      <c r="Q180" s="6">
        <f t="shared" si="65"/>
        <v>-0.12123163925602987</v>
      </c>
      <c r="R180" s="6">
        <f t="shared" si="66"/>
        <v>-6.9733340353477849E-2</v>
      </c>
      <c r="S180" s="6">
        <f t="shared" si="67"/>
        <v>-3.7239252210075381E-2</v>
      </c>
      <c r="T180" s="6">
        <f t="shared" si="68"/>
        <v>-0.10171690411485061</v>
      </c>
      <c r="U180" s="6">
        <f t="shared" si="69"/>
        <v>-0.11261111056397073</v>
      </c>
      <c r="V180" s="6">
        <f t="shared" si="70"/>
        <v>-8.5651972528703255E-2</v>
      </c>
      <c r="W180" s="6">
        <f t="shared" si="71"/>
        <v>3.4653914682302865E-3</v>
      </c>
      <c r="X180" s="6">
        <f t="shared" si="72"/>
        <v>6.6145045082963094E-2</v>
      </c>
      <c r="Y180" s="6">
        <f t="shared" si="73"/>
        <v>4.8510452364848161E-3</v>
      </c>
      <c r="Z180" s="6">
        <f t="shared" si="74"/>
        <v>1.5892694013601175E-2</v>
      </c>
      <c r="AA180" s="6">
        <f t="shared" si="75"/>
        <v>2.9513220656754997E-2</v>
      </c>
      <c r="AB180" s="6">
        <f t="shared" si="76"/>
        <v>-9.8115064436717705E-2</v>
      </c>
      <c r="AC180" s="6">
        <f t="shared" si="77"/>
        <v>-6.34555720615914E-2</v>
      </c>
      <c r="AD180" s="6">
        <f t="shared" si="78"/>
        <v>-0.1210546752508553</v>
      </c>
      <c r="AE180" s="6">
        <f t="shared" si="79"/>
        <v>-7.4138348931051548E-2</v>
      </c>
      <c r="AF180" s="6">
        <f t="shared" si="80"/>
        <v>-4.0864178874515086E-2</v>
      </c>
      <c r="AG180" s="6">
        <f t="shared" si="81"/>
        <v>-0.10511379610318208</v>
      </c>
      <c r="AH180" s="6">
        <f t="shared" si="82"/>
        <v>-0.11445712323507368</v>
      </c>
      <c r="AI180" s="6">
        <f t="shared" si="83"/>
        <v>-9.1066992031169275E-2</v>
      </c>
      <c r="AJ180" s="6">
        <f t="shared" si="84"/>
        <v>3.2162985931498524E-3</v>
      </c>
      <c r="AK180" s="6">
        <f t="shared" si="85"/>
        <v>6.4223508658883863E-2</v>
      </c>
      <c r="AL180" s="6">
        <f t="shared" si="86"/>
        <v>4.5382661972747425E-3</v>
      </c>
      <c r="AM180" s="6">
        <f t="shared" si="87"/>
        <v>1.5268941216765712E-2</v>
      </c>
      <c r="AN180" s="6">
        <f t="shared" si="88"/>
        <v>2.8401388566260212E-2</v>
      </c>
    </row>
    <row r="181" spans="1:40">
      <c r="A181" s="1" t="d">
        <v>2010-05-24</v>
      </c>
      <c r="B181">
        <v>32.369999</v>
      </c>
      <c r="C181">
        <v>28.76</v>
      </c>
      <c r="D181">
        <v>53.049999</v>
      </c>
      <c r="E181">
        <v>28.870000999999998</v>
      </c>
      <c r="F181">
        <v>26.35</v>
      </c>
      <c r="G181">
        <v>29.6</v>
      </c>
      <c r="H181">
        <v>30.75</v>
      </c>
      <c r="I181">
        <v>21.639999</v>
      </c>
      <c r="J181">
        <v>83.839995999999999</v>
      </c>
      <c r="K181">
        <v>96.5</v>
      </c>
      <c r="L181">
        <v>80.370002999999997</v>
      </c>
      <c r="M181">
        <v>82.059997999999993</v>
      </c>
      <c r="N181">
        <v>79.669998000000007</v>
      </c>
      <c r="O181" s="6">
        <f t="shared" si="63"/>
        <v>5.8868954811133216E-3</v>
      </c>
      <c r="P181" s="6">
        <f t="shared" si="64"/>
        <v>-1.1752641324600847E-2</v>
      </c>
      <c r="Q181" s="6">
        <f t="shared" si="65"/>
        <v>-3.5916540680121165E-2</v>
      </c>
      <c r="R181" s="6">
        <f t="shared" si="66"/>
        <v>-2.9017157889306811E-2</v>
      </c>
      <c r="S181" s="6">
        <f t="shared" si="67"/>
        <v>-1.4692296686425726E-2</v>
      </c>
      <c r="T181" s="6">
        <f t="shared" si="68"/>
        <v>-1.4422553965256855E-2</v>
      </c>
      <c r="U181" s="6">
        <f t="shared" si="69"/>
        <v>-1.2281958077635784E-2</v>
      </c>
      <c r="V181" s="6">
        <f t="shared" si="70"/>
        <v>-5.0703497671343448E-3</v>
      </c>
      <c r="W181" s="6">
        <f t="shared" si="71"/>
        <v>1.790652920306971E-3</v>
      </c>
      <c r="X181" s="6">
        <f t="shared" si="72"/>
        <v>9.5793942700485909E-3</v>
      </c>
      <c r="Y181" s="6">
        <f t="shared" si="73"/>
        <v>3.7343040925166907E-4</v>
      </c>
      <c r="Z181" s="6">
        <f t="shared" si="74"/>
        <v>9.0586738814833739E-3</v>
      </c>
      <c r="AA181" s="6">
        <f t="shared" si="75"/>
        <v>7.3066843326917924E-3</v>
      </c>
      <c r="AB181" s="6">
        <f t="shared" si="76"/>
        <v>7.0115978933443963E-4</v>
      </c>
      <c r="AC181" s="6">
        <f t="shared" si="77"/>
        <v>-1.3556456610101793E-2</v>
      </c>
      <c r="AD181" s="6">
        <f t="shared" si="78"/>
        <v>-3.5739576674946594E-2</v>
      </c>
      <c r="AE181" s="6">
        <f t="shared" si="79"/>
        <v>-3.3422166466880517E-2</v>
      </c>
      <c r="AF181" s="6">
        <f t="shared" si="80"/>
        <v>-1.8317223350865431E-2</v>
      </c>
      <c r="AG181" s="6">
        <f t="shared" si="81"/>
        <v>-1.7819445953588326E-2</v>
      </c>
      <c r="AH181" s="6">
        <f t="shared" si="82"/>
        <v>-1.4127970748738736E-2</v>
      </c>
      <c r="AI181" s="6">
        <f t="shared" si="83"/>
        <v>-1.0485369269600366E-2</v>
      </c>
      <c r="AJ181" s="6">
        <f t="shared" si="84"/>
        <v>1.5415600452265369E-3</v>
      </c>
      <c r="AK181" s="6">
        <f t="shared" si="85"/>
        <v>7.6578578459693541E-3</v>
      </c>
      <c r="AL181" s="6">
        <f t="shared" si="86"/>
        <v>6.0651370041595889E-5</v>
      </c>
      <c r="AM181" s="6">
        <f t="shared" si="87"/>
        <v>8.4349210846479117E-3</v>
      </c>
      <c r="AN181" s="6">
        <f t="shared" si="88"/>
        <v>6.1948522421970062E-3</v>
      </c>
    </row>
    <row r="182" spans="1:40">
      <c r="A182" s="1" t="d">
        <v>2010-05-31</v>
      </c>
      <c r="B182">
        <v>31.52</v>
      </c>
      <c r="C182">
        <v>28.120000999999998</v>
      </c>
      <c r="D182">
        <v>51.549999</v>
      </c>
      <c r="E182">
        <v>28.48</v>
      </c>
      <c r="F182">
        <v>26.07</v>
      </c>
      <c r="G182">
        <v>28.43</v>
      </c>
      <c r="H182">
        <v>29.110001</v>
      </c>
      <c r="I182">
        <v>21.42</v>
      </c>
      <c r="J182">
        <v>83.879997000000003</v>
      </c>
      <c r="K182">
        <v>97.790001000000004</v>
      </c>
      <c r="L182">
        <v>80.489998</v>
      </c>
      <c r="M182">
        <v>82.169998000000007</v>
      </c>
      <c r="N182">
        <v>79.889999000000003</v>
      </c>
      <c r="O182" s="6">
        <f t="shared" si="63"/>
        <v>-4.6188220287720842E-2</v>
      </c>
      <c r="P182" s="6">
        <f t="shared" si="64"/>
        <v>-6.2380219360266408E-2</v>
      </c>
      <c r="Q182" s="6">
        <f t="shared" si="65"/>
        <v>-8.7076091999959818E-2</v>
      </c>
      <c r="R182" s="6">
        <f t="shared" si="66"/>
        <v>-5.0994761418096321E-2</v>
      </c>
      <c r="S182" s="6">
        <f t="shared" si="67"/>
        <v>-4.5001968912086736E-2</v>
      </c>
      <c r="T182" s="6">
        <f t="shared" si="68"/>
        <v>-9.26526370183611E-2</v>
      </c>
      <c r="U182" s="6">
        <f t="shared" si="69"/>
        <v>-8.1758822704006279E-2</v>
      </c>
      <c r="V182" s="6">
        <f t="shared" si="70"/>
        <v>-4.51822227932328E-2</v>
      </c>
      <c r="W182" s="6">
        <f t="shared" si="71"/>
        <v>1.3122579149653223E-3</v>
      </c>
      <c r="X182" s="6">
        <f t="shared" si="72"/>
        <v>3.0209428919650404E-2</v>
      </c>
      <c r="Y182" s="6">
        <f t="shared" si="73"/>
        <v>1.1187271972927953E-3</v>
      </c>
      <c r="Z182" s="6">
        <f t="shared" si="74"/>
        <v>7.6965379482859487E-3</v>
      </c>
      <c r="AA182" s="6">
        <f t="shared" si="75"/>
        <v>1.1582629804213379E-2</v>
      </c>
      <c r="AB182" s="6">
        <f t="shared" si="76"/>
        <v>-5.1373955979499723E-2</v>
      </c>
      <c r="AC182" s="6">
        <f t="shared" si="77"/>
        <v>-6.4184034645767357E-2</v>
      </c>
      <c r="AD182" s="6">
        <f t="shared" si="78"/>
        <v>-8.6899127994785247E-2</v>
      </c>
      <c r="AE182" s="6">
        <f t="shared" si="79"/>
        <v>-5.5399769995670027E-2</v>
      </c>
      <c r="AF182" s="6">
        <f t="shared" si="80"/>
        <v>-4.8626895576526441E-2</v>
      </c>
      <c r="AG182" s="6">
        <f t="shared" si="81"/>
        <v>-9.6049529006692572E-2</v>
      </c>
      <c r="AH182" s="6">
        <f t="shared" si="82"/>
        <v>-8.3604835375109238E-2</v>
      </c>
      <c r="AI182" s="6">
        <f t="shared" si="83"/>
        <v>-5.059724229569882E-2</v>
      </c>
      <c r="AJ182" s="6">
        <f t="shared" si="84"/>
        <v>1.0631650398848882E-3</v>
      </c>
      <c r="AK182" s="6">
        <f t="shared" si="85"/>
        <v>2.8287892495571166E-2</v>
      </c>
      <c r="AL182" s="6">
        <f t="shared" si="86"/>
        <v>8.0594815808272217E-4</v>
      </c>
      <c r="AM182" s="6">
        <f t="shared" si="87"/>
        <v>7.0727851514504874E-3</v>
      </c>
      <c r="AN182" s="6">
        <f t="shared" si="88"/>
        <v>1.0470797713718592E-2</v>
      </c>
    </row>
    <row r="183" spans="1:40">
      <c r="A183" s="1" t="d">
        <v>2010-06-07</v>
      </c>
      <c r="B183">
        <v>32.25</v>
      </c>
      <c r="C183">
        <v>29.219999000000001</v>
      </c>
      <c r="D183">
        <v>54.32</v>
      </c>
      <c r="E183">
        <v>29.16</v>
      </c>
      <c r="F183">
        <v>26.469999000000001</v>
      </c>
      <c r="G183">
        <v>29.17</v>
      </c>
      <c r="H183">
        <v>30.67</v>
      </c>
      <c r="I183">
        <v>21.74</v>
      </c>
      <c r="J183">
        <v>83.830001999999993</v>
      </c>
      <c r="K183">
        <v>97.410004000000001</v>
      </c>
      <c r="L183">
        <v>80.449996999999996</v>
      </c>
      <c r="M183">
        <v>82.029999000000004</v>
      </c>
      <c r="N183">
        <v>79.800003000000004</v>
      </c>
      <c r="O183" s="6">
        <f t="shared" si="63"/>
        <v>1.6255437646677251E-2</v>
      </c>
      <c r="P183" s="6">
        <f t="shared" si="64"/>
        <v>2.0747563030512887E-2</v>
      </c>
      <c r="Q183" s="6">
        <f t="shared" si="65"/>
        <v>2.3280686410637144E-2</v>
      </c>
      <c r="R183" s="6">
        <f t="shared" si="66"/>
        <v>1.2422554720779957E-2</v>
      </c>
      <c r="S183" s="6">
        <f t="shared" si="67"/>
        <v>-5.6508720723129225E-3</v>
      </c>
      <c r="T183" s="6">
        <f t="shared" si="68"/>
        <v>-8.5339312936614613E-3</v>
      </c>
      <c r="U183" s="6">
        <f t="shared" si="69"/>
        <v>9.8296661412726472E-3</v>
      </c>
      <c r="V183" s="6">
        <f t="shared" si="70"/>
        <v>1.2497316378993246E-2</v>
      </c>
      <c r="W183" s="6">
        <f t="shared" si="71"/>
        <v>0</v>
      </c>
      <c r="X183" s="6">
        <f t="shared" si="72"/>
        <v>-1.0416719794710746E-2</v>
      </c>
      <c r="Y183" s="6">
        <f t="shared" si="73"/>
        <v>-1.738686554320047E-3</v>
      </c>
      <c r="Z183" s="6">
        <f t="shared" si="74"/>
        <v>-5.1069907959223728E-3</v>
      </c>
      <c r="AA183" s="6">
        <f t="shared" si="75"/>
        <v>-1.6775776556570341E-2</v>
      </c>
      <c r="AB183" s="6">
        <f t="shared" si="76"/>
        <v>1.106970195489837E-2</v>
      </c>
      <c r="AC183" s="6">
        <f t="shared" si="77"/>
        <v>1.8943747745011941E-2</v>
      </c>
      <c r="AD183" s="6">
        <f t="shared" si="78"/>
        <v>2.3457650415811715E-2</v>
      </c>
      <c r="AE183" s="6">
        <f t="shared" si="79"/>
        <v>8.0175461432062528E-3</v>
      </c>
      <c r="AF183" s="6">
        <f t="shared" si="80"/>
        <v>-9.2757987367526277E-3</v>
      </c>
      <c r="AG183" s="6">
        <f t="shared" si="81"/>
        <v>-1.1930823281992933E-2</v>
      </c>
      <c r="AH183" s="6">
        <f t="shared" si="82"/>
        <v>7.9836534701696951E-3</v>
      </c>
      <c r="AI183" s="6">
        <f t="shared" si="83"/>
        <v>7.082296876527225E-3</v>
      </c>
      <c r="AJ183" s="6">
        <f t="shared" si="84"/>
        <v>-2.4909287508043413E-4</v>
      </c>
      <c r="AK183" s="6">
        <f t="shared" si="85"/>
        <v>-1.2338256218789983E-2</v>
      </c>
      <c r="AL183" s="6">
        <f t="shared" si="86"/>
        <v>-2.0514655935301202E-3</v>
      </c>
      <c r="AM183" s="6">
        <f t="shared" si="87"/>
        <v>-5.7307435927578341E-3</v>
      </c>
      <c r="AN183" s="6">
        <f t="shared" si="88"/>
        <v>-1.7887608647065126E-2</v>
      </c>
    </row>
    <row r="184" spans="1:40">
      <c r="A184" s="1" t="d">
        <v>2010-06-14</v>
      </c>
      <c r="B184">
        <v>32.470001000000003</v>
      </c>
      <c r="C184">
        <v>30.08</v>
      </c>
      <c r="D184">
        <v>55.610000999999997</v>
      </c>
      <c r="E184">
        <v>29.549999</v>
      </c>
      <c r="F184">
        <v>26.66</v>
      </c>
      <c r="G184">
        <v>30</v>
      </c>
      <c r="H184">
        <v>30.950001</v>
      </c>
      <c r="I184">
        <v>22.33</v>
      </c>
      <c r="J184">
        <v>83.889999000000003</v>
      </c>
      <c r="K184">
        <v>97.690002000000007</v>
      </c>
      <c r="L184">
        <v>80.540001000000004</v>
      </c>
      <c r="M184">
        <v>82.139999000000003</v>
      </c>
      <c r="N184">
        <v>80.209998999999996</v>
      </c>
      <c r="O184" s="6">
        <f t="shared" si="63"/>
        <v>3.0845798670629697E-3</v>
      </c>
      <c r="P184" s="6">
        <f t="shared" si="64"/>
        <v>4.4874966228793063E-2</v>
      </c>
      <c r="Q184" s="6">
        <f t="shared" si="65"/>
        <v>4.7128212971999123E-2</v>
      </c>
      <c r="R184" s="6">
        <f t="shared" si="66"/>
        <v>2.3280681698283456E-2</v>
      </c>
      <c r="S184" s="6">
        <f t="shared" si="67"/>
        <v>1.1696039763191236E-2</v>
      </c>
      <c r="T184" s="6">
        <f t="shared" si="68"/>
        <v>1.342302033214055E-2</v>
      </c>
      <c r="U184" s="6">
        <f t="shared" si="69"/>
        <v>6.4830371882553927E-3</v>
      </c>
      <c r="V184" s="6">
        <f t="shared" si="70"/>
        <v>3.1387658084507691E-2</v>
      </c>
      <c r="W184" s="6">
        <f t="shared" si="71"/>
        <v>5.9623207502413115E-4</v>
      </c>
      <c r="X184" s="6">
        <f t="shared" si="72"/>
        <v>1.2256211792835257E-2</v>
      </c>
      <c r="Y184" s="6">
        <f t="shared" si="73"/>
        <v>2.1129582875114802E-3</v>
      </c>
      <c r="Z184" s="6">
        <f t="shared" si="74"/>
        <v>9.7443371244683235E-4</v>
      </c>
      <c r="AA184" s="6">
        <f t="shared" si="75"/>
        <v>6.7551046228373594E-3</v>
      </c>
      <c r="AB184" s="6">
        <f t="shared" si="76"/>
        <v>-2.1011558247159123E-3</v>
      </c>
      <c r="AC184" s="6">
        <f t="shared" si="77"/>
        <v>4.3071150943292121E-2</v>
      </c>
      <c r="AD184" s="6">
        <f t="shared" si="78"/>
        <v>4.7305176977173694E-2</v>
      </c>
      <c r="AE184" s="6">
        <f t="shared" si="79"/>
        <v>1.887567312070975E-2</v>
      </c>
      <c r="AF184" s="6">
        <f t="shared" si="80"/>
        <v>8.0711130987515308E-3</v>
      </c>
      <c r="AG184" s="6">
        <f t="shared" si="81"/>
        <v>1.0026128343809077E-2</v>
      </c>
      <c r="AH184" s="6">
        <f t="shared" si="82"/>
        <v>4.6370245171524407E-3</v>
      </c>
      <c r="AI184" s="6">
        <f t="shared" si="83"/>
        <v>2.5972638582041671E-2</v>
      </c>
      <c r="AJ184" s="6">
        <f t="shared" si="84"/>
        <v>3.4713919994369701E-4</v>
      </c>
      <c r="AK184" s="6">
        <f t="shared" si="85"/>
        <v>1.033467536875602E-2</v>
      </c>
      <c r="AL184" s="6">
        <f t="shared" si="86"/>
        <v>1.8001792483014071E-3</v>
      </c>
      <c r="AM184" s="6">
        <f t="shared" si="87"/>
        <v>3.506809156113706E-4</v>
      </c>
      <c r="AN184" s="6">
        <f t="shared" si="88"/>
        <v>5.6432725323425732E-3</v>
      </c>
    </row>
    <row r="185" spans="1:40">
      <c r="A185" s="1" t="d">
        <v>2010-06-21</v>
      </c>
      <c r="B185">
        <v>30.809999000000001</v>
      </c>
      <c r="C185">
        <v>28.84</v>
      </c>
      <c r="D185">
        <v>52.490001999999997</v>
      </c>
      <c r="E185">
        <v>29.01</v>
      </c>
      <c r="F185">
        <v>25.879999000000002</v>
      </c>
      <c r="G185">
        <v>28.92</v>
      </c>
      <c r="H185">
        <v>30.1</v>
      </c>
      <c r="I185">
        <v>21.48</v>
      </c>
      <c r="J185">
        <v>84.050003000000004</v>
      </c>
      <c r="K185">
        <v>99.050003000000004</v>
      </c>
      <c r="L185">
        <v>80.860000999999997</v>
      </c>
      <c r="M185">
        <v>82.970000999999996</v>
      </c>
      <c r="N185">
        <v>81.050003000000004</v>
      </c>
      <c r="O185" s="6">
        <f t="shared" si="63"/>
        <v>-2.2782984838096761E-2</v>
      </c>
      <c r="P185" s="6">
        <f t="shared" si="64"/>
        <v>2.528220991240725E-2</v>
      </c>
      <c r="Q185" s="6">
        <f t="shared" si="65"/>
        <v>1.8070522302376615E-2</v>
      </c>
      <c r="R185" s="6">
        <f t="shared" si="66"/>
        <v>1.8438511589537684E-2</v>
      </c>
      <c r="S185" s="6">
        <f t="shared" si="67"/>
        <v>-7.31479695258762E-3</v>
      </c>
      <c r="T185" s="6">
        <f t="shared" si="68"/>
        <v>1.7088471627655526E-2</v>
      </c>
      <c r="U185" s="6">
        <f t="shared" si="69"/>
        <v>3.344337964484257E-2</v>
      </c>
      <c r="V185" s="6">
        <f t="shared" si="70"/>
        <v>2.7972046210612191E-3</v>
      </c>
      <c r="W185" s="6">
        <f t="shared" si="71"/>
        <v>2.0247252793244475E-3</v>
      </c>
      <c r="X185" s="6">
        <f t="shared" si="72"/>
        <v>1.2802470882114706E-2</v>
      </c>
      <c r="Y185" s="6">
        <f t="shared" si="73"/>
        <v>4.5863483218437934E-3</v>
      </c>
      <c r="Z185" s="6">
        <f t="shared" si="74"/>
        <v>9.6888611254301055E-3</v>
      </c>
      <c r="AA185" s="6">
        <f t="shared" si="75"/>
        <v>1.4415609219133816E-2</v>
      </c>
      <c r="AB185" s="6">
        <f t="shared" si="76"/>
        <v>-2.7968720529875642E-2</v>
      </c>
      <c r="AC185" s="6">
        <f t="shared" si="77"/>
        <v>2.3478394626906304E-2</v>
      </c>
      <c r="AD185" s="6">
        <f t="shared" si="78"/>
        <v>1.8247486307551186E-2</v>
      </c>
      <c r="AE185" s="6">
        <f t="shared" si="79"/>
        <v>1.4033503011963978E-2</v>
      </c>
      <c r="AF185" s="6">
        <f t="shared" si="80"/>
        <v>-1.0939723617027325E-2</v>
      </c>
      <c r="AG185" s="6">
        <f t="shared" si="81"/>
        <v>1.3691579639324054E-2</v>
      </c>
      <c r="AH185" s="6">
        <f t="shared" si="82"/>
        <v>3.1597366973739618E-2</v>
      </c>
      <c r="AI185" s="6">
        <f t="shared" si="83"/>
        <v>-2.617814881404802E-3</v>
      </c>
      <c r="AJ185" s="6">
        <f t="shared" si="84"/>
        <v>1.7756324042440133E-3</v>
      </c>
      <c r="AK185" s="6">
        <f t="shared" si="85"/>
        <v>1.0880934458035469E-2</v>
      </c>
      <c r="AL185" s="6">
        <f t="shared" si="86"/>
        <v>4.2735692826337199E-3</v>
      </c>
      <c r="AM185" s="6">
        <f t="shared" si="87"/>
        <v>9.0651083285946434E-3</v>
      </c>
      <c r="AN185" s="6">
        <f t="shared" si="88"/>
        <v>1.3303777128639029E-2</v>
      </c>
    </row>
    <row r="186" spans="1:40">
      <c r="A186" s="1" t="d">
        <v>2010-06-28</v>
      </c>
      <c r="B186">
        <v>29.040001</v>
      </c>
      <c r="C186">
        <v>28.16</v>
      </c>
      <c r="D186">
        <v>49.380001</v>
      </c>
      <c r="E186">
        <v>28.030000999999999</v>
      </c>
      <c r="F186">
        <v>25.450001</v>
      </c>
      <c r="G186">
        <v>27.01</v>
      </c>
      <c r="H186">
        <v>28.049999</v>
      </c>
      <c r="I186">
        <v>20.290001</v>
      </c>
      <c r="J186">
        <v>84.019997000000004</v>
      </c>
      <c r="K186">
        <v>100.790001</v>
      </c>
      <c r="L186">
        <v>80.830001999999993</v>
      </c>
      <c r="M186">
        <v>83.309997999999993</v>
      </c>
      <c r="N186">
        <v>81.599997999999999</v>
      </c>
      <c r="O186" s="6">
        <f t="shared" si="63"/>
        <v>-0.10484381884992505</v>
      </c>
      <c r="P186" s="6">
        <f t="shared" si="64"/>
        <v>-3.6950840809576342E-2</v>
      </c>
      <c r="Q186" s="6">
        <f t="shared" si="65"/>
        <v>-9.5346979082293615E-2</v>
      </c>
      <c r="R186" s="6">
        <f t="shared" si="66"/>
        <v>-3.95225062876998E-2</v>
      </c>
      <c r="S186" s="6">
        <f t="shared" si="67"/>
        <v>-3.9296196171130088E-2</v>
      </c>
      <c r="T186" s="6">
        <f t="shared" si="68"/>
        <v>-7.6933616075105807E-2</v>
      </c>
      <c r="U186" s="6">
        <f t="shared" si="69"/>
        <v>-8.9296381808079403E-2</v>
      </c>
      <c r="V186" s="6">
        <f t="shared" si="70"/>
        <v>-6.9025678569978946E-2</v>
      </c>
      <c r="W186" s="6">
        <f t="shared" si="71"/>
        <v>2.2638675278779186E-3</v>
      </c>
      <c r="X186" s="6">
        <f t="shared" si="72"/>
        <v>3.4110238441996392E-2</v>
      </c>
      <c r="Y186" s="6">
        <f t="shared" si="73"/>
        <v>4.7123723408919816E-3</v>
      </c>
      <c r="Z186" s="6">
        <f t="shared" si="74"/>
        <v>1.5483544156099115E-2</v>
      </c>
      <c r="AA186" s="6">
        <f t="shared" si="75"/>
        <v>2.2305695410509765E-2</v>
      </c>
      <c r="AB186" s="6">
        <f t="shared" si="76"/>
        <v>-0.11002955454170393</v>
      </c>
      <c r="AC186" s="6">
        <f t="shared" si="77"/>
        <v>-3.8754656095077285E-2</v>
      </c>
      <c r="AD186" s="6">
        <f t="shared" si="78"/>
        <v>-9.5170015077119044E-2</v>
      </c>
      <c r="AE186" s="6">
        <f t="shared" si="79"/>
        <v>-4.3927514865273506E-2</v>
      </c>
      <c r="AF186" s="6">
        <f t="shared" si="80"/>
        <v>-4.2921122835569793E-2</v>
      </c>
      <c r="AG186" s="6">
        <f t="shared" si="81"/>
        <v>-8.0330508063437278E-2</v>
      </c>
      <c r="AH186" s="6">
        <f t="shared" si="82"/>
        <v>-9.1142394479182348E-2</v>
      </c>
      <c r="AI186" s="6">
        <f t="shared" si="83"/>
        <v>-7.4440698072444966E-2</v>
      </c>
      <c r="AJ186" s="6">
        <f t="shared" si="84"/>
        <v>2.0147746527974845E-3</v>
      </c>
      <c r="AK186" s="6">
        <f t="shared" si="85"/>
        <v>3.2188702017917153E-2</v>
      </c>
      <c r="AL186" s="6">
        <f t="shared" si="86"/>
        <v>4.399593301681908E-3</v>
      </c>
      <c r="AM186" s="6">
        <f t="shared" si="87"/>
        <v>1.4859791359263652E-2</v>
      </c>
      <c r="AN186" s="6">
        <f t="shared" si="88"/>
        <v>2.119386332001498E-2</v>
      </c>
    </row>
    <row r="187" spans="1:40">
      <c r="A187" s="1" t="d">
        <v>2010-07-05</v>
      </c>
      <c r="B187">
        <v>30.41</v>
      </c>
      <c r="C187">
        <v>29.799999</v>
      </c>
      <c r="D187">
        <v>52.619999</v>
      </c>
      <c r="E187">
        <v>29.030000999999999</v>
      </c>
      <c r="F187">
        <v>26.48</v>
      </c>
      <c r="G187">
        <v>28.639999</v>
      </c>
      <c r="H187">
        <v>30.389999</v>
      </c>
      <c r="I187">
        <v>21.389999</v>
      </c>
      <c r="J187">
        <v>83.989998</v>
      </c>
      <c r="K187">
        <v>99.220000999999996</v>
      </c>
      <c r="L187">
        <v>80.879997000000003</v>
      </c>
      <c r="M187">
        <v>83.209998999999996</v>
      </c>
      <c r="N187">
        <v>81</v>
      </c>
      <c r="O187" s="6">
        <f t="shared" si="63"/>
        <v>-6.5545115223140299E-2</v>
      </c>
      <c r="P187" s="6">
        <f t="shared" si="64"/>
        <v>-9.3521391273277653E-3</v>
      </c>
      <c r="Q187" s="6">
        <f t="shared" si="65"/>
        <v>-5.5266802573884111E-2</v>
      </c>
      <c r="R187" s="6">
        <f t="shared" si="66"/>
        <v>-1.7753897527497481E-2</v>
      </c>
      <c r="S187" s="6">
        <f t="shared" si="67"/>
        <v>-6.7745836817550966E-3</v>
      </c>
      <c r="T187" s="6">
        <f t="shared" si="68"/>
        <v>-4.639307448591222E-2</v>
      </c>
      <c r="U187" s="6">
        <f t="shared" si="69"/>
        <v>-1.8259457417642188E-2</v>
      </c>
      <c r="V187" s="6">
        <f t="shared" si="70"/>
        <v>-4.3007589508571462E-2</v>
      </c>
      <c r="W187" s="6">
        <f t="shared" si="71"/>
        <v>1.1913153873456251E-3</v>
      </c>
      <c r="X187" s="6">
        <f t="shared" si="72"/>
        <v>1.5540396813740344E-2</v>
      </c>
      <c r="Y187" s="6">
        <f t="shared" si="73"/>
        <v>4.2125697807284422E-3</v>
      </c>
      <c r="Z187" s="6">
        <f t="shared" si="74"/>
        <v>1.294242454047616E-2</v>
      </c>
      <c r="AA187" s="6">
        <f t="shared" si="75"/>
        <v>9.8009717608791222E-3</v>
      </c>
      <c r="AB187" s="6">
        <f t="shared" si="76"/>
        <v>-7.073085091491918E-2</v>
      </c>
      <c r="AC187" s="6">
        <f t="shared" si="77"/>
        <v>-1.1155954412828711E-2</v>
      </c>
      <c r="AD187" s="6">
        <f t="shared" si="78"/>
        <v>-5.508983856870954E-2</v>
      </c>
      <c r="AE187" s="6">
        <f t="shared" si="79"/>
        <v>-2.2158906105071187E-2</v>
      </c>
      <c r="AF187" s="6">
        <f t="shared" si="80"/>
        <v>-1.0399510346194803E-2</v>
      </c>
      <c r="AG187" s="6">
        <f t="shared" si="81"/>
        <v>-4.9789966474243691E-2</v>
      </c>
      <c r="AH187" s="6">
        <f t="shared" si="82"/>
        <v>-2.010547008874514E-2</v>
      </c>
      <c r="AI187" s="6">
        <f t="shared" si="83"/>
        <v>-4.8422609011037482E-2</v>
      </c>
      <c r="AJ187" s="6">
        <f t="shared" si="84"/>
        <v>9.4222251226519092E-4</v>
      </c>
      <c r="AK187" s="6">
        <f t="shared" si="85"/>
        <v>1.3618860389661107E-2</v>
      </c>
      <c r="AL187" s="6">
        <f t="shared" si="86"/>
        <v>3.899790741518369E-3</v>
      </c>
      <c r="AM187" s="6">
        <f t="shared" si="87"/>
        <v>1.2318671743640697E-2</v>
      </c>
      <c r="AN187" s="6">
        <f t="shared" si="88"/>
        <v>8.6891396703843368E-3</v>
      </c>
    </row>
    <row r="188" spans="1:40">
      <c r="A188" s="1" t="d">
        <v>2010-07-12</v>
      </c>
      <c r="B188">
        <v>30.02</v>
      </c>
      <c r="C188">
        <v>29.690000999999999</v>
      </c>
      <c r="D188">
        <v>51.73</v>
      </c>
      <c r="E188">
        <v>28.68</v>
      </c>
      <c r="F188">
        <v>26.52</v>
      </c>
      <c r="G188">
        <v>28.07</v>
      </c>
      <c r="H188">
        <v>29.83</v>
      </c>
      <c r="I188">
        <v>21.370000999999998</v>
      </c>
      <c r="J188">
        <v>84.129997000000003</v>
      </c>
      <c r="K188">
        <v>100.800003</v>
      </c>
      <c r="L188">
        <v>81.139999000000003</v>
      </c>
      <c r="M188">
        <v>84.07</v>
      </c>
      <c r="N188">
        <v>82.230002999999996</v>
      </c>
      <c r="O188" s="6">
        <f t="shared" si="63"/>
        <v>-2.5975453946265745E-2</v>
      </c>
      <c r="P188" s="6">
        <f t="shared" si="64"/>
        <v>2.9047010040293662E-2</v>
      </c>
      <c r="Q188" s="6">
        <f t="shared" si="65"/>
        <v>-1.4584829351279693E-2</v>
      </c>
      <c r="R188" s="6">
        <f t="shared" si="66"/>
        <v>-1.1440582401893055E-2</v>
      </c>
      <c r="S188" s="6">
        <f t="shared" si="67"/>
        <v>2.4428734324839056E-2</v>
      </c>
      <c r="T188" s="6">
        <f t="shared" si="68"/>
        <v>-2.9832006916772822E-2</v>
      </c>
      <c r="U188" s="6">
        <f t="shared" si="69"/>
        <v>-9.0105732281729883E-3</v>
      </c>
      <c r="V188" s="6">
        <f t="shared" si="70"/>
        <v>-5.1341535150370987E-3</v>
      </c>
      <c r="W188" s="6">
        <f t="shared" si="71"/>
        <v>9.5129035595861462E-4</v>
      </c>
      <c r="X188" s="6">
        <f t="shared" si="72"/>
        <v>1.7513581966879629E-2</v>
      </c>
      <c r="Y188" s="6">
        <f t="shared" si="73"/>
        <v>3.456768874244565E-3</v>
      </c>
      <c r="Z188" s="6">
        <f t="shared" si="74"/>
        <v>1.317067641846237E-2</v>
      </c>
      <c r="AA188" s="6">
        <f t="shared" si="75"/>
        <v>1.4453950269965593E-2</v>
      </c>
      <c r="AB188" s="6">
        <f t="shared" si="76"/>
        <v>-3.1161189638044626E-2</v>
      </c>
      <c r="AC188" s="6">
        <f t="shared" si="77"/>
        <v>2.7243194754792716E-2</v>
      </c>
      <c r="AD188" s="6">
        <f t="shared" si="78"/>
        <v>-1.4407865346105123E-2</v>
      </c>
      <c r="AE188" s="6">
        <f t="shared" si="79"/>
        <v>-1.5845590979466761E-2</v>
      </c>
      <c r="AF188" s="6">
        <f t="shared" si="80"/>
        <v>2.080380766039935E-2</v>
      </c>
      <c r="AG188" s="6">
        <f t="shared" si="81"/>
        <v>-3.3228898905104297E-2</v>
      </c>
      <c r="AH188" s="6">
        <f t="shared" si="82"/>
        <v>-1.085658589927594E-2</v>
      </c>
      <c r="AI188" s="6">
        <f t="shared" si="83"/>
        <v>-1.0549173017503119E-2</v>
      </c>
      <c r="AJ188" s="6">
        <f t="shared" si="84"/>
        <v>7.0219748087818048E-4</v>
      </c>
      <c r="AK188" s="6">
        <f t="shared" si="85"/>
        <v>1.5592045542800392E-2</v>
      </c>
      <c r="AL188" s="6">
        <f t="shared" si="86"/>
        <v>3.1439898350344919E-3</v>
      </c>
      <c r="AM188" s="6">
        <f t="shared" si="87"/>
        <v>1.2546923621626908E-2</v>
      </c>
      <c r="AN188" s="6">
        <f t="shared" si="88"/>
        <v>1.3342118179470806E-2</v>
      </c>
    </row>
    <row r="189" spans="1:40">
      <c r="A189" s="1" t="d">
        <v>2010-07-19</v>
      </c>
      <c r="B189">
        <v>31.549999</v>
      </c>
      <c r="C189">
        <v>30.48</v>
      </c>
      <c r="D189">
        <v>53.779998999999997</v>
      </c>
      <c r="E189">
        <v>28.43</v>
      </c>
      <c r="F189">
        <v>27.15</v>
      </c>
      <c r="G189">
        <v>30.07</v>
      </c>
      <c r="H189">
        <v>32.009998000000003</v>
      </c>
      <c r="I189">
        <v>22.190000999999999</v>
      </c>
      <c r="J189">
        <v>84.099997999999999</v>
      </c>
      <c r="K189">
        <v>99.779999000000004</v>
      </c>
      <c r="L189">
        <v>81.160004000000001</v>
      </c>
      <c r="M189">
        <v>83.980002999999996</v>
      </c>
      <c r="N189">
        <v>82.190002000000007</v>
      </c>
      <c r="O189" s="6">
        <f t="shared" si="63"/>
        <v>8.2899332899644199E-2</v>
      </c>
      <c r="P189" s="6">
        <f t="shared" si="64"/>
        <v>7.916819952860378E-2</v>
      </c>
      <c r="Q189" s="6">
        <f t="shared" si="65"/>
        <v>8.5356128078298357E-2</v>
      </c>
      <c r="R189" s="6">
        <f t="shared" si="66"/>
        <v>1.4169524810150925E-2</v>
      </c>
      <c r="S189" s="6">
        <f t="shared" si="67"/>
        <v>6.4661264090682569E-2</v>
      </c>
      <c r="T189" s="6">
        <f t="shared" si="68"/>
        <v>0.10732082919591336</v>
      </c>
      <c r="U189" s="6">
        <f t="shared" si="69"/>
        <v>0.13205969518321417</v>
      </c>
      <c r="V189" s="6">
        <f t="shared" si="70"/>
        <v>8.9513578886761883E-2</v>
      </c>
      <c r="W189" s="6">
        <f t="shared" si="71"/>
        <v>9.5171316223826685E-4</v>
      </c>
      <c r="X189" s="6">
        <f t="shared" si="72"/>
        <v>-1.0071401877562941E-2</v>
      </c>
      <c r="Y189" s="6">
        <f t="shared" si="73"/>
        <v>4.0743557539341122E-3</v>
      </c>
      <c r="Z189" s="6">
        <f t="shared" si="74"/>
        <v>8.0101449987419679E-3</v>
      </c>
      <c r="AA189" s="6">
        <f t="shared" si="75"/>
        <v>7.2044270340119671E-3</v>
      </c>
      <c r="AB189" s="6">
        <f t="shared" si="76"/>
        <v>7.7713597207865318E-2</v>
      </c>
      <c r="AC189" s="6">
        <f t="shared" si="77"/>
        <v>7.7364384243102838E-2</v>
      </c>
      <c r="AD189" s="6">
        <f t="shared" si="78"/>
        <v>8.5533092083472928E-2</v>
      </c>
      <c r="AE189" s="6">
        <f t="shared" si="79"/>
        <v>9.7645162325772188E-3</v>
      </c>
      <c r="AF189" s="6">
        <f t="shared" si="80"/>
        <v>6.1036337426242863E-2</v>
      </c>
      <c r="AG189" s="6">
        <f t="shared" si="81"/>
        <v>0.10392393720758189</v>
      </c>
      <c r="AH189" s="6">
        <f t="shared" si="82"/>
        <v>0.13021368251211121</v>
      </c>
      <c r="AI189" s="6">
        <f t="shared" si="83"/>
        <v>8.4098559384295862E-2</v>
      </c>
      <c r="AJ189" s="6">
        <f t="shared" si="84"/>
        <v>7.0262028715783271E-4</v>
      </c>
      <c r="AK189" s="6">
        <f t="shared" si="85"/>
        <v>-1.1992938301642178E-2</v>
      </c>
      <c r="AL189" s="6">
        <f t="shared" si="86"/>
        <v>3.761576714724039E-3</v>
      </c>
      <c r="AM189" s="6">
        <f t="shared" si="87"/>
        <v>7.3863922019065057E-3</v>
      </c>
      <c r="AN189" s="6">
        <f t="shared" si="88"/>
        <v>6.0925949435171808E-3</v>
      </c>
    </row>
    <row r="190" spans="1:40">
      <c r="A190" s="1" t="d">
        <v>2010-07-26</v>
      </c>
      <c r="B190">
        <v>31.440000999999999</v>
      </c>
      <c r="C190">
        <v>30.370000999999998</v>
      </c>
      <c r="D190">
        <v>53.84</v>
      </c>
      <c r="E190">
        <v>28.57</v>
      </c>
      <c r="F190">
        <v>26.98</v>
      </c>
      <c r="G190">
        <v>30.290001</v>
      </c>
      <c r="H190">
        <v>32.009998000000003</v>
      </c>
      <c r="I190">
        <v>21.92</v>
      </c>
      <c r="J190">
        <v>84.209998999999996</v>
      </c>
      <c r="K190">
        <v>100.480003</v>
      </c>
      <c r="L190">
        <v>81.430000000000007</v>
      </c>
      <c r="M190">
        <v>84.830001999999993</v>
      </c>
      <c r="N190">
        <v>83.220000999999996</v>
      </c>
      <c r="O190" s="6">
        <f t="shared" si="63"/>
        <v>3.3309497678347698E-2</v>
      </c>
      <c r="P190" s="6">
        <f t="shared" si="64"/>
        <v>1.8946952030576461E-2</v>
      </c>
      <c r="Q190" s="6">
        <f t="shared" si="65"/>
        <v>2.2920428728506952E-2</v>
      </c>
      <c r="R190" s="6">
        <f t="shared" si="66"/>
        <v>-1.5972596240979853E-2</v>
      </c>
      <c r="S190" s="6">
        <f t="shared" si="67"/>
        <v>1.8706119710802452E-2</v>
      </c>
      <c r="T190" s="6">
        <f t="shared" si="68"/>
        <v>5.6013350877098397E-2</v>
      </c>
      <c r="U190" s="6">
        <f t="shared" si="69"/>
        <v>5.1934717478154917E-2</v>
      </c>
      <c r="V190" s="6">
        <f t="shared" si="70"/>
        <v>2.4475985736319799E-2</v>
      </c>
      <c r="W190" s="6">
        <f t="shared" si="71"/>
        <v>2.6159468416496923E-3</v>
      </c>
      <c r="X190" s="6">
        <f t="shared" si="72"/>
        <v>1.2619115625060025E-2</v>
      </c>
      <c r="Y190" s="6">
        <f t="shared" si="73"/>
        <v>6.7772178588128059E-3</v>
      </c>
      <c r="Z190" s="6">
        <f t="shared" si="74"/>
        <v>1.9281756501655773E-2</v>
      </c>
      <c r="AA190" s="6">
        <f t="shared" si="75"/>
        <v>2.703856089869866E-2</v>
      </c>
      <c r="AB190" s="6">
        <f t="shared" si="76"/>
        <v>2.8123761986568817E-2</v>
      </c>
      <c r="AC190" s="6">
        <f t="shared" si="77"/>
        <v>1.7143136745075515E-2</v>
      </c>
      <c r="AD190" s="6">
        <f t="shared" si="78"/>
        <v>2.3097392733681523E-2</v>
      </c>
      <c r="AE190" s="6">
        <f t="shared" si="79"/>
        <v>-2.0377604818553559E-2</v>
      </c>
      <c r="AF190" s="6">
        <f t="shared" si="80"/>
        <v>1.5081193046362747E-2</v>
      </c>
      <c r="AG190" s="6">
        <f t="shared" si="81"/>
        <v>5.2616458888766926E-2</v>
      </c>
      <c r="AH190" s="6">
        <f t="shared" si="82"/>
        <v>5.0088704807051965E-2</v>
      </c>
      <c r="AI190" s="6">
        <f t="shared" si="83"/>
        <v>1.9060966233853779E-2</v>
      </c>
      <c r="AJ190" s="6">
        <f t="shared" si="84"/>
        <v>2.3668539665692582E-3</v>
      </c>
      <c r="AK190" s="6">
        <f t="shared" si="85"/>
        <v>1.0697579200980788E-2</v>
      </c>
      <c r="AL190" s="6">
        <f t="shared" si="86"/>
        <v>6.4644388196027323E-3</v>
      </c>
      <c r="AM190" s="6">
        <f t="shared" si="87"/>
        <v>1.8658003704820313E-2</v>
      </c>
      <c r="AN190" s="6">
        <f t="shared" si="88"/>
        <v>2.5926728808203875E-2</v>
      </c>
    </row>
    <row r="191" spans="1:40">
      <c r="A191" s="1" t="d">
        <v>2010-08-02</v>
      </c>
      <c r="B191">
        <v>32.029998999999997</v>
      </c>
      <c r="C191">
        <v>30.99</v>
      </c>
      <c r="D191">
        <v>55.639999000000003</v>
      </c>
      <c r="E191">
        <v>29.709999</v>
      </c>
      <c r="F191">
        <v>27.09</v>
      </c>
      <c r="G191">
        <v>30.85</v>
      </c>
      <c r="H191">
        <v>32.490001999999997</v>
      </c>
      <c r="I191">
        <v>22.280000999999999</v>
      </c>
      <c r="J191">
        <v>84.230002999999996</v>
      </c>
      <c r="K191">
        <v>100.099998</v>
      </c>
      <c r="L191">
        <v>81.449996999999996</v>
      </c>
      <c r="M191">
        <v>84.989998</v>
      </c>
      <c r="N191">
        <v>83.019997000000004</v>
      </c>
      <c r="O191" s="6">
        <f t="shared" si="63"/>
        <v>6.4809106195019672E-2</v>
      </c>
      <c r="P191" s="6">
        <f t="shared" si="64"/>
        <v>4.2854249342614725E-2</v>
      </c>
      <c r="Q191" s="6">
        <f t="shared" si="65"/>
        <v>7.286446506713691E-2</v>
      </c>
      <c r="R191" s="6">
        <f t="shared" si="66"/>
        <v>3.5283640084395392E-2</v>
      </c>
      <c r="S191" s="6">
        <f t="shared" si="67"/>
        <v>2.1265490779341908E-2</v>
      </c>
      <c r="T191" s="6">
        <f t="shared" si="68"/>
        <v>9.4435359977605687E-2</v>
      </c>
      <c r="U191" s="6">
        <f t="shared" si="69"/>
        <v>8.5417812711752153E-2</v>
      </c>
      <c r="V191" s="6">
        <f t="shared" si="70"/>
        <v>4.1701343816758676E-2</v>
      </c>
      <c r="W191" s="6">
        <f t="shared" si="71"/>
        <v>1.1880020404127418E-3</v>
      </c>
      <c r="X191" s="6">
        <f t="shared" si="72"/>
        <v>-6.9687190580179159E-3</v>
      </c>
      <c r="Y191" s="6">
        <f t="shared" si="73"/>
        <v>3.813252761717388E-3</v>
      </c>
      <c r="Z191" s="6">
        <f t="shared" si="74"/>
        <v>1.0883793831149046E-2</v>
      </c>
      <c r="AA191" s="6">
        <f t="shared" si="75"/>
        <v>9.5612710231824227E-3</v>
      </c>
      <c r="AB191" s="6">
        <f t="shared" si="76"/>
        <v>5.9623370503240791E-2</v>
      </c>
      <c r="AC191" s="6">
        <f t="shared" si="77"/>
        <v>4.1050434057113783E-2</v>
      </c>
      <c r="AD191" s="6">
        <f t="shared" si="78"/>
        <v>7.3041429072311481E-2</v>
      </c>
      <c r="AE191" s="6">
        <f t="shared" si="79"/>
        <v>3.0878631506821685E-2</v>
      </c>
      <c r="AF191" s="6">
        <f t="shared" si="80"/>
        <v>1.7640564114902203E-2</v>
      </c>
      <c r="AG191" s="6">
        <f t="shared" si="81"/>
        <v>9.1038467989274216E-2</v>
      </c>
      <c r="AH191" s="6">
        <f t="shared" si="82"/>
        <v>8.3571800040649208E-2</v>
      </c>
      <c r="AI191" s="6">
        <f t="shared" si="83"/>
        <v>3.6286324314292656E-2</v>
      </c>
      <c r="AJ191" s="6">
        <f t="shared" si="84"/>
        <v>9.3890916533230766E-4</v>
      </c>
      <c r="AK191" s="6">
        <f t="shared" si="85"/>
        <v>-8.8902554820971535E-3</v>
      </c>
      <c r="AL191" s="6">
        <f t="shared" si="86"/>
        <v>3.5004737225073149E-3</v>
      </c>
      <c r="AM191" s="6">
        <f t="shared" si="87"/>
        <v>1.0260041034313584E-2</v>
      </c>
      <c r="AN191" s="6">
        <f t="shared" si="88"/>
        <v>8.4494389326876355E-3</v>
      </c>
    </row>
    <row r="192" spans="1:40">
      <c r="A192" s="1" t="d">
        <v>2010-08-09</v>
      </c>
      <c r="B192">
        <v>30.75</v>
      </c>
      <c r="C192">
        <v>30.700001</v>
      </c>
      <c r="D192">
        <v>53.349997999999999</v>
      </c>
      <c r="E192">
        <v>29.1</v>
      </c>
      <c r="F192">
        <v>26.799999</v>
      </c>
      <c r="G192">
        <v>29.4</v>
      </c>
      <c r="H192">
        <v>31.299999</v>
      </c>
      <c r="I192">
        <v>21.27</v>
      </c>
      <c r="J192">
        <v>84.209998999999996</v>
      </c>
      <c r="K192">
        <v>102.290001</v>
      </c>
      <c r="L192">
        <v>81.480002999999996</v>
      </c>
      <c r="M192">
        <v>85.709998999999996</v>
      </c>
      <c r="N192">
        <v>84.43</v>
      </c>
      <c r="O192" s="6">
        <f t="shared" si="63"/>
        <v>-2.5683563038973675E-2</v>
      </c>
      <c r="P192" s="6">
        <f t="shared" si="64"/>
        <v>7.1919563479953879E-3</v>
      </c>
      <c r="Q192" s="6">
        <f t="shared" si="65"/>
        <v>-8.0276919869686179E-3</v>
      </c>
      <c r="R192" s="6">
        <f t="shared" si="66"/>
        <v>2.3293248514538557E-2</v>
      </c>
      <c r="S192" s="6">
        <f t="shared" si="67"/>
        <v>-1.2975196176566992E-2</v>
      </c>
      <c r="T192" s="6">
        <f t="shared" si="68"/>
        <v>-2.2533322655801803E-2</v>
      </c>
      <c r="U192" s="6">
        <f t="shared" si="69"/>
        <v>-2.2430225904069803E-2</v>
      </c>
      <c r="V192" s="6">
        <f t="shared" si="70"/>
        <v>-4.234415279770043E-2</v>
      </c>
      <c r="W192" s="6">
        <f t="shared" si="71"/>
        <v>1.3071239691372024E-3</v>
      </c>
      <c r="X192" s="6">
        <f t="shared" si="72"/>
        <v>2.4844173834199915E-2</v>
      </c>
      <c r="Y192" s="6">
        <f t="shared" si="73"/>
        <v>3.9350639344806213E-3</v>
      </c>
      <c r="Z192" s="6">
        <f t="shared" si="74"/>
        <v>2.0390782264703505E-2</v>
      </c>
      <c r="AA192" s="6">
        <f t="shared" si="75"/>
        <v>2.6889124187139721E-2</v>
      </c>
      <c r="AB192" s="6">
        <f t="shared" si="76"/>
        <v>-3.0869298730752556E-2</v>
      </c>
      <c r="AC192" s="6">
        <f t="shared" si="77"/>
        <v>5.3881410624944419E-3</v>
      </c>
      <c r="AD192" s="6">
        <f t="shared" si="78"/>
        <v>-7.8507279817940472E-3</v>
      </c>
      <c r="AE192" s="6">
        <f t="shared" si="79"/>
        <v>1.8888239936964851E-2</v>
      </c>
      <c r="AF192" s="6">
        <f t="shared" si="80"/>
        <v>-1.6600122841006697E-2</v>
      </c>
      <c r="AG192" s="6">
        <f t="shared" si="81"/>
        <v>-2.5930214644133275E-2</v>
      </c>
      <c r="AH192" s="6">
        <f t="shared" si="82"/>
        <v>-2.4276238575172755E-2</v>
      </c>
      <c r="AI192" s="6">
        <f t="shared" si="83"/>
        <v>-4.775917230016645E-2</v>
      </c>
      <c r="AJ192" s="6">
        <f t="shared" si="84"/>
        <v>1.0580310940567683E-3</v>
      </c>
      <c r="AK192" s="6">
        <f t="shared" si="85"/>
        <v>2.2922637410120676E-2</v>
      </c>
      <c r="AL192" s="6">
        <f t="shared" si="86"/>
        <v>3.6222848952705482E-3</v>
      </c>
      <c r="AM192" s="6">
        <f t="shared" si="87"/>
        <v>1.9767029467868045E-2</v>
      </c>
      <c r="AN192" s="6">
        <f t="shared" si="88"/>
        <v>2.5777292096644935E-2</v>
      </c>
    </row>
    <row r="193" spans="1:40">
      <c r="A193" s="1" t="d">
        <v>2010-08-16</v>
      </c>
      <c r="B193">
        <v>30.9</v>
      </c>
      <c r="C193">
        <v>30.469999000000001</v>
      </c>
      <c r="D193">
        <v>52.189999</v>
      </c>
      <c r="E193">
        <v>28.67</v>
      </c>
      <c r="F193">
        <v>26.73</v>
      </c>
      <c r="G193">
        <v>29.17</v>
      </c>
      <c r="H193">
        <v>31.49</v>
      </c>
      <c r="I193">
        <v>21.35</v>
      </c>
      <c r="J193">
        <v>84.279999000000004</v>
      </c>
      <c r="K193">
        <v>106.040001</v>
      </c>
      <c r="L193">
        <v>81.580001999999993</v>
      </c>
      <c r="M193">
        <v>85.949996999999996</v>
      </c>
      <c r="N193">
        <v>86.339995999999999</v>
      </c>
      <c r="O193" s="6">
        <f t="shared" si="63"/>
        <v>-1.7324815463921346E-2</v>
      </c>
      <c r="P193" s="6">
        <f t="shared" si="64"/>
        <v>3.287248193563182E-3</v>
      </c>
      <c r="Q193" s="6">
        <f t="shared" si="65"/>
        <v>-3.1125798841909556E-2</v>
      </c>
      <c r="R193" s="6">
        <f t="shared" si="66"/>
        <v>3.4940636525967648E-3</v>
      </c>
      <c r="S193" s="6">
        <f t="shared" si="67"/>
        <v>-9.3093206287821473E-3</v>
      </c>
      <c r="T193" s="6">
        <f t="shared" si="68"/>
        <v>-3.7676874173711336E-2</v>
      </c>
      <c r="U193" s="6">
        <f t="shared" si="69"/>
        <v>-1.6378256388361802E-2</v>
      </c>
      <c r="V193" s="6">
        <f t="shared" si="70"/>
        <v>-2.6347722405181271E-2</v>
      </c>
      <c r="W193" s="6">
        <f t="shared" si="71"/>
        <v>8.3090990395061955E-4</v>
      </c>
      <c r="X193" s="6">
        <f t="shared" si="72"/>
        <v>5.3857658274652512E-2</v>
      </c>
      <c r="Y193" s="6">
        <f t="shared" si="73"/>
        <v>1.8404029261847794E-3</v>
      </c>
      <c r="Z193" s="6">
        <f t="shared" si="74"/>
        <v>1.3116419528635782E-2</v>
      </c>
      <c r="AA193" s="6">
        <f t="shared" si="75"/>
        <v>3.6805228227724293E-2</v>
      </c>
      <c r="AB193" s="6">
        <f t="shared" si="76"/>
        <v>-2.2510551155700227E-2</v>
      </c>
      <c r="AC193" s="6">
        <f t="shared" si="77"/>
        <v>1.4834329080622361E-3</v>
      </c>
      <c r="AD193" s="6">
        <f t="shared" si="78"/>
        <v>-3.0948834836734985E-2</v>
      </c>
      <c r="AE193" s="6">
        <f t="shared" si="79"/>
        <v>-9.1094492497694043E-4</v>
      </c>
      <c r="AF193" s="6">
        <f t="shared" si="80"/>
        <v>-1.2934247293221852E-2</v>
      </c>
      <c r="AG193" s="6">
        <f t="shared" si="81"/>
        <v>-4.1073766162042807E-2</v>
      </c>
      <c r="AH193" s="6">
        <f t="shared" si="82"/>
        <v>-1.8224269059464754E-2</v>
      </c>
      <c r="AI193" s="6">
        <f t="shared" si="83"/>
        <v>-3.1762741907647295E-2</v>
      </c>
      <c r="AJ193" s="6">
        <f t="shared" si="84"/>
        <v>5.8181702887018542E-4</v>
      </c>
      <c r="AK193" s="6">
        <f t="shared" si="85"/>
        <v>5.1936121850573273E-2</v>
      </c>
      <c r="AL193" s="6">
        <f t="shared" si="86"/>
        <v>1.5276238869747062E-3</v>
      </c>
      <c r="AM193" s="6">
        <f t="shared" si="87"/>
        <v>1.2492666731800319E-2</v>
      </c>
      <c r="AN193" s="6">
        <f t="shared" si="88"/>
        <v>3.5693396137229508E-2</v>
      </c>
    </row>
    <row r="194" spans="1:40">
      <c r="A194" s="1" t="d">
        <v>2010-08-23</v>
      </c>
      <c r="B194">
        <v>30.690000999999999</v>
      </c>
      <c r="C194">
        <v>31.139999</v>
      </c>
      <c r="D194">
        <v>52.099997999999999</v>
      </c>
      <c r="E194">
        <v>28.57</v>
      </c>
      <c r="F194">
        <v>26.690000999999999</v>
      </c>
      <c r="G194">
        <v>28.74</v>
      </c>
      <c r="H194">
        <v>31.379999000000002</v>
      </c>
      <c r="I194">
        <v>21.040001</v>
      </c>
      <c r="J194">
        <v>84.209998999999996</v>
      </c>
      <c r="K194">
        <v>105.349998</v>
      </c>
      <c r="L194">
        <v>81.480002999999996</v>
      </c>
      <c r="M194">
        <v>85.610000999999997</v>
      </c>
      <c r="N194">
        <v>85.709998999999996</v>
      </c>
      <c r="O194" s="6">
        <f t="shared" si="63"/>
        <v>-4.2736031184787845E-2</v>
      </c>
      <c r="P194" s="6">
        <f t="shared" si="64"/>
        <v>4.8285624931570783E-3</v>
      </c>
      <c r="Q194" s="6">
        <f t="shared" si="65"/>
        <v>-6.5737438710955984E-2</v>
      </c>
      <c r="R194" s="6">
        <f t="shared" si="66"/>
        <v>-3.9126439573133158E-2</v>
      </c>
      <c r="S194" s="6">
        <f t="shared" si="67"/>
        <v>-1.4875655213355557E-2</v>
      </c>
      <c r="T194" s="6">
        <f t="shared" si="68"/>
        <v>-7.0846869700518025E-2</v>
      </c>
      <c r="U194" s="6">
        <f t="shared" si="69"/>
        <v>-3.4761695800954666E-2</v>
      </c>
      <c r="V194" s="6">
        <f t="shared" si="70"/>
        <v>-5.7264024544360498E-2</v>
      </c>
      <c r="W194" s="6">
        <f t="shared" si="71"/>
        <v>-2.3752077720877172E-4</v>
      </c>
      <c r="X194" s="6">
        <f t="shared" si="72"/>
        <v>5.1118454924705202E-2</v>
      </c>
      <c r="Y194" s="6">
        <f t="shared" si="73"/>
        <v>3.683299618146676E-4</v>
      </c>
      <c r="Z194" s="6">
        <f t="shared" si="74"/>
        <v>7.2685314569183469E-3</v>
      </c>
      <c r="AA194" s="6">
        <f t="shared" si="75"/>
        <v>3.1887986754520065E-2</v>
      </c>
      <c r="AB194" s="6">
        <f t="shared" si="76"/>
        <v>-4.7921766876566727E-2</v>
      </c>
      <c r="AC194" s="6">
        <f t="shared" si="77"/>
        <v>3.0247472076561322E-3</v>
      </c>
      <c r="AD194" s="6">
        <f t="shared" si="78"/>
        <v>-6.5560474705781413E-2</v>
      </c>
      <c r="AE194" s="6">
        <f t="shared" si="79"/>
        <v>-4.3531448150706864E-2</v>
      </c>
      <c r="AF194" s="6">
        <f t="shared" si="80"/>
        <v>-1.8500581877795262E-2</v>
      </c>
      <c r="AG194" s="6">
        <f t="shared" si="81"/>
        <v>-7.4243761688849497E-2</v>
      </c>
      <c r="AH194" s="6">
        <f t="shared" si="82"/>
        <v>-3.6607708472057618E-2</v>
      </c>
      <c r="AI194" s="6">
        <f t="shared" si="83"/>
        <v>-6.2679044046826518E-2</v>
      </c>
      <c r="AJ194" s="6">
        <f t="shared" si="84"/>
        <v>-4.8661365228920583E-4</v>
      </c>
      <c r="AK194" s="6">
        <f t="shared" si="85"/>
        <v>4.9196918500625963E-2</v>
      </c>
      <c r="AL194" s="6">
        <f t="shared" si="86"/>
        <v>5.5550922604594415E-5</v>
      </c>
      <c r="AM194" s="6">
        <f t="shared" si="87"/>
        <v>6.6447786600828847E-3</v>
      </c>
      <c r="AN194" s="6">
        <f t="shared" si="88"/>
        <v>3.0776154664025279E-2</v>
      </c>
    </row>
    <row r="195" spans="1:40">
      <c r="A195" s="1" t="d">
        <v>2010-08-30</v>
      </c>
      <c r="B195">
        <v>32.279998999999997</v>
      </c>
      <c r="C195">
        <v>31.620000999999998</v>
      </c>
      <c r="D195">
        <v>54.200001</v>
      </c>
      <c r="E195">
        <v>29.17</v>
      </c>
      <c r="F195">
        <v>27.290001</v>
      </c>
      <c r="G195">
        <v>30.129999000000002</v>
      </c>
      <c r="H195">
        <v>32.729999999999997</v>
      </c>
      <c r="I195">
        <v>21.73</v>
      </c>
      <c r="J195">
        <v>84.160004000000001</v>
      </c>
      <c r="K195">
        <v>103.58000199999999</v>
      </c>
      <c r="L195">
        <v>81.410004000000001</v>
      </c>
      <c r="M195">
        <v>85.110000999999997</v>
      </c>
      <c r="N195">
        <v>84.400002000000001</v>
      </c>
      <c r="O195" s="6">
        <f t="shared" si="63"/>
        <v>4.8557818170286295E-2</v>
      </c>
      <c r="P195" s="6">
        <f t="shared" si="64"/>
        <v>2.9527176240437936E-2</v>
      </c>
      <c r="Q195" s="6">
        <f t="shared" si="65"/>
        <v>1.5806986636308085E-2</v>
      </c>
      <c r="R195" s="6">
        <f t="shared" si="66"/>
        <v>2.4026097021832126E-3</v>
      </c>
      <c r="S195" s="6">
        <f t="shared" si="67"/>
        <v>1.8118521160328194E-2</v>
      </c>
      <c r="T195" s="6">
        <f t="shared" si="68"/>
        <v>2.4526645608061268E-2</v>
      </c>
      <c r="U195" s="6">
        <f t="shared" si="69"/>
        <v>4.4674022915863768E-2</v>
      </c>
      <c r="V195" s="6">
        <f t="shared" si="70"/>
        <v>2.1396165056192414E-2</v>
      </c>
      <c r="W195" s="6">
        <f t="shared" si="71"/>
        <v>-5.9387064891072412E-4</v>
      </c>
      <c r="X195" s="6">
        <f t="shared" si="72"/>
        <v>1.2532354059449278E-2</v>
      </c>
      <c r="Y195" s="6">
        <f t="shared" si="73"/>
        <v>-8.5946345755739094E-4</v>
      </c>
      <c r="Z195" s="6">
        <f t="shared" si="74"/>
        <v>-7.0249440051709938E-3</v>
      </c>
      <c r="AA195" s="6">
        <f t="shared" si="75"/>
        <v>-3.5536338281506229E-4</v>
      </c>
      <c r="AB195" s="6">
        <f t="shared" si="76"/>
        <v>4.3372082478507414E-2</v>
      </c>
      <c r="AC195" s="6">
        <f t="shared" si="77"/>
        <v>2.772336095493699E-2</v>
      </c>
      <c r="AD195" s="6">
        <f t="shared" si="78"/>
        <v>1.5983950641482655E-2</v>
      </c>
      <c r="AE195" s="6">
        <f t="shared" si="79"/>
        <v>-2.0023988753904926E-3</v>
      </c>
      <c r="AF195" s="6">
        <f t="shared" si="80"/>
        <v>1.4493594495888489E-2</v>
      </c>
      <c r="AG195" s="6">
        <f t="shared" si="81"/>
        <v>2.1129753619729796E-2</v>
      </c>
      <c r="AH195" s="6">
        <f t="shared" si="82"/>
        <v>4.2828010244760815E-2</v>
      </c>
      <c r="AI195" s="6">
        <f t="shared" si="83"/>
        <v>1.5981145553726393E-2</v>
      </c>
      <c r="AJ195" s="6">
        <f t="shared" si="84"/>
        <v>-8.4296352399115826E-4</v>
      </c>
      <c r="AK195" s="6">
        <f t="shared" si="85"/>
        <v>1.0610817635370041E-2</v>
      </c>
      <c r="AL195" s="6">
        <f t="shared" si="86"/>
        <v>-1.1722424967674642E-3</v>
      </c>
      <c r="AM195" s="6">
        <f t="shared" si="87"/>
        <v>-7.648696802006456E-3</v>
      </c>
      <c r="AN195" s="6">
        <f t="shared" si="88"/>
        <v>-1.4671954733098485E-3</v>
      </c>
    </row>
    <row r="196" spans="1:40">
      <c r="A196" s="1" t="d">
        <v>2010-09-06</v>
      </c>
      <c r="B196">
        <v>32.290000999999997</v>
      </c>
      <c r="C196">
        <v>31.440000999999999</v>
      </c>
      <c r="D196">
        <v>54.52</v>
      </c>
      <c r="E196">
        <v>29.77</v>
      </c>
      <c r="F196">
        <v>27.52</v>
      </c>
      <c r="G196">
        <v>30.4</v>
      </c>
      <c r="H196">
        <v>32.82</v>
      </c>
      <c r="I196">
        <v>21.74</v>
      </c>
      <c r="J196">
        <v>84.089995999999999</v>
      </c>
      <c r="K196">
        <v>102.32</v>
      </c>
      <c r="L196">
        <v>81.269997000000004</v>
      </c>
      <c r="M196">
        <v>84.989998</v>
      </c>
      <c r="N196">
        <v>83.989998</v>
      </c>
      <c r="O196" s="6">
        <f t="shared" si="63"/>
        <v>4.4001431835823959E-2</v>
      </c>
      <c r="P196" s="6">
        <f t="shared" si="64"/>
        <v>3.1338439189170335E-2</v>
      </c>
      <c r="Q196" s="6">
        <f t="shared" si="65"/>
        <v>4.3676720333769022E-2</v>
      </c>
      <c r="R196" s="6">
        <f t="shared" si="66"/>
        <v>3.7649895132406568E-2</v>
      </c>
      <c r="S196" s="6">
        <f t="shared" si="67"/>
        <v>2.9126482914315258E-2</v>
      </c>
      <c r="T196" s="6">
        <f t="shared" si="68"/>
        <v>4.1301824532545821E-2</v>
      </c>
      <c r="U196" s="6">
        <f t="shared" si="69"/>
        <v>4.136805054901152E-2</v>
      </c>
      <c r="V196" s="6">
        <f t="shared" si="70"/>
        <v>1.8102142018429756E-2</v>
      </c>
      <c r="W196" s="6">
        <f t="shared" si="71"/>
        <v>-2.2569707940533834E-3</v>
      </c>
      <c r="X196" s="6">
        <f t="shared" si="72"/>
        <v>-3.5711233580641176E-2</v>
      </c>
      <c r="Y196" s="6">
        <f t="shared" si="73"/>
        <v>-3.80725055410227E-3</v>
      </c>
      <c r="Z196" s="6">
        <f t="shared" si="74"/>
        <v>-1.1232117946489263E-2</v>
      </c>
      <c r="AA196" s="6">
        <f t="shared" si="75"/>
        <v>-2.7595223473684701E-2</v>
      </c>
      <c r="AB196" s="6">
        <f t="shared" si="76"/>
        <v>3.8815696144045078E-2</v>
      </c>
      <c r="AC196" s="6">
        <f t="shared" si="77"/>
        <v>2.9534623903669389E-2</v>
      </c>
      <c r="AD196" s="6">
        <f t="shared" si="78"/>
        <v>4.3853684338943592E-2</v>
      </c>
      <c r="AE196" s="6">
        <f t="shared" si="79"/>
        <v>3.3244886554832861E-2</v>
      </c>
      <c r="AF196" s="6">
        <f t="shared" si="80"/>
        <v>2.5501556249875552E-2</v>
      </c>
      <c r="AG196" s="6">
        <f t="shared" si="81"/>
        <v>3.7904932544214349E-2</v>
      </c>
      <c r="AH196" s="6">
        <f t="shared" si="82"/>
        <v>3.9522037877908568E-2</v>
      </c>
      <c r="AI196" s="6">
        <f t="shared" si="83"/>
        <v>1.2687122515963736E-2</v>
      </c>
      <c r="AJ196" s="6">
        <f t="shared" si="84"/>
        <v>-2.5060636691338176E-3</v>
      </c>
      <c r="AK196" s="6">
        <f t="shared" si="85"/>
        <v>-3.7632770004720414E-2</v>
      </c>
      <c r="AL196" s="6">
        <f t="shared" si="86"/>
        <v>-4.1200295933123436E-3</v>
      </c>
      <c r="AM196" s="6">
        <f t="shared" si="87"/>
        <v>-1.1855870743324726E-2</v>
      </c>
      <c r="AN196" s="6">
        <f t="shared" si="88"/>
        <v>-2.8707055564179487E-2</v>
      </c>
    </row>
    <row r="197" spans="1:40">
      <c r="A197" s="1" t="d">
        <v>2010-09-13</v>
      </c>
      <c r="B197">
        <v>32.75</v>
      </c>
      <c r="C197">
        <v>30.85</v>
      </c>
      <c r="D197">
        <v>53.889999000000003</v>
      </c>
      <c r="E197">
        <v>29.940000999999999</v>
      </c>
      <c r="F197">
        <v>27.549999</v>
      </c>
      <c r="G197">
        <v>30.700001</v>
      </c>
      <c r="H197">
        <v>32.729999999999997</v>
      </c>
      <c r="I197">
        <v>22.530000999999999</v>
      </c>
      <c r="J197">
        <v>84.279999000000004</v>
      </c>
      <c r="K197">
        <v>101.66999800000001</v>
      </c>
      <c r="L197">
        <v>81.430000000000007</v>
      </c>
      <c r="M197">
        <v>85.43</v>
      </c>
      <c r="N197">
        <v>83.580001999999993</v>
      </c>
      <c r="O197" s="6">
        <f t="shared" si="63"/>
        <v>6.4966060865713077E-2</v>
      </c>
      <c r="P197" s="6">
        <f t="shared" si="64"/>
        <v>-9.3563839414169733E-3</v>
      </c>
      <c r="Q197" s="6">
        <f t="shared" si="65"/>
        <v>3.3780003017482241E-2</v>
      </c>
      <c r="R197" s="6">
        <f t="shared" si="66"/>
        <v>4.6838196148933517E-2</v>
      </c>
      <c r="S197" s="6">
        <f t="shared" si="67"/>
        <v>3.1713498417633969E-2</v>
      </c>
      <c r="T197" s="6">
        <f t="shared" si="68"/>
        <v>6.5972806515562143E-2</v>
      </c>
      <c r="U197" s="6">
        <f t="shared" si="69"/>
        <v>4.2121373075634357E-2</v>
      </c>
      <c r="V197" s="6">
        <f t="shared" si="70"/>
        <v>6.8422363431391034E-2</v>
      </c>
      <c r="W197" s="6">
        <f t="shared" si="71"/>
        <v>8.3090990395061955E-4</v>
      </c>
      <c r="X197" s="6">
        <f t="shared" si="72"/>
        <v>-3.555586665027663E-2</v>
      </c>
      <c r="Y197" s="6">
        <f t="shared" si="73"/>
        <v>-6.1387269841552464E-4</v>
      </c>
      <c r="Z197" s="6">
        <f t="shared" si="74"/>
        <v>-2.104783271745255E-3</v>
      </c>
      <c r="AA197" s="6">
        <f t="shared" si="75"/>
        <v>-2.5165212294602675E-2</v>
      </c>
      <c r="AB197" s="6">
        <f t="shared" si="76"/>
        <v>5.9780325173934196E-2</v>
      </c>
      <c r="AC197" s="6">
        <f t="shared" si="77"/>
        <v>-1.1160199226917919E-2</v>
      </c>
      <c r="AD197" s="6">
        <f t="shared" si="78"/>
        <v>3.3956967022656812E-2</v>
      </c>
      <c r="AE197" s="6">
        <f t="shared" si="79"/>
        <v>4.2433187571359811E-2</v>
      </c>
      <c r="AF197" s="6">
        <f t="shared" si="80"/>
        <v>2.8088571753194264E-2</v>
      </c>
      <c r="AG197" s="6">
        <f t="shared" si="81"/>
        <v>6.2575914527230672E-2</v>
      </c>
      <c r="AH197" s="6">
        <f t="shared" si="82"/>
        <v>4.0275360404531405E-2</v>
      </c>
      <c r="AI197" s="6">
        <f t="shared" si="83"/>
        <v>6.3007343928925014E-2</v>
      </c>
      <c r="AJ197" s="6">
        <f t="shared" si="84"/>
        <v>5.8181702887018542E-4</v>
      </c>
      <c r="AK197" s="6">
        <f t="shared" si="85"/>
        <v>-3.7477403074355868E-2</v>
      </c>
      <c r="AL197" s="6">
        <f t="shared" si="86"/>
        <v>-9.2665173762559788E-4</v>
      </c>
      <c r="AM197" s="6">
        <f t="shared" si="87"/>
        <v>-2.7285360685807168E-3</v>
      </c>
      <c r="AN197" s="6">
        <f t="shared" si="88"/>
        <v>-2.627704438509746E-2</v>
      </c>
    </row>
    <row r="198" spans="1:40">
      <c r="A198" s="1" t="d">
        <v>2010-09-20</v>
      </c>
      <c r="B198">
        <v>33.700001</v>
      </c>
      <c r="C198">
        <v>31.459999</v>
      </c>
      <c r="D198">
        <v>55.27</v>
      </c>
      <c r="E198">
        <v>30.66</v>
      </c>
      <c r="F198">
        <v>28.040001</v>
      </c>
      <c r="G198">
        <v>31.440000999999999</v>
      </c>
      <c r="H198">
        <v>33.360000999999997</v>
      </c>
      <c r="I198">
        <v>23.120000999999998</v>
      </c>
      <c r="J198">
        <v>84.339995999999999</v>
      </c>
      <c r="K198">
        <v>103.5</v>
      </c>
      <c r="L198">
        <v>81.599997999999999</v>
      </c>
      <c r="M198">
        <v>86.099997999999999</v>
      </c>
      <c r="N198">
        <v>84.709998999999996</v>
      </c>
      <c r="O198" s="6">
        <f t="shared" si="63"/>
        <v>4.3050054609092982E-2</v>
      </c>
      <c r="P198" s="6">
        <f t="shared" si="64"/>
        <v>-5.0729975631430271E-3</v>
      </c>
      <c r="Q198" s="6">
        <f t="shared" si="65"/>
        <v>1.9549338949386829E-2</v>
      </c>
      <c r="R198" s="6">
        <f t="shared" si="66"/>
        <v>4.9818089564037868E-2</v>
      </c>
      <c r="S198" s="6">
        <f t="shared" si="67"/>
        <v>2.7111726466021141E-2</v>
      </c>
      <c r="T198" s="6">
        <f t="shared" si="68"/>
        <v>4.2559679414923737E-2</v>
      </c>
      <c r="U198" s="6">
        <f t="shared" si="69"/>
        <v>1.9065518953475514E-2</v>
      </c>
      <c r="V198" s="6">
        <f t="shared" si="70"/>
        <v>6.2004292788432627E-2</v>
      </c>
      <c r="W198" s="6">
        <f t="shared" si="71"/>
        <v>2.1364043734160621E-3</v>
      </c>
      <c r="X198" s="6">
        <f t="shared" si="72"/>
        <v>-7.7266759906824672E-4</v>
      </c>
      <c r="Y198" s="6">
        <f t="shared" si="73"/>
        <v>2.3310727403589933E-3</v>
      </c>
      <c r="Z198" s="6">
        <f t="shared" si="74"/>
        <v>1.1564838966510969E-2</v>
      </c>
      <c r="AA198" s="6">
        <f t="shared" si="75"/>
        <v>3.6662213398840509E-3</v>
      </c>
      <c r="AB198" s="6">
        <f t="shared" si="76"/>
        <v>3.7864318917314101E-2</v>
      </c>
      <c r="AC198" s="6">
        <f t="shared" si="77"/>
        <v>-6.8768128486439732E-3</v>
      </c>
      <c r="AD198" s="6">
        <f t="shared" si="78"/>
        <v>1.97263029545614E-2</v>
      </c>
      <c r="AE198" s="6">
        <f t="shared" si="79"/>
        <v>4.5413080986464162E-2</v>
      </c>
      <c r="AF198" s="6">
        <f t="shared" si="80"/>
        <v>2.3486799801581436E-2</v>
      </c>
      <c r="AG198" s="6">
        <f t="shared" si="81"/>
        <v>3.9162787426592266E-2</v>
      </c>
      <c r="AH198" s="6">
        <f t="shared" si="82"/>
        <v>1.7219506282372562E-2</v>
      </c>
      <c r="AI198" s="6">
        <f t="shared" si="83"/>
        <v>5.6589273285966607E-2</v>
      </c>
      <c r="AJ198" s="6">
        <f t="shared" si="84"/>
        <v>1.887311498335628E-3</v>
      </c>
      <c r="AK198" s="6">
        <f t="shared" si="85"/>
        <v>-2.6942040231474835E-3</v>
      </c>
      <c r="AL198" s="6">
        <f t="shared" si="86"/>
        <v>2.0182937011489202E-3</v>
      </c>
      <c r="AM198" s="6">
        <f t="shared" si="87"/>
        <v>1.0941086169675507E-2</v>
      </c>
      <c r="AN198" s="6">
        <f t="shared" si="88"/>
        <v>2.5543892493892647E-3</v>
      </c>
    </row>
    <row r="199" spans="1:40">
      <c r="A199" s="1" t="d">
        <v>2010-09-27</v>
      </c>
      <c r="B199">
        <v>33.450001</v>
      </c>
      <c r="C199">
        <v>31.549999</v>
      </c>
      <c r="D199">
        <v>56.810001</v>
      </c>
      <c r="E199">
        <v>30.49</v>
      </c>
      <c r="F199">
        <v>27.93</v>
      </c>
      <c r="G199">
        <v>31.309999000000001</v>
      </c>
      <c r="H199">
        <v>33.209999000000003</v>
      </c>
      <c r="I199">
        <v>23.030000999999999</v>
      </c>
      <c r="J199">
        <v>84.32</v>
      </c>
      <c r="K199">
        <v>104.610001</v>
      </c>
      <c r="L199">
        <v>81.680000000000007</v>
      </c>
      <c r="M199">
        <v>86.349997999999999</v>
      </c>
      <c r="N199">
        <v>85.050003000000004</v>
      </c>
      <c r="O199" s="6">
        <f t="shared" si="63"/>
        <v>3.5294200730079578E-2</v>
      </c>
      <c r="P199" s="6">
        <f t="shared" si="64"/>
        <v>3.4925579238795196E-3</v>
      </c>
      <c r="Q199" s="6">
        <f t="shared" si="65"/>
        <v>4.1144777343238147E-2</v>
      </c>
      <c r="R199" s="6">
        <f t="shared" si="66"/>
        <v>2.3897585972478267E-2</v>
      </c>
      <c r="S199" s="6">
        <f t="shared" si="67"/>
        <v>1.4788366891942425E-2</v>
      </c>
      <c r="T199" s="6">
        <f t="shared" si="68"/>
        <v>2.9494894987460243E-2</v>
      </c>
      <c r="U199" s="6">
        <f t="shared" si="69"/>
        <v>1.1812919615297759E-2</v>
      </c>
      <c r="V199" s="6">
        <f t="shared" si="70"/>
        <v>5.7643875561153482E-2</v>
      </c>
      <c r="W199" s="6">
        <f t="shared" si="71"/>
        <v>2.7314785163284516E-3</v>
      </c>
      <c r="X199" s="6">
        <f t="shared" si="72"/>
        <v>2.2134001644397786E-2</v>
      </c>
      <c r="Y199" s="6">
        <f t="shared" si="73"/>
        <v>5.0322660052877595E-3</v>
      </c>
      <c r="Z199" s="6">
        <f t="shared" si="74"/>
        <v>1.5875202452781276E-2</v>
      </c>
      <c r="AA199" s="6">
        <f t="shared" si="75"/>
        <v>1.2541633790061943E-2</v>
      </c>
      <c r="AB199" s="6">
        <f t="shared" si="76"/>
        <v>3.0108465038300697E-2</v>
      </c>
      <c r="AC199" s="6">
        <f t="shared" si="77"/>
        <v>1.6887426383785738E-3</v>
      </c>
      <c r="AD199" s="6">
        <f t="shared" si="78"/>
        <v>4.1321741348412717E-2</v>
      </c>
      <c r="AE199" s="6">
        <f t="shared" si="79"/>
        <v>1.9492577394904561E-2</v>
      </c>
      <c r="AF199" s="6">
        <f t="shared" si="80"/>
        <v>1.116344022750272E-2</v>
      </c>
      <c r="AG199" s="6">
        <f t="shared" si="81"/>
        <v>2.6098002999128771E-2</v>
      </c>
      <c r="AH199" s="6">
        <f t="shared" si="82"/>
        <v>9.9669069441948067E-3</v>
      </c>
      <c r="AI199" s="6">
        <f t="shared" si="83"/>
        <v>5.2228856058687462E-2</v>
      </c>
      <c r="AJ199" s="6">
        <f t="shared" si="84"/>
        <v>2.4823856412480175E-3</v>
      </c>
      <c r="AK199" s="6">
        <f t="shared" si="85"/>
        <v>2.0212465220318547E-2</v>
      </c>
      <c r="AL199" s="6">
        <f t="shared" si="86"/>
        <v>4.7194869660776859E-3</v>
      </c>
      <c r="AM199" s="6">
        <f t="shared" si="87"/>
        <v>1.5251449655945814E-2</v>
      </c>
      <c r="AN199" s="6">
        <f t="shared" si="88"/>
        <v>1.1429801699567158E-2</v>
      </c>
    </row>
    <row r="200" spans="1:40">
      <c r="A200" s="1" t="d">
        <v>2010-10-04</v>
      </c>
      <c r="B200">
        <v>34.360000999999997</v>
      </c>
      <c r="C200">
        <v>31.85</v>
      </c>
      <c r="D200">
        <v>58.360000999999997</v>
      </c>
      <c r="E200">
        <v>30.77</v>
      </c>
      <c r="F200">
        <v>28.190000999999999</v>
      </c>
      <c r="G200">
        <v>32.200001</v>
      </c>
      <c r="H200">
        <v>34.240001999999997</v>
      </c>
      <c r="I200">
        <v>23.309999000000001</v>
      </c>
      <c r="J200">
        <v>84.449996999999996</v>
      </c>
      <c r="K200">
        <v>104.220001</v>
      </c>
      <c r="L200">
        <v>81.849997999999999</v>
      </c>
      <c r="M200">
        <v>87.300003000000004</v>
      </c>
      <c r="N200">
        <v>85.370002999999997</v>
      </c>
      <c r="O200" s="6">
        <f t="shared" si="63"/>
        <v>4.7990164138402035E-2</v>
      </c>
      <c r="P200" s="6">
        <f t="shared" si="64"/>
        <v>3.190063166677546E-2</v>
      </c>
      <c r="Q200" s="6">
        <f t="shared" si="65"/>
        <v>7.9685827400521811E-2</v>
      </c>
      <c r="R200" s="6">
        <f t="shared" si="66"/>
        <v>2.7344776942335124E-2</v>
      </c>
      <c r="S200" s="6">
        <f t="shared" si="67"/>
        <v>2.2964841298310546E-2</v>
      </c>
      <c r="T200" s="6">
        <f t="shared" si="68"/>
        <v>4.7703796439822019E-2</v>
      </c>
      <c r="U200" s="6">
        <f t="shared" si="69"/>
        <v>4.5102521171665466E-2</v>
      </c>
      <c r="V200" s="6">
        <f t="shared" si="70"/>
        <v>3.4034611318205787E-2</v>
      </c>
      <c r="W200" s="6">
        <f t="shared" si="71"/>
        <v>2.0150306590526082E-3</v>
      </c>
      <c r="X200" s="6">
        <f t="shared" si="72"/>
        <v>2.4771804460572415E-2</v>
      </c>
      <c r="Y200" s="6">
        <f t="shared" si="73"/>
        <v>5.1445239031615644E-3</v>
      </c>
      <c r="Z200" s="6">
        <f t="shared" si="74"/>
        <v>2.1653170046289857E-2</v>
      </c>
      <c r="AA200" s="6">
        <f t="shared" si="75"/>
        <v>2.1190505214426048E-2</v>
      </c>
      <c r="AB200" s="6">
        <f t="shared" si="76"/>
        <v>4.2804428446623154E-2</v>
      </c>
      <c r="AC200" s="6">
        <f t="shared" si="77"/>
        <v>3.0096816381274514E-2</v>
      </c>
      <c r="AD200" s="6">
        <f t="shared" si="78"/>
        <v>7.9862791405696382E-2</v>
      </c>
      <c r="AE200" s="6">
        <f t="shared" si="79"/>
        <v>2.2939768364761418E-2</v>
      </c>
      <c r="AF200" s="6">
        <f t="shared" si="80"/>
        <v>1.9339914633870841E-2</v>
      </c>
      <c r="AG200" s="6">
        <f t="shared" si="81"/>
        <v>4.4306904451490547E-2</v>
      </c>
      <c r="AH200" s="6">
        <f t="shared" si="82"/>
        <v>4.3256508500562514E-2</v>
      </c>
      <c r="AI200" s="6">
        <f t="shared" si="83"/>
        <v>2.8619591815739767E-2</v>
      </c>
      <c r="AJ200" s="6">
        <f t="shared" si="84"/>
        <v>1.765937783972174E-3</v>
      </c>
      <c r="AK200" s="6">
        <f t="shared" si="85"/>
        <v>2.2850268036493177E-2</v>
      </c>
      <c r="AL200" s="6">
        <f t="shared" si="86"/>
        <v>4.8317448639514909E-3</v>
      </c>
      <c r="AM200" s="6">
        <f t="shared" si="87"/>
        <v>2.1029417249454396E-2</v>
      </c>
      <c r="AN200" s="6">
        <f t="shared" si="88"/>
        <v>2.0078673123931263E-2</v>
      </c>
    </row>
    <row r="201" spans="1:40">
      <c r="A201" s="1" t="d">
        <v>2010-10-11</v>
      </c>
      <c r="B201">
        <v>34.709999000000003</v>
      </c>
      <c r="C201">
        <v>31.9</v>
      </c>
      <c r="D201">
        <v>59.209999000000003</v>
      </c>
      <c r="E201">
        <v>31.15</v>
      </c>
      <c r="F201">
        <v>28.610001</v>
      </c>
      <c r="G201">
        <v>32.229999999999997</v>
      </c>
      <c r="H201">
        <v>34.590000000000003</v>
      </c>
      <c r="I201">
        <v>24.09</v>
      </c>
      <c r="J201">
        <v>84.400002000000001</v>
      </c>
      <c r="K201">
        <v>100.269997</v>
      </c>
      <c r="L201">
        <v>81.760002</v>
      </c>
      <c r="M201">
        <v>86.660004000000001</v>
      </c>
      <c r="N201">
        <v>83.099997999999999</v>
      </c>
      <c r="O201" s="6">
        <f t="shared" si="63"/>
        <v>2.9529934031647328E-2</v>
      </c>
      <c r="P201" s="6">
        <f t="shared" si="64"/>
        <v>1.3889143947063058E-2</v>
      </c>
      <c r="Q201" s="6">
        <f t="shared" si="65"/>
        <v>6.8860163809474004E-2</v>
      </c>
      <c r="R201" s="6">
        <f t="shared" si="66"/>
        <v>1.5855371789794001E-2</v>
      </c>
      <c r="S201" s="6">
        <f t="shared" si="67"/>
        <v>2.0124244185105236E-2</v>
      </c>
      <c r="T201" s="6">
        <f t="shared" si="68"/>
        <v>2.4816696459725333E-2</v>
      </c>
      <c r="U201" s="6">
        <f t="shared" si="69"/>
        <v>3.6207015482512747E-2</v>
      </c>
      <c r="V201" s="6">
        <f t="shared" si="70"/>
        <v>4.1098729570009103E-2</v>
      </c>
      <c r="W201" s="6">
        <f t="shared" si="71"/>
        <v>7.112244072618706E-4</v>
      </c>
      <c r="X201" s="6">
        <f t="shared" si="72"/>
        <v>-3.1705095088808352E-2</v>
      </c>
      <c r="Y201" s="6">
        <f t="shared" si="73"/>
        <v>1.9589134569764246E-3</v>
      </c>
      <c r="Z201" s="6">
        <f t="shared" si="74"/>
        <v>6.4830742642779876E-3</v>
      </c>
      <c r="AA201" s="6">
        <f t="shared" si="75"/>
        <v>-1.918896884446418E-2</v>
      </c>
      <c r="AB201" s="6">
        <f t="shared" si="76"/>
        <v>2.4344198339868447E-2</v>
      </c>
      <c r="AC201" s="6">
        <f t="shared" si="77"/>
        <v>1.2085328661562112E-2</v>
      </c>
      <c r="AD201" s="6">
        <f t="shared" si="78"/>
        <v>6.9037127814648575E-2</v>
      </c>
      <c r="AE201" s="6">
        <f t="shared" si="79"/>
        <v>1.1450363212220295E-2</v>
      </c>
      <c r="AF201" s="6">
        <f t="shared" si="80"/>
        <v>1.6499317520665531E-2</v>
      </c>
      <c r="AG201" s="6">
        <f t="shared" si="81"/>
        <v>2.1419804471393862E-2</v>
      </c>
      <c r="AH201" s="6">
        <f t="shared" si="82"/>
        <v>3.4361002811409795E-2</v>
      </c>
      <c r="AI201" s="6">
        <f t="shared" si="83"/>
        <v>3.5683710067543083E-2</v>
      </c>
      <c r="AJ201" s="6">
        <f t="shared" si="84"/>
        <v>4.6213153218143646E-4</v>
      </c>
      <c r="AK201" s="6">
        <f t="shared" si="85"/>
        <v>-3.3626631512887591E-2</v>
      </c>
      <c r="AL201" s="6">
        <f t="shared" si="86"/>
        <v>1.6461344177663515E-3</v>
      </c>
      <c r="AM201" s="6">
        <f t="shared" si="87"/>
        <v>5.8593214674425263E-3</v>
      </c>
      <c r="AN201" s="6">
        <f t="shared" si="88"/>
        <v>-2.0300800934958965E-2</v>
      </c>
    </row>
    <row r="202" spans="1:40">
      <c r="A202" s="1" t="d">
        <v>2010-10-18</v>
      </c>
      <c r="B202">
        <v>34.959999000000003</v>
      </c>
      <c r="C202">
        <v>31.870000999999998</v>
      </c>
      <c r="D202">
        <v>59.299999</v>
      </c>
      <c r="E202">
        <v>31.23</v>
      </c>
      <c r="F202">
        <v>28.809999000000001</v>
      </c>
      <c r="G202">
        <v>32.479999999999997</v>
      </c>
      <c r="H202">
        <v>34.290000999999997</v>
      </c>
      <c r="I202">
        <v>24.110001</v>
      </c>
      <c r="J202">
        <v>84.459998999999996</v>
      </c>
      <c r="K202">
        <v>101.379997</v>
      </c>
      <c r="L202">
        <v>81.900002000000001</v>
      </c>
      <c r="M202">
        <v>86.919998000000007</v>
      </c>
      <c r="N202">
        <v>83.949996999999996</v>
      </c>
      <c r="O202" s="6">
        <f t="shared" si="63"/>
        <v>4.4152705713612114E-2</v>
      </c>
      <c r="P202" s="6">
        <f t="shared" si="64"/>
        <v>1.0091602515214935E-2</v>
      </c>
      <c r="Q202" s="6">
        <f t="shared" si="65"/>
        <v>4.2896904968703027E-2</v>
      </c>
      <c r="R202" s="6">
        <f t="shared" si="66"/>
        <v>2.3980410294823833E-2</v>
      </c>
      <c r="S202" s="6">
        <f t="shared" si="67"/>
        <v>3.1021134429181071E-2</v>
      </c>
      <c r="T202" s="6">
        <f t="shared" si="68"/>
        <v>3.6687011893841048E-2</v>
      </c>
      <c r="U202" s="6">
        <f t="shared" si="69"/>
        <v>3.2002790360607047E-2</v>
      </c>
      <c r="V202" s="6">
        <f t="shared" si="70"/>
        <v>4.5828976415427769E-2</v>
      </c>
      <c r="W202" s="6">
        <f t="shared" si="71"/>
        <v>1.6589528728209635E-3</v>
      </c>
      <c r="X202" s="6">
        <f t="shared" si="72"/>
        <v>-3.1363355462417489E-2</v>
      </c>
      <c r="Y202" s="6">
        <f t="shared" si="73"/>
        <v>2.6898414226376498E-3</v>
      </c>
      <c r="Z202" s="6">
        <f t="shared" si="74"/>
        <v>6.5793509474291094E-3</v>
      </c>
      <c r="AA202" s="6">
        <f t="shared" si="75"/>
        <v>-1.3018006327246543E-2</v>
      </c>
      <c r="AB202" s="6">
        <f t="shared" si="76"/>
        <v>3.8966970021833233E-2</v>
      </c>
      <c r="AC202" s="6">
        <f t="shared" si="77"/>
        <v>8.2877872297139887E-3</v>
      </c>
      <c r="AD202" s="6">
        <f t="shared" si="78"/>
        <v>4.3073868973877598E-2</v>
      </c>
      <c r="AE202" s="6">
        <f t="shared" si="79"/>
        <v>1.9575401717250127E-2</v>
      </c>
      <c r="AF202" s="6">
        <f t="shared" si="80"/>
        <v>2.7396207764741366E-2</v>
      </c>
      <c r="AG202" s="6">
        <f t="shared" si="81"/>
        <v>3.3290119905509577E-2</v>
      </c>
      <c r="AH202" s="6">
        <f t="shared" si="82"/>
        <v>3.0156777689504095E-2</v>
      </c>
      <c r="AI202" s="6">
        <f t="shared" si="83"/>
        <v>4.0413956912961749E-2</v>
      </c>
      <c r="AJ202" s="6">
        <f t="shared" si="84"/>
        <v>1.4098599977405294E-3</v>
      </c>
      <c r="AK202" s="6">
        <f t="shared" si="85"/>
        <v>-3.3284891886496727E-2</v>
      </c>
      <c r="AL202" s="6">
        <f t="shared" si="86"/>
        <v>2.3770623834275767E-3</v>
      </c>
      <c r="AM202" s="6">
        <f t="shared" si="87"/>
        <v>5.9555981505936481E-3</v>
      </c>
      <c r="AN202" s="6">
        <f t="shared" si="88"/>
        <v>-1.412983841774133E-2</v>
      </c>
    </row>
    <row r="203" spans="1:40">
      <c r="A203" s="1" t="d">
        <v>2010-10-25</v>
      </c>
      <c r="B203">
        <v>35.259998000000003</v>
      </c>
      <c r="C203">
        <v>31.719999000000001</v>
      </c>
      <c r="D203">
        <v>59.240001999999997</v>
      </c>
      <c r="E203">
        <v>31.17</v>
      </c>
      <c r="F203">
        <v>28.77</v>
      </c>
      <c r="G203">
        <v>32.18</v>
      </c>
      <c r="H203">
        <v>34.799999</v>
      </c>
      <c r="I203">
        <v>24.35</v>
      </c>
      <c r="J203">
        <v>84.489998</v>
      </c>
      <c r="K203">
        <v>100.41999800000001</v>
      </c>
      <c r="L203">
        <v>81.980002999999996</v>
      </c>
      <c r="M203">
        <v>86.860000999999997</v>
      </c>
      <c r="N203">
        <v>83.540001000000004</v>
      </c>
      <c r="O203" s="6">
        <f t="shared" si="63"/>
        <v>2.585599402856217E-2</v>
      </c>
      <c r="P203" s="6">
        <f t="shared" si="64"/>
        <v>-4.0900167773768002E-3</v>
      </c>
      <c r="Q203" s="6">
        <f t="shared" si="65"/>
        <v>1.4966282370961021E-2</v>
      </c>
      <c r="R203" s="6">
        <f t="shared" si="66"/>
        <v>1.2915904445295391E-2</v>
      </c>
      <c r="S203" s="6">
        <f t="shared" si="67"/>
        <v>2.03658369638638E-2</v>
      </c>
      <c r="T203" s="6">
        <f t="shared" si="68"/>
        <v>-6.2134204202562559E-4</v>
      </c>
      <c r="U203" s="6">
        <f t="shared" si="69"/>
        <v>1.6222748360041454E-2</v>
      </c>
      <c r="V203" s="6">
        <f t="shared" si="70"/>
        <v>4.3649439380976929E-2</v>
      </c>
      <c r="W203" s="6">
        <f t="shared" si="71"/>
        <v>4.735527634830735E-4</v>
      </c>
      <c r="X203" s="6">
        <f t="shared" si="72"/>
        <v>-3.714268838594785E-2</v>
      </c>
      <c r="Y203" s="6">
        <f t="shared" si="73"/>
        <v>1.5870722882804782E-3</v>
      </c>
      <c r="Z203" s="6">
        <f t="shared" si="74"/>
        <v>-5.0528585903622334E-3</v>
      </c>
      <c r="AA203" s="6">
        <f t="shared" si="75"/>
        <v>-2.1669215124021746E-2</v>
      </c>
      <c r="AB203" s="6">
        <f t="shared" si="76"/>
        <v>2.0670258336783289E-2</v>
      </c>
      <c r="AC203" s="6">
        <f t="shared" si="77"/>
        <v>-5.8938320628777463E-3</v>
      </c>
      <c r="AD203" s="6">
        <f t="shared" si="78"/>
        <v>1.5143246376135592E-2</v>
      </c>
      <c r="AE203" s="6">
        <f t="shared" si="79"/>
        <v>8.5108958677216871E-3</v>
      </c>
      <c r="AF203" s="6">
        <f t="shared" si="80"/>
        <v>1.6740910299424094E-2</v>
      </c>
      <c r="AG203" s="6">
        <f t="shared" si="81"/>
        <v>-4.0182340303570978E-3</v>
      </c>
      <c r="AH203" s="6">
        <f t="shared" si="82"/>
        <v>1.4376735688938502E-2</v>
      </c>
      <c r="AI203" s="6">
        <f t="shared" si="83"/>
        <v>3.8234419878510909E-2</v>
      </c>
      <c r="AJ203" s="6">
        <f t="shared" si="84"/>
        <v>2.2445988840263936E-4</v>
      </c>
      <c r="AK203" s="6">
        <f t="shared" si="85"/>
        <v>-3.9064224810027089E-2</v>
      </c>
      <c r="AL203" s="6">
        <f t="shared" si="86"/>
        <v>1.2742932490704051E-3</v>
      </c>
      <c r="AM203" s="6">
        <f t="shared" si="87"/>
        <v>-5.6766113871976956E-3</v>
      </c>
      <c r="AN203" s="6">
        <f t="shared" si="88"/>
        <v>-2.2781047214516532E-2</v>
      </c>
    </row>
    <row r="204" spans="1:40">
      <c r="A204" s="1" t="d">
        <v>2010-11-01</v>
      </c>
      <c r="B204">
        <v>36.509998000000003</v>
      </c>
      <c r="C204">
        <v>32.049999</v>
      </c>
      <c r="D204">
        <v>62.310001</v>
      </c>
      <c r="E204">
        <v>31.450001</v>
      </c>
      <c r="F204">
        <v>29.110001</v>
      </c>
      <c r="G204">
        <v>33.43</v>
      </c>
      <c r="H204">
        <v>36.32</v>
      </c>
      <c r="I204">
        <v>25.1</v>
      </c>
      <c r="J204">
        <v>84.389999000000003</v>
      </c>
      <c r="K204">
        <v>97.980002999999996</v>
      </c>
      <c r="L204">
        <v>81.940002000000007</v>
      </c>
      <c r="M204">
        <v>87.239998</v>
      </c>
      <c r="N204">
        <v>82.620002999999997</v>
      </c>
      <c r="O204" s="6">
        <f t="shared" si="63"/>
        <v>5.0558339824478257E-2</v>
      </c>
      <c r="P204" s="6">
        <f t="shared" si="64"/>
        <v>4.6911423746316371E-3</v>
      </c>
      <c r="Q204" s="6">
        <f t="shared" si="65"/>
        <v>5.1031512950273132E-2</v>
      </c>
      <c r="R204" s="6">
        <f t="shared" si="66"/>
        <v>9.5847697094893752E-3</v>
      </c>
      <c r="S204" s="6">
        <f t="shared" si="67"/>
        <v>1.7325450095155556E-2</v>
      </c>
      <c r="T204" s="6">
        <f t="shared" si="68"/>
        <v>3.655600460466079E-2</v>
      </c>
      <c r="U204" s="6">
        <f t="shared" si="69"/>
        <v>4.8803930784015064E-2</v>
      </c>
      <c r="V204" s="6">
        <f t="shared" si="70"/>
        <v>4.1071029510958298E-2</v>
      </c>
      <c r="W204" s="6">
        <f t="shared" si="71"/>
        <v>-1.185259784636822E-4</v>
      </c>
      <c r="X204" s="6">
        <f t="shared" si="72"/>
        <v>-2.3103110787693622E-2</v>
      </c>
      <c r="Y204" s="6">
        <f t="shared" si="73"/>
        <v>2.1991456095946998E-3</v>
      </c>
      <c r="Z204" s="6">
        <f t="shared" si="74"/>
        <v>6.6704559390053731E-3</v>
      </c>
      <c r="AA204" s="6">
        <f t="shared" si="75"/>
        <v>-5.7928595145750744E-3</v>
      </c>
      <c r="AB204" s="6">
        <f t="shared" si="76"/>
        <v>4.5372604132699376E-2</v>
      </c>
      <c r="AC204" s="6">
        <f t="shared" si="77"/>
        <v>2.887327089130691E-3</v>
      </c>
      <c r="AD204" s="6">
        <f t="shared" si="78"/>
        <v>5.1208476955447703E-2</v>
      </c>
      <c r="AE204" s="6">
        <f t="shared" si="79"/>
        <v>5.17976113191567E-3</v>
      </c>
      <c r="AF204" s="6">
        <f t="shared" si="80"/>
        <v>1.3700523430715851E-2</v>
      </c>
      <c r="AG204" s="6">
        <f t="shared" si="81"/>
        <v>3.3159112616329318E-2</v>
      </c>
      <c r="AH204" s="6">
        <f t="shared" si="82"/>
        <v>4.6957918112912111E-2</v>
      </c>
      <c r="AI204" s="6">
        <f t="shared" si="83"/>
        <v>3.5656010008492278E-2</v>
      </c>
      <c r="AJ204" s="6">
        <f t="shared" si="84"/>
        <v>-3.6761885354411636E-4</v>
      </c>
      <c r="AK204" s="6">
        <f t="shared" si="85"/>
        <v>-2.502464721177286E-2</v>
      </c>
      <c r="AL204" s="6">
        <f t="shared" si="86"/>
        <v>1.8863665703846267E-3</v>
      </c>
      <c r="AM204" s="6">
        <f t="shared" si="87"/>
        <v>6.0467031421699118E-3</v>
      </c>
      <c r="AN204" s="6">
        <f t="shared" si="88"/>
        <v>-6.9046916050698607E-3</v>
      </c>
    </row>
    <row r="205" spans="1:40">
      <c r="A205" s="1" t="d">
        <v>2010-11-08</v>
      </c>
      <c r="B205">
        <v>36.009998000000003</v>
      </c>
      <c r="C205">
        <v>31.34</v>
      </c>
      <c r="D205">
        <v>62.939999</v>
      </c>
      <c r="E205">
        <v>30.93</v>
      </c>
      <c r="F205">
        <v>28.709999</v>
      </c>
      <c r="G205">
        <v>32.409999999999997</v>
      </c>
      <c r="H205">
        <v>35.509998000000003</v>
      </c>
      <c r="I205">
        <v>24.34</v>
      </c>
      <c r="J205">
        <v>84.160004000000001</v>
      </c>
      <c r="K205">
        <v>95.809997999999993</v>
      </c>
      <c r="L205">
        <v>81.510002</v>
      </c>
      <c r="M205">
        <v>86.139999000000003</v>
      </c>
      <c r="N205">
        <v>80.860000999999997</v>
      </c>
      <c r="O205" s="6">
        <f t="shared" si="63"/>
        <v>2.9592099937439286E-2</v>
      </c>
      <c r="P205" s="6">
        <f t="shared" si="64"/>
        <v>-1.676992287884068E-2</v>
      </c>
      <c r="Q205" s="6">
        <f t="shared" si="65"/>
        <v>5.9572586607840129E-2</v>
      </c>
      <c r="R205" s="6">
        <f t="shared" si="66"/>
        <v>-9.6525845980089415E-3</v>
      </c>
      <c r="S205" s="6">
        <f t="shared" si="67"/>
        <v>-3.4770550843638164E-3</v>
      </c>
      <c r="T205" s="6">
        <f t="shared" si="68"/>
        <v>-2.1574981400212367E-3</v>
      </c>
      <c r="U205" s="6">
        <f t="shared" si="69"/>
        <v>3.4960494994982494E-2</v>
      </c>
      <c r="V205" s="6">
        <f t="shared" si="70"/>
        <v>9.4943538897364742E-3</v>
      </c>
      <c r="W205" s="6">
        <f t="shared" si="71"/>
        <v>-3.5582411479574312E-3</v>
      </c>
      <c r="X205" s="6">
        <f t="shared" si="72"/>
        <v>-5.6508760664433548E-2</v>
      </c>
      <c r="Y205" s="6">
        <f t="shared" si="73"/>
        <v>-4.7732786358155093E-3</v>
      </c>
      <c r="Z205" s="6">
        <f t="shared" si="74"/>
        <v>-9.0142643616087856E-3</v>
      </c>
      <c r="AA205" s="6">
        <f t="shared" si="75"/>
        <v>-3.7502071208313441E-2</v>
      </c>
      <c r="AB205" s="6">
        <f t="shared" si="76"/>
        <v>2.4406364245660405E-2</v>
      </c>
      <c r="AC205" s="6">
        <f t="shared" si="77"/>
        <v>-1.8573738164341626E-2</v>
      </c>
      <c r="AD205" s="6">
        <f t="shared" si="78"/>
        <v>5.97495506130147E-2</v>
      </c>
      <c r="AE205" s="6">
        <f t="shared" si="79"/>
        <v>-1.4057593175582646E-2</v>
      </c>
      <c r="AF205" s="6">
        <f t="shared" si="80"/>
        <v>-7.1019817488035212E-3</v>
      </c>
      <c r="AG205" s="6">
        <f t="shared" si="81"/>
        <v>-5.5543901283527089E-3</v>
      </c>
      <c r="AH205" s="6">
        <f t="shared" si="82"/>
        <v>3.3114482323879542E-2</v>
      </c>
      <c r="AI205" s="6">
        <f t="shared" si="83"/>
        <v>4.0793343872704531E-3</v>
      </c>
      <c r="AJ205" s="6">
        <f t="shared" si="84"/>
        <v>-3.8073340230378653E-3</v>
      </c>
      <c r="AK205" s="6">
        <f t="shared" si="85"/>
        <v>-5.8430297088512786E-2</v>
      </c>
      <c r="AL205" s="6">
        <f t="shared" si="86"/>
        <v>-5.0860576750255829E-3</v>
      </c>
      <c r="AM205" s="6">
        <f t="shared" si="87"/>
        <v>-9.6380171584442478E-3</v>
      </c>
      <c r="AN205" s="6">
        <f t="shared" si="88"/>
        <v>-3.8613903298808226E-2</v>
      </c>
    </row>
    <row r="206" spans="1:40">
      <c r="A206" s="1" t="d">
        <v>2010-11-15</v>
      </c>
      <c r="B206">
        <v>36.240001999999997</v>
      </c>
      <c r="C206">
        <v>31.129999000000002</v>
      </c>
      <c r="D206">
        <v>63.59</v>
      </c>
      <c r="E206">
        <v>31</v>
      </c>
      <c r="F206">
        <v>28.809999000000001</v>
      </c>
      <c r="G206">
        <v>32.759998000000003</v>
      </c>
      <c r="H206">
        <v>35.389999000000003</v>
      </c>
      <c r="I206">
        <v>24.309999000000001</v>
      </c>
      <c r="J206">
        <v>84.160004000000001</v>
      </c>
      <c r="K206">
        <v>96.589995999999999</v>
      </c>
      <c r="L206">
        <v>81.349997999999999</v>
      </c>
      <c r="M206">
        <v>85.300003000000004</v>
      </c>
      <c r="N206">
        <v>81.059997999999993</v>
      </c>
      <c r="O206" s="6">
        <f t="shared" si="63"/>
        <v>2.7414416114189762E-2</v>
      </c>
      <c r="P206" s="6">
        <f t="shared" si="64"/>
        <v>-1.8775412910632984E-2</v>
      </c>
      <c r="Q206" s="6">
        <f t="shared" si="65"/>
        <v>7.0859202118746717E-2</v>
      </c>
      <c r="R206" s="6">
        <f t="shared" si="66"/>
        <v>-5.4688892940995245E-3</v>
      </c>
      <c r="S206" s="6">
        <f t="shared" si="67"/>
        <v>1.3893368228100045E-3</v>
      </c>
      <c r="T206" s="6">
        <f t="shared" si="68"/>
        <v>1.7863056370568682E-2</v>
      </c>
      <c r="U206" s="6">
        <f t="shared" si="69"/>
        <v>1.6811908056005988E-2</v>
      </c>
      <c r="V206" s="6">
        <f t="shared" si="70"/>
        <v>-1.6441023359029571E-3</v>
      </c>
      <c r="W206" s="6">
        <f t="shared" si="71"/>
        <v>-3.9133639753970327E-3</v>
      </c>
      <c r="X206" s="6">
        <f t="shared" si="72"/>
        <v>-3.8886195911158758E-2</v>
      </c>
      <c r="Y206" s="6">
        <f t="shared" si="73"/>
        <v>-7.7145425905616113E-3</v>
      </c>
      <c r="Z206" s="6">
        <f t="shared" si="74"/>
        <v>-1.8123148951833753E-2</v>
      </c>
      <c r="AA206" s="6">
        <f t="shared" si="75"/>
        <v>-3.0135974512262482E-2</v>
      </c>
      <c r="AB206" s="6">
        <f t="shared" si="76"/>
        <v>2.2228680422410881E-2</v>
      </c>
      <c r="AC206" s="6">
        <f t="shared" si="77"/>
        <v>-2.057922819613393E-2</v>
      </c>
      <c r="AD206" s="6">
        <f t="shared" si="78"/>
        <v>7.1036166123921288E-2</v>
      </c>
      <c r="AE206" s="6">
        <f t="shared" si="79"/>
        <v>-9.8738978716732297E-3</v>
      </c>
      <c r="AF206" s="6">
        <f t="shared" si="80"/>
        <v>-2.2355898416297005E-3</v>
      </c>
      <c r="AG206" s="6">
        <f t="shared" si="81"/>
        <v>1.4466164382237211E-2</v>
      </c>
      <c r="AH206" s="6">
        <f t="shared" si="82"/>
        <v>1.4965895384903036E-2</v>
      </c>
      <c r="AI206" s="6">
        <f t="shared" si="83"/>
        <v>-7.0591218383689782E-3</v>
      </c>
      <c r="AJ206" s="6">
        <f t="shared" si="84"/>
        <v>-4.1624568504774664E-3</v>
      </c>
      <c r="AK206" s="6">
        <f t="shared" si="85"/>
        <v>-4.0807732335237996E-2</v>
      </c>
      <c r="AL206" s="6">
        <f t="shared" si="86"/>
        <v>-8.0273216297716849E-3</v>
      </c>
      <c r="AM206" s="6">
        <f t="shared" si="87"/>
        <v>-1.8746901748669213E-2</v>
      </c>
      <c r="AN206" s="6">
        <f t="shared" si="88"/>
        <v>-3.1247806602757267E-2</v>
      </c>
    </row>
    <row r="207" spans="1:40">
      <c r="A207" s="1" t="d">
        <v>2010-11-22</v>
      </c>
      <c r="B207">
        <v>36.310001</v>
      </c>
      <c r="C207">
        <v>30.860001</v>
      </c>
      <c r="D207">
        <v>62.509998000000003</v>
      </c>
      <c r="E207">
        <v>30.58</v>
      </c>
      <c r="F207">
        <v>28.5</v>
      </c>
      <c r="G207">
        <v>32.700001</v>
      </c>
      <c r="H207">
        <v>34.869999</v>
      </c>
      <c r="I207">
        <v>24.25</v>
      </c>
      <c r="J207">
        <v>84.199996999999996</v>
      </c>
      <c r="K207">
        <v>97.07</v>
      </c>
      <c r="L207">
        <v>81.389999000000003</v>
      </c>
      <c r="M207">
        <v>85.470000999999996</v>
      </c>
      <c r="N207">
        <v>81.339995999999999</v>
      </c>
      <c r="O207" s="6">
        <f t="shared" si="63"/>
        <v>-5.4929279211651614E-3</v>
      </c>
      <c r="P207" s="6">
        <f t="shared" si="64"/>
        <v>-3.783627282600923E-2</v>
      </c>
      <c r="Q207" s="6">
        <f t="shared" si="65"/>
        <v>3.2045693439208536E-3</v>
      </c>
      <c r="R207" s="6">
        <f t="shared" si="66"/>
        <v>-2.8052814442035178E-2</v>
      </c>
      <c r="S207" s="6">
        <f t="shared" si="67"/>
        <v>-2.1177704835382661E-2</v>
      </c>
      <c r="T207" s="6">
        <f t="shared" si="68"/>
        <v>-2.2078591947760181E-2</v>
      </c>
      <c r="U207" s="6">
        <f t="shared" si="69"/>
        <v>-4.0741721723479882E-2</v>
      </c>
      <c r="V207" s="6">
        <f t="shared" si="70"/>
        <v>-3.4451228754246083E-2</v>
      </c>
      <c r="W207" s="6">
        <f t="shared" si="71"/>
        <v>-2.2540137013032698E-3</v>
      </c>
      <c r="X207" s="6">
        <f t="shared" si="72"/>
        <v>-9.331039104787003E-3</v>
      </c>
      <c r="Y207" s="6">
        <f t="shared" si="73"/>
        <v>-6.7348934743999955E-3</v>
      </c>
      <c r="Z207" s="6">
        <f t="shared" si="74"/>
        <v>-2.0497469530226225E-2</v>
      </c>
      <c r="AA207" s="6">
        <f t="shared" si="75"/>
        <v>-1.5613966976658194E-2</v>
      </c>
      <c r="AB207" s="6">
        <f t="shared" si="76"/>
        <v>-1.0678663612944044E-2</v>
      </c>
      <c r="AC207" s="6">
        <f t="shared" si="77"/>
        <v>-3.9640088111510173E-2</v>
      </c>
      <c r="AD207" s="6">
        <f t="shared" si="78"/>
        <v>3.3815333490954239E-3</v>
      </c>
      <c r="AE207" s="6">
        <f t="shared" si="79"/>
        <v>-3.2457823019608881E-2</v>
      </c>
      <c r="AF207" s="6">
        <f t="shared" si="80"/>
        <v>-2.4802631499822366E-2</v>
      </c>
      <c r="AG207" s="6">
        <f t="shared" si="81"/>
        <v>-2.5475483936091652E-2</v>
      </c>
      <c r="AH207" s="6">
        <f t="shared" si="82"/>
        <v>-4.2587734394582834E-2</v>
      </c>
      <c r="AI207" s="6">
        <f t="shared" si="83"/>
        <v>-3.9866248256712103E-2</v>
      </c>
      <c r="AJ207" s="6">
        <f t="shared" si="84"/>
        <v>-2.503106576383704E-3</v>
      </c>
      <c r="AK207" s="6">
        <f t="shared" si="85"/>
        <v>-1.125257552886624E-2</v>
      </c>
      <c r="AL207" s="6">
        <f t="shared" si="86"/>
        <v>-7.047672513610069E-3</v>
      </c>
      <c r="AM207" s="6">
        <f t="shared" si="87"/>
        <v>-2.1121222327061685E-2</v>
      </c>
      <c r="AN207" s="6">
        <f t="shared" si="88"/>
        <v>-1.6725799067152981E-2</v>
      </c>
    </row>
    <row r="208" spans="1:40">
      <c r="A208" s="1" t="d">
        <v>2010-11-29</v>
      </c>
      <c r="B208">
        <v>37.419998</v>
      </c>
      <c r="C208">
        <v>31.280000999999999</v>
      </c>
      <c r="D208">
        <v>65.819999999999993</v>
      </c>
      <c r="E208">
        <v>31.09</v>
      </c>
      <c r="F208">
        <v>28.809999000000001</v>
      </c>
      <c r="G208">
        <v>34.040000999999997</v>
      </c>
      <c r="H208">
        <v>37.009998000000003</v>
      </c>
      <c r="I208">
        <v>24.809999000000001</v>
      </c>
      <c r="J208">
        <v>84.169998000000007</v>
      </c>
      <c r="K208">
        <v>94.889999000000003</v>
      </c>
      <c r="L208">
        <v>81.220000999999996</v>
      </c>
      <c r="M208">
        <v>84.32</v>
      </c>
      <c r="N208">
        <v>79.860000999999997</v>
      </c>
      <c r="O208" s="6">
        <f t="shared" si="63"/>
        <v>3.8408645277933133E-2</v>
      </c>
      <c r="P208" s="6">
        <f t="shared" si="64"/>
        <v>-1.9162892814555048E-3</v>
      </c>
      <c r="Q208" s="6">
        <f t="shared" si="65"/>
        <v>4.4741867767080619E-2</v>
      </c>
      <c r="R208" s="6">
        <f t="shared" si="66"/>
        <v>5.1596373736842909E-3</v>
      </c>
      <c r="S208" s="6">
        <f t="shared" si="67"/>
        <v>3.4770550843639019E-3</v>
      </c>
      <c r="T208" s="6">
        <f t="shared" si="68"/>
        <v>4.9069315928920269E-2</v>
      </c>
      <c r="U208" s="6">
        <f t="shared" si="69"/>
        <v>4.1373801725782242E-2</v>
      </c>
      <c r="V208" s="6">
        <f t="shared" si="70"/>
        <v>1.9125669837999598E-2</v>
      </c>
      <c r="W208" s="6">
        <f t="shared" si="71"/>
        <v>1.187429441335728E-4</v>
      </c>
      <c r="X208" s="6">
        <f t="shared" si="72"/>
        <v>-9.648727340985137E-3</v>
      </c>
      <c r="Y208" s="6">
        <f t="shared" si="73"/>
        <v>-3.564202072842376E-3</v>
      </c>
      <c r="Z208" s="6">
        <f t="shared" si="74"/>
        <v>-2.1354783223903835E-2</v>
      </c>
      <c r="AA208" s="6">
        <f t="shared" si="75"/>
        <v>-1.2444162422690383E-2</v>
      </c>
      <c r="AB208" s="6">
        <f t="shared" si="76"/>
        <v>3.3222909586154252E-2</v>
      </c>
      <c r="AC208" s="6">
        <f t="shared" si="77"/>
        <v>-3.7201045669564507E-3</v>
      </c>
      <c r="AD208" s="6">
        <f t="shared" si="78"/>
        <v>4.491883177225519E-2</v>
      </c>
      <c r="AE208" s="6">
        <f t="shared" si="79"/>
        <v>7.5462879611058568E-4</v>
      </c>
      <c r="AF208" s="6">
        <f t="shared" si="80"/>
        <v>-1.478715800758033E-4</v>
      </c>
      <c r="AG208" s="6">
        <f t="shared" si="81"/>
        <v>4.5672423940588798E-2</v>
      </c>
      <c r="AH208" s="6">
        <f t="shared" si="82"/>
        <v>3.952778905467929E-2</v>
      </c>
      <c r="AI208" s="6">
        <f t="shared" si="83"/>
        <v>1.3710650335533578E-2</v>
      </c>
      <c r="AJ208" s="6">
        <f t="shared" si="84"/>
        <v>-1.3034993094686133E-4</v>
      </c>
      <c r="AK208" s="6">
        <f t="shared" si="85"/>
        <v>-1.1570263765064374E-2</v>
      </c>
      <c r="AL208" s="6">
        <f t="shared" si="86"/>
        <v>-3.8769811120524492E-3</v>
      </c>
      <c r="AM208" s="6">
        <f t="shared" si="87"/>
        <v>-2.1978536020739296E-2</v>
      </c>
      <c r="AN208" s="6">
        <f t="shared" si="88"/>
        <v>-1.355599451318517E-2</v>
      </c>
    </row>
    <row r="209" spans="1:40">
      <c r="A209" s="1" t="d">
        <v>2010-12-06</v>
      </c>
      <c r="B209">
        <v>37.560001</v>
      </c>
      <c r="C209">
        <v>31.120000999999998</v>
      </c>
      <c r="D209">
        <v>65.900002000000001</v>
      </c>
      <c r="E209">
        <v>31.290001</v>
      </c>
      <c r="F209">
        <v>29.139999</v>
      </c>
      <c r="G209">
        <v>34.400002000000001</v>
      </c>
      <c r="H209">
        <v>37.25</v>
      </c>
      <c r="I209">
        <v>25.190000999999999</v>
      </c>
      <c r="J209">
        <v>83.900002000000001</v>
      </c>
      <c r="K209">
        <v>93.150002000000001</v>
      </c>
      <c r="L209">
        <v>80.629997000000003</v>
      </c>
      <c r="M209">
        <v>82.739998</v>
      </c>
      <c r="N209">
        <v>78.930000000000007</v>
      </c>
      <c r="O209" s="6">
        <f t="shared" si="63"/>
        <v>3.5776144601715049E-2</v>
      </c>
      <c r="P209" s="6">
        <f t="shared" si="64"/>
        <v>-3.21220886296314E-4</v>
      </c>
      <c r="Q209" s="6">
        <f t="shared" si="65"/>
        <v>3.568224657815821E-2</v>
      </c>
      <c r="R209" s="6">
        <f t="shared" si="66"/>
        <v>9.3113851547364512E-3</v>
      </c>
      <c r="S209" s="6">
        <f t="shared" si="67"/>
        <v>1.1389252063701727E-2</v>
      </c>
      <c r="T209" s="6">
        <f t="shared" si="68"/>
        <v>4.8848424584079966E-2</v>
      </c>
      <c r="U209" s="6">
        <f t="shared" si="69"/>
        <v>5.122267872476647E-2</v>
      </c>
      <c r="V209" s="6">
        <f t="shared" si="70"/>
        <v>3.5559382870114946E-2</v>
      </c>
      <c r="W209" s="6">
        <f t="shared" si="71"/>
        <v>-3.0941592068532498E-3</v>
      </c>
      <c r="X209" s="6">
        <f t="shared" si="72"/>
        <v>-3.6264056260705876E-2</v>
      </c>
      <c r="Y209" s="6">
        <f t="shared" si="73"/>
        <v>-8.8900575899853868E-3</v>
      </c>
      <c r="Z209" s="6">
        <f t="shared" si="74"/>
        <v>-3.0471352806461412E-2</v>
      </c>
      <c r="AA209" s="6">
        <f t="shared" si="75"/>
        <v>-2.6628212806769299E-2</v>
      </c>
      <c r="AB209" s="6">
        <f t="shared" si="76"/>
        <v>3.0590408909936168E-2</v>
      </c>
      <c r="AC209" s="6">
        <f t="shared" si="77"/>
        <v>-2.1250361717972599E-3</v>
      </c>
      <c r="AD209" s="6">
        <f t="shared" si="78"/>
        <v>3.585921058333278E-2</v>
      </c>
      <c r="AE209" s="6">
        <f t="shared" si="79"/>
        <v>4.906376577162746E-3</v>
      </c>
      <c r="AF209" s="6">
        <f t="shared" si="80"/>
        <v>7.7643253992620218E-3</v>
      </c>
      <c r="AG209" s="6">
        <f t="shared" si="81"/>
        <v>4.5451532595748495E-2</v>
      </c>
      <c r="AH209" s="6">
        <f t="shared" si="82"/>
        <v>4.9376666053663518E-2</v>
      </c>
      <c r="AI209" s="6">
        <f t="shared" si="83"/>
        <v>3.0144363367648926E-2</v>
      </c>
      <c r="AJ209" s="6">
        <f t="shared" si="84"/>
        <v>-3.3432520819336839E-3</v>
      </c>
      <c r="AK209" s="6">
        <f t="shared" si="85"/>
        <v>-3.8185592684785115E-2</v>
      </c>
      <c r="AL209" s="6">
        <f t="shared" si="86"/>
        <v>-9.2028366291954603E-3</v>
      </c>
      <c r="AM209" s="6">
        <f t="shared" si="87"/>
        <v>-3.1095105603296872E-2</v>
      </c>
      <c r="AN209" s="6">
        <f t="shared" si="88"/>
        <v>-2.7740044897264084E-2</v>
      </c>
    </row>
    <row r="210" spans="1:40">
      <c r="A210" s="1" t="d">
        <v>2010-12-13</v>
      </c>
      <c r="B210">
        <v>37.360000999999997</v>
      </c>
      <c r="C210">
        <v>31.15</v>
      </c>
      <c r="D210">
        <v>65.889999000000003</v>
      </c>
      <c r="E210">
        <v>31.67</v>
      </c>
      <c r="F210">
        <v>29.360001</v>
      </c>
      <c r="G210">
        <v>34.540000999999997</v>
      </c>
      <c r="H210">
        <v>37.560001</v>
      </c>
      <c r="I210">
        <v>25.08</v>
      </c>
      <c r="J210">
        <v>83.970000999999996</v>
      </c>
      <c r="K210">
        <v>93.239998</v>
      </c>
      <c r="L210">
        <v>80.739998</v>
      </c>
      <c r="M210">
        <v>82.849997999999999</v>
      </c>
      <c r="N210">
        <v>79.010002</v>
      </c>
      <c r="O210" s="6">
        <f t="shared" si="63"/>
        <v>2.8507427160370167E-2</v>
      </c>
      <c r="P210" s="6">
        <f t="shared" si="64"/>
        <v>9.3533658940408142E-3</v>
      </c>
      <c r="Q210" s="6">
        <f t="shared" si="65"/>
        <v>5.2660157800078933E-2</v>
      </c>
      <c r="R210" s="6">
        <f t="shared" si="66"/>
        <v>3.5023660049632241E-2</v>
      </c>
      <c r="S210" s="6">
        <f t="shared" si="67"/>
        <v>2.9729150531654973E-2</v>
      </c>
      <c r="T210" s="6">
        <f t="shared" si="68"/>
        <v>5.4742993186224734E-2</v>
      </c>
      <c r="U210" s="6">
        <f t="shared" si="69"/>
        <v>7.4312848954517299E-2</v>
      </c>
      <c r="V210" s="6">
        <f t="shared" si="70"/>
        <v>3.3654098381227668E-2</v>
      </c>
      <c r="W210" s="6">
        <f t="shared" si="71"/>
        <v>-2.7352815143398173E-3</v>
      </c>
      <c r="X210" s="6">
        <f t="shared" si="72"/>
        <v>-4.0255575006600167E-2</v>
      </c>
      <c r="Y210" s="6">
        <f t="shared" si="73"/>
        <v>-8.0183123985034053E-3</v>
      </c>
      <c r="Z210" s="6">
        <f t="shared" si="74"/>
        <v>-3.1133729145378684E-2</v>
      </c>
      <c r="AA210" s="6">
        <f t="shared" si="75"/>
        <v>-2.9063399254887105E-2</v>
      </c>
      <c r="AB210" s="6">
        <f t="shared" si="76"/>
        <v>2.3321691468591286E-2</v>
      </c>
      <c r="AC210" s="6">
        <f t="shared" si="77"/>
        <v>7.5495506085398682E-3</v>
      </c>
      <c r="AD210" s="6">
        <f t="shared" si="78"/>
        <v>5.2837121805253504E-2</v>
      </c>
      <c r="AE210" s="6">
        <f t="shared" si="79"/>
        <v>3.0618651472058535E-2</v>
      </c>
      <c r="AF210" s="6">
        <f t="shared" si="80"/>
        <v>2.6104223867215268E-2</v>
      </c>
      <c r="AG210" s="6">
        <f t="shared" si="81"/>
        <v>5.1346101197893262E-2</v>
      </c>
      <c r="AH210" s="6">
        <f t="shared" si="82"/>
        <v>7.2466836283414354E-2</v>
      </c>
      <c r="AI210" s="6">
        <f t="shared" si="83"/>
        <v>2.8239078878761648E-2</v>
      </c>
      <c r="AJ210" s="6">
        <f t="shared" si="84"/>
        <v>-2.9843743894202514E-3</v>
      </c>
      <c r="AK210" s="6">
        <f t="shared" si="85"/>
        <v>-4.2177111430679405E-2</v>
      </c>
      <c r="AL210" s="6">
        <f t="shared" si="86"/>
        <v>-8.3310914377134788E-3</v>
      </c>
      <c r="AM210" s="6">
        <f t="shared" si="87"/>
        <v>-3.1757481942214144E-2</v>
      </c>
      <c r="AN210" s="6">
        <f t="shared" si="88"/>
        <v>-3.017523134538189E-2</v>
      </c>
    </row>
    <row r="211" spans="1:40">
      <c r="A211" s="1" t="d">
        <v>2010-12-20</v>
      </c>
      <c r="B211">
        <v>37.630001</v>
      </c>
      <c r="C211">
        <v>31.360001</v>
      </c>
      <c r="D211">
        <v>67.410004000000001</v>
      </c>
      <c r="E211">
        <v>31.65</v>
      </c>
      <c r="F211">
        <v>29.4</v>
      </c>
      <c r="G211">
        <v>34.82</v>
      </c>
      <c r="H211">
        <v>38.139999000000003</v>
      </c>
      <c r="I211">
        <v>25.209999</v>
      </c>
      <c r="J211">
        <v>83.839995999999999</v>
      </c>
      <c r="K211">
        <v>92.93</v>
      </c>
      <c r="L211">
        <v>80.690002000000007</v>
      </c>
      <c r="M211">
        <v>82.589995999999999</v>
      </c>
      <c r="N211">
        <v>79.25</v>
      </c>
      <c r="O211" s="6">
        <f t="shared" si="63"/>
        <v>5.5963637812994514E-3</v>
      </c>
      <c r="P211" s="6">
        <f t="shared" si="64"/>
        <v>2.5542797235424603E-3</v>
      </c>
      <c r="Q211" s="6">
        <f t="shared" si="65"/>
        <v>2.3869690688529066E-2</v>
      </c>
      <c r="R211" s="6">
        <f t="shared" si="66"/>
        <v>1.7851924519522711E-2</v>
      </c>
      <c r="S211" s="6">
        <f t="shared" si="67"/>
        <v>2.0272159958369295E-2</v>
      </c>
      <c r="T211" s="6">
        <f t="shared" si="68"/>
        <v>2.2655601257666764E-2</v>
      </c>
      <c r="U211" s="6">
        <f t="shared" si="69"/>
        <v>3.0075481594465964E-2</v>
      </c>
      <c r="V211" s="6">
        <f t="shared" si="70"/>
        <v>1.5993944135647937E-2</v>
      </c>
      <c r="W211" s="6">
        <f t="shared" si="71"/>
        <v>-3.928366599242096E-3</v>
      </c>
      <c r="X211" s="6">
        <f t="shared" si="72"/>
        <v>-2.0871793877900807E-2</v>
      </c>
      <c r="Y211" s="6">
        <f t="shared" si="73"/>
        <v>-6.5468579237561017E-3</v>
      </c>
      <c r="Z211" s="6">
        <f t="shared" si="74"/>
        <v>-2.0730525402441264E-2</v>
      </c>
      <c r="AA211" s="6">
        <f t="shared" si="75"/>
        <v>-7.6677013995985069E-3</v>
      </c>
      <c r="AB211" s="6">
        <f t="shared" si="76"/>
        <v>4.1062808952056946E-4</v>
      </c>
      <c r="AC211" s="6">
        <f t="shared" si="77"/>
        <v>7.5046443804151447E-4</v>
      </c>
      <c r="AD211" s="6">
        <f t="shared" si="78"/>
        <v>2.4046654693703637E-2</v>
      </c>
      <c r="AE211" s="6">
        <f t="shared" si="79"/>
        <v>1.3446915941949005E-2</v>
      </c>
      <c r="AF211" s="6">
        <f t="shared" si="80"/>
        <v>1.664723329392959E-2</v>
      </c>
      <c r="AG211" s="6">
        <f t="shared" si="81"/>
        <v>1.9258709269335293E-2</v>
      </c>
      <c r="AH211" s="6">
        <f t="shared" si="82"/>
        <v>2.8229468923363012E-2</v>
      </c>
      <c r="AI211" s="6">
        <f t="shared" si="83"/>
        <v>1.0578924633181917E-2</v>
      </c>
      <c r="AJ211" s="6">
        <f t="shared" si="84"/>
        <v>-4.1774594743225306E-3</v>
      </c>
      <c r="AK211" s="6">
        <f t="shared" si="85"/>
        <v>-2.2793330301980046E-2</v>
      </c>
      <c r="AL211" s="6">
        <f t="shared" si="86"/>
        <v>-6.8596369629661752E-3</v>
      </c>
      <c r="AM211" s="6">
        <f t="shared" si="87"/>
        <v>-2.1354278199276724E-2</v>
      </c>
      <c r="AN211" s="6">
        <f t="shared" si="88"/>
        <v>-8.7795334900932932E-3</v>
      </c>
    </row>
    <row r="212" spans="1:40">
      <c r="A212" s="1" t="d">
        <v>2010-12-27</v>
      </c>
      <c r="B212">
        <v>37.409999999999997</v>
      </c>
      <c r="C212">
        <v>31.34</v>
      </c>
      <c r="D212">
        <v>68.25</v>
      </c>
      <c r="E212">
        <v>31.5</v>
      </c>
      <c r="F212">
        <v>29.309999000000001</v>
      </c>
      <c r="G212">
        <v>34.869999</v>
      </c>
      <c r="H212">
        <v>38.409999999999997</v>
      </c>
      <c r="I212">
        <v>25.190000999999999</v>
      </c>
      <c r="J212">
        <v>83.980002999999996</v>
      </c>
      <c r="K212">
        <v>94.120002999999997</v>
      </c>
      <c r="L212">
        <v>80.459998999999996</v>
      </c>
      <c r="M212">
        <v>82.489998</v>
      </c>
      <c r="N212">
        <v>79.089995999999999</v>
      </c>
      <c r="O212" s="6">
        <f t="shared" si="63"/>
        <v>-4.0016326040752479E-3</v>
      </c>
      <c r="P212" s="6">
        <f t="shared" si="64"/>
        <v>7.0445054840084622E-3</v>
      </c>
      <c r="Q212" s="6">
        <f t="shared" si="65"/>
        <v>3.5038962207594379E-2</v>
      </c>
      <c r="R212" s="6">
        <f t="shared" si="66"/>
        <v>6.6889561917047253E-3</v>
      </c>
      <c r="S212" s="6">
        <f t="shared" si="67"/>
        <v>5.8169541547837397E-3</v>
      </c>
      <c r="T212" s="6">
        <f t="shared" si="68"/>
        <v>1.3570209490726752E-2</v>
      </c>
      <c r="U212" s="6">
        <f t="shared" si="69"/>
        <v>3.0665897532244926E-2</v>
      </c>
      <c r="V212" s="6">
        <f t="shared" si="70"/>
        <v>0</v>
      </c>
      <c r="W212" s="6">
        <f t="shared" si="71"/>
        <v>9.53073667775118E-4</v>
      </c>
      <c r="X212" s="6">
        <f t="shared" si="72"/>
        <v>1.0359477215021081E-2</v>
      </c>
      <c r="Y212" s="6">
        <f t="shared" si="73"/>
        <v>-2.1105973968289968E-3</v>
      </c>
      <c r="Z212" s="6">
        <f t="shared" si="74"/>
        <v>-3.0260872338827775E-3</v>
      </c>
      <c r="AA212" s="6">
        <f t="shared" si="75"/>
        <v>2.0250102357195461E-3</v>
      </c>
      <c r="AB212" s="6">
        <f t="shared" si="76"/>
        <v>-9.1873682958541307E-3</v>
      </c>
      <c r="AC212" s="6">
        <f t="shared" si="77"/>
        <v>5.2406901985075161E-3</v>
      </c>
      <c r="AD212" s="6">
        <f t="shared" si="78"/>
        <v>3.521592621276895E-2</v>
      </c>
      <c r="AE212" s="6">
        <f t="shared" si="79"/>
        <v>2.2839476141310201E-3</v>
      </c>
      <c r="AF212" s="6">
        <f t="shared" si="80"/>
        <v>2.1920274903440345E-3</v>
      </c>
      <c r="AG212" s="6">
        <f t="shared" si="81"/>
        <v>1.0173317502395279E-2</v>
      </c>
      <c r="AH212" s="6">
        <f t="shared" si="82"/>
        <v>2.8819884861141974E-2</v>
      </c>
      <c r="AI212" s="6">
        <f t="shared" si="83"/>
        <v>-5.4150195024660211E-3</v>
      </c>
      <c r="AJ212" s="6">
        <f t="shared" si="84"/>
        <v>7.0398079269468387E-4</v>
      </c>
      <c r="AK212" s="6">
        <f t="shared" si="85"/>
        <v>8.4379407909418447E-3</v>
      </c>
      <c r="AL212" s="6">
        <f t="shared" si="86"/>
        <v>-2.42337643603907E-3</v>
      </c>
      <c r="AM212" s="6">
        <f t="shared" si="87"/>
        <v>-3.6498400307182393E-3</v>
      </c>
      <c r="AN212" s="6">
        <f t="shared" si="88"/>
        <v>9.131781452247599E-4</v>
      </c>
    </row>
    <row r="213" spans="1:40">
      <c r="A213" s="1" t="d">
        <v>2011-01-03</v>
      </c>
      <c r="B213">
        <v>37.700001</v>
      </c>
      <c r="C213">
        <v>31.58</v>
      </c>
      <c r="D213">
        <v>68.279999000000004</v>
      </c>
      <c r="E213">
        <v>32.07</v>
      </c>
      <c r="F213">
        <v>29.030000999999999</v>
      </c>
      <c r="G213">
        <v>35.259998000000003</v>
      </c>
      <c r="H213">
        <v>38.310001</v>
      </c>
      <c r="I213">
        <v>25.75</v>
      </c>
      <c r="J213">
        <v>84</v>
      </c>
      <c r="K213">
        <v>92.349997999999999</v>
      </c>
      <c r="L213">
        <v>80.540001000000004</v>
      </c>
      <c r="M213">
        <v>82.730002999999996</v>
      </c>
      <c r="N213">
        <v>78.449996999999996</v>
      </c>
      <c r="O213" s="6">
        <f t="shared" ref="O213:O276" si="89">LN(B213/B210)</f>
        <v>9.0594808519268814E-3</v>
      </c>
      <c r="P213" s="6">
        <f t="shared" ref="P213:P276" si="90">LN(C213/C210)</f>
        <v>1.370976359403389E-2</v>
      </c>
      <c r="Q213" s="6">
        <f t="shared" ref="Q213:Q276" si="91">LN(D213/D210)</f>
        <v>3.563021353174424E-2</v>
      </c>
      <c r="R213" s="6">
        <f t="shared" ref="R213:R276" si="92">LN(E213/E210)</f>
        <v>1.2551153154515167E-2</v>
      </c>
      <c r="S213" s="6">
        <f t="shared" ref="S213:S276" si="93">LN(F213/F210)</f>
        <v>-1.1303425322598197E-2</v>
      </c>
      <c r="T213" s="6">
        <f t="shared" ref="T213:T276" si="94">LN(G213/G210)</f>
        <v>2.0631018577753284E-2</v>
      </c>
      <c r="U213" s="6">
        <f t="shared" ref="U213:U276" si="95">LN(H213/H210)</f>
        <v>1.9771303851272421E-2</v>
      </c>
      <c r="V213" s="6">
        <f t="shared" ref="V213:V276" si="96">LN(I213/I210)</f>
        <v>2.6363911345025297E-2</v>
      </c>
      <c r="W213" s="6">
        <f t="shared" ref="W213:W276" si="97">LN(J213/J210)</f>
        <v>3.5719473882683426E-4</v>
      </c>
      <c r="X213" s="6">
        <f t="shared" ref="X213:X276" si="98">LN(K213/K210)</f>
        <v>-9.5911077290265889E-3</v>
      </c>
      <c r="Y213" s="6">
        <f t="shared" ref="Y213:Y276" si="99">LN(L213/L210)</f>
        <v>-2.4801228144261727E-3</v>
      </c>
      <c r="Z213" s="6">
        <f t="shared" ref="Z213:Z276" si="100">LN(M213/M210)</f>
        <v>-1.4493902679279713E-3</v>
      </c>
      <c r="AA213" s="6">
        <f t="shared" ref="AA213:AA276" si="101">LN(N213/N210)</f>
        <v>-7.1130111097700149E-3</v>
      </c>
      <c r="AB213" s="6">
        <f t="shared" ref="AB213:AB276" si="102">O213-$O$655</f>
        <v>3.8737451601479995E-3</v>
      </c>
      <c r="AC213" s="6">
        <f t="shared" ref="AC213:AC276" si="103">P213-$P$655</f>
        <v>1.1905948308532944E-2</v>
      </c>
      <c r="AD213" s="6">
        <f t="shared" ref="AD213:AD276" si="104">Q213-$Q$655</f>
        <v>3.5807177536918811E-2</v>
      </c>
      <c r="AE213" s="6">
        <f t="shared" ref="AE213:AE276" si="105">R213-$R$655</f>
        <v>8.1461445769414609E-3</v>
      </c>
      <c r="AF213" s="6">
        <f t="shared" ref="AF213:AF276" si="106">S213-$S$655</f>
        <v>-1.4928351987037902E-2</v>
      </c>
      <c r="AG213" s="6">
        <f t="shared" ref="AG213:AG276" si="107">T213-$T$655</f>
        <v>1.7234126589421812E-2</v>
      </c>
      <c r="AH213" s="6">
        <f t="shared" ref="AH213:AH276" si="108">U213-$U$655</f>
        <v>1.7925291180169469E-2</v>
      </c>
      <c r="AI213" s="6">
        <f t="shared" ref="AI213:AI276" si="109">V213-$V$655</f>
        <v>2.0948891842559277E-2</v>
      </c>
      <c r="AJ213" s="6">
        <f t="shared" ref="AJ213:AJ276" si="110">W213-$W$655</f>
        <v>1.0810186374640013E-4</v>
      </c>
      <c r="AK213" s="6">
        <f t="shared" ref="AK213:AK276" si="111">X213-$X$655</f>
        <v>-1.1512644153105826E-2</v>
      </c>
      <c r="AL213" s="6">
        <f t="shared" ref="AL213:AL276" si="112">Y213-$Y$655</f>
        <v>-2.7929018536362459E-3</v>
      </c>
      <c r="AM213" s="6">
        <f t="shared" ref="AM213:AM276" si="113">Z213-$Z$655</f>
        <v>-2.0731430647634328E-3</v>
      </c>
      <c r="AN213" s="6">
        <f t="shared" ref="AN213:AN276" si="114">AA213-$AA$655</f>
        <v>-8.2248432002648003E-3</v>
      </c>
    </row>
    <row r="214" spans="1:40">
      <c r="A214" s="1" t="d">
        <v>2011-01-10</v>
      </c>
      <c r="B214">
        <v>37.919998</v>
      </c>
      <c r="C214">
        <v>31.74</v>
      </c>
      <c r="D214">
        <v>70.650002000000001</v>
      </c>
      <c r="E214">
        <v>32.18</v>
      </c>
      <c r="F214">
        <v>29.33</v>
      </c>
      <c r="G214">
        <v>35.909999999999997</v>
      </c>
      <c r="H214">
        <v>38.799999</v>
      </c>
      <c r="I214">
        <v>26.17</v>
      </c>
      <c r="J214">
        <v>84.019997000000004</v>
      </c>
      <c r="K214">
        <v>91.839995999999999</v>
      </c>
      <c r="L214">
        <v>80.620002999999997</v>
      </c>
      <c r="M214">
        <v>82.919998000000007</v>
      </c>
      <c r="N214">
        <v>78.269997000000004</v>
      </c>
      <c r="O214" s="6">
        <f t="shared" si="89"/>
        <v>7.6769934643164551E-3</v>
      </c>
      <c r="P214" s="6">
        <f t="shared" si="90"/>
        <v>1.2044487728301167E-2</v>
      </c>
      <c r="Q214" s="6">
        <f t="shared" si="91"/>
        <v>4.6944703235376646E-2</v>
      </c>
      <c r="R214" s="6">
        <f t="shared" si="92"/>
        <v>1.6606992974051944E-2</v>
      </c>
      <c r="S214" s="6">
        <f t="shared" si="93"/>
        <v>-2.3837913552762504E-3</v>
      </c>
      <c r="T214" s="6">
        <f t="shared" si="94"/>
        <v>3.0823873897948426E-2</v>
      </c>
      <c r="U214" s="6">
        <f t="shared" si="95"/>
        <v>1.7156646902951201E-2</v>
      </c>
      <c r="V214" s="6">
        <f t="shared" si="96"/>
        <v>3.7373015009025838E-2</v>
      </c>
      <c r="W214" s="6">
        <f t="shared" si="97"/>
        <v>2.1446571726438978E-3</v>
      </c>
      <c r="X214" s="6">
        <f t="shared" si="98"/>
        <v>-1.1798632551999699E-2</v>
      </c>
      <c r="Y214" s="6">
        <f t="shared" si="99"/>
        <v>-8.6788174600480647E-4</v>
      </c>
      <c r="Z214" s="6">
        <f t="shared" si="100"/>
        <v>3.9877040573342796E-3</v>
      </c>
      <c r="AA214" s="6">
        <f t="shared" si="101"/>
        <v>-1.2443063269505568E-2</v>
      </c>
      <c r="AB214" s="6">
        <f t="shared" si="102"/>
        <v>2.4912577725375732E-3</v>
      </c>
      <c r="AC214" s="6">
        <f t="shared" si="103"/>
        <v>1.0240672442800221E-2</v>
      </c>
      <c r="AD214" s="6">
        <f t="shared" si="104"/>
        <v>4.7121667240551217E-2</v>
      </c>
      <c r="AE214" s="6">
        <f t="shared" si="105"/>
        <v>1.2201984396478238E-2</v>
      </c>
      <c r="AF214" s="6">
        <f t="shared" si="106"/>
        <v>-6.008718019715956E-3</v>
      </c>
      <c r="AG214" s="6">
        <f t="shared" si="107"/>
        <v>2.7426981909616954E-2</v>
      </c>
      <c r="AH214" s="6">
        <f t="shared" si="108"/>
        <v>1.5310634231848249E-2</v>
      </c>
      <c r="AI214" s="6">
        <f t="shared" si="109"/>
        <v>3.1957995506559818E-2</v>
      </c>
      <c r="AJ214" s="6">
        <f t="shared" si="110"/>
        <v>1.8955642975634636E-3</v>
      </c>
      <c r="AK214" s="6">
        <f t="shared" si="111"/>
        <v>-1.3720168976078936E-2</v>
      </c>
      <c r="AL214" s="6">
        <f t="shared" si="112"/>
        <v>-1.1806607852148797E-3</v>
      </c>
      <c r="AM214" s="6">
        <f t="shared" si="113"/>
        <v>3.3639512604988178E-3</v>
      </c>
      <c r="AN214" s="6">
        <f t="shared" si="114"/>
        <v>-1.3554895360000353E-2</v>
      </c>
    </row>
    <row r="215" spans="1:40">
      <c r="A215" s="1" t="d">
        <v>2011-01-17</v>
      </c>
      <c r="B215">
        <v>37.82</v>
      </c>
      <c r="C215">
        <v>31.950001</v>
      </c>
      <c r="D215">
        <v>70.099997999999999</v>
      </c>
      <c r="E215">
        <v>32.189999</v>
      </c>
      <c r="F215">
        <v>29.49</v>
      </c>
      <c r="G215">
        <v>35.900002000000001</v>
      </c>
      <c r="H215">
        <v>37.479999999999997</v>
      </c>
      <c r="I215">
        <v>25.719999000000001</v>
      </c>
      <c r="J215">
        <v>83.970000999999996</v>
      </c>
      <c r="K215">
        <v>91.519997000000004</v>
      </c>
      <c r="L215">
        <v>80.519997000000004</v>
      </c>
      <c r="M215">
        <v>82.589995999999999</v>
      </c>
      <c r="N215">
        <v>78.019997000000004</v>
      </c>
      <c r="O215" s="6">
        <f t="shared" si="89"/>
        <v>1.090001487025684E-2</v>
      </c>
      <c r="P215" s="6">
        <f t="shared" si="90"/>
        <v>1.927697519457312E-2</v>
      </c>
      <c r="Q215" s="6">
        <f t="shared" si="91"/>
        <v>2.674533144480442E-2</v>
      </c>
      <c r="R215" s="6">
        <f t="shared" si="92"/>
        <v>2.1668268413580539E-2</v>
      </c>
      <c r="S215" s="6">
        <f t="shared" si="93"/>
        <v>6.1225022224328214E-3</v>
      </c>
      <c r="T215" s="6">
        <f t="shared" si="94"/>
        <v>2.9110519194925445E-2</v>
      </c>
      <c r="U215" s="6">
        <f t="shared" si="95"/>
        <v>-2.4510384987592029E-2</v>
      </c>
      <c r="V215" s="6">
        <f t="shared" si="96"/>
        <v>2.0821730426358136E-2</v>
      </c>
      <c r="W215" s="6">
        <f t="shared" si="97"/>
        <v>-1.1910687435082135E-4</v>
      </c>
      <c r="X215" s="6">
        <f t="shared" si="98"/>
        <v>-2.801310088159735E-2</v>
      </c>
      <c r="Y215" s="6">
        <f t="shared" si="99"/>
        <v>7.4540942065982115E-4</v>
      </c>
      <c r="Z215" s="6">
        <f t="shared" si="100"/>
        <v>1.2115097633338934E-3</v>
      </c>
      <c r="AA215" s="6">
        <f t="shared" si="101"/>
        <v>-1.362122832919991E-2</v>
      </c>
      <c r="AB215" s="6">
        <f t="shared" si="102"/>
        <v>5.7142791784779582E-3</v>
      </c>
      <c r="AC215" s="6">
        <f t="shared" si="103"/>
        <v>1.7473159909072174E-2</v>
      </c>
      <c r="AD215" s="6">
        <f t="shared" si="104"/>
        <v>2.692229544997899E-2</v>
      </c>
      <c r="AE215" s="6">
        <f t="shared" si="105"/>
        <v>1.7263259836006833E-2</v>
      </c>
      <c r="AF215" s="6">
        <f t="shared" si="106"/>
        <v>2.4975755579931163E-3</v>
      </c>
      <c r="AG215" s="6">
        <f t="shared" si="107"/>
        <v>2.5713627206593974E-2</v>
      </c>
      <c r="AH215" s="6">
        <f t="shared" si="108"/>
        <v>-2.6356397658694981E-2</v>
      </c>
      <c r="AI215" s="6">
        <f t="shared" si="109"/>
        <v>1.5406710923892116E-2</v>
      </c>
      <c r="AJ215" s="6">
        <f t="shared" si="110"/>
        <v>-3.6819974943125549E-4</v>
      </c>
      <c r="AK215" s="6">
        <f t="shared" si="111"/>
        <v>-2.9934637305676588E-2</v>
      </c>
      <c r="AL215" s="6">
        <f t="shared" si="112"/>
        <v>4.3263038144974796E-4</v>
      </c>
      <c r="AM215" s="6">
        <f t="shared" si="113"/>
        <v>5.8775696649843168E-4</v>
      </c>
      <c r="AN215" s="6">
        <f t="shared" si="114"/>
        <v>-1.4733060419694695E-2</v>
      </c>
    </row>
    <row r="216" spans="1:40">
      <c r="A216" s="1" t="d">
        <v>2011-01-24</v>
      </c>
      <c r="B216">
        <v>37.099997999999999</v>
      </c>
      <c r="C216">
        <v>31.65</v>
      </c>
      <c r="D216">
        <v>71.110000999999997</v>
      </c>
      <c r="E216">
        <v>31.610001</v>
      </c>
      <c r="F216">
        <v>28.98</v>
      </c>
      <c r="G216">
        <v>35.830002</v>
      </c>
      <c r="H216">
        <v>37.810001</v>
      </c>
      <c r="I216">
        <v>25.83</v>
      </c>
      <c r="J216">
        <v>84.099997999999999</v>
      </c>
      <c r="K216">
        <v>91.919998000000007</v>
      </c>
      <c r="L216">
        <v>80.760002</v>
      </c>
      <c r="M216">
        <v>83.239998</v>
      </c>
      <c r="N216">
        <v>78.379997000000003</v>
      </c>
      <c r="O216" s="6">
        <f t="shared" si="89"/>
        <v>-1.6043205274131538E-2</v>
      </c>
      <c r="P216" s="6">
        <f t="shared" si="90"/>
        <v>2.21413976268917E-3</v>
      </c>
      <c r="Q216" s="6">
        <f t="shared" si="91"/>
        <v>4.0611104677483439E-2</v>
      </c>
      <c r="R216" s="6">
        <f t="shared" si="92"/>
        <v>-1.4447455841979304E-2</v>
      </c>
      <c r="S216" s="6">
        <f t="shared" si="93"/>
        <v>-1.7238755911252606E-3</v>
      </c>
      <c r="T216" s="6">
        <f t="shared" si="94"/>
        <v>1.6036466887781705E-2</v>
      </c>
      <c r="U216" s="6">
        <f t="shared" si="95"/>
        <v>-1.3137340464531744E-2</v>
      </c>
      <c r="V216" s="6">
        <f t="shared" si="96"/>
        <v>3.1019799980038908E-3</v>
      </c>
      <c r="W216" s="6">
        <f t="shared" si="97"/>
        <v>1.1897443543755278E-3</v>
      </c>
      <c r="X216" s="6">
        <f t="shared" si="98"/>
        <v>-4.6670732060584757E-3</v>
      </c>
      <c r="Y216" s="6">
        <f t="shared" si="99"/>
        <v>2.7278503698726598E-3</v>
      </c>
      <c r="Z216" s="6">
        <f t="shared" si="100"/>
        <v>6.1456480338915286E-3</v>
      </c>
      <c r="AA216" s="6">
        <f t="shared" si="101"/>
        <v>-8.9268644170845764E-4</v>
      </c>
      <c r="AB216" s="6">
        <f t="shared" si="102"/>
        <v>-2.1228940965910419E-2</v>
      </c>
      <c r="AC216" s="6">
        <f t="shared" si="103"/>
        <v>4.1032447718822415E-4</v>
      </c>
      <c r="AD216" s="6">
        <f t="shared" si="104"/>
        <v>4.078806868265801E-2</v>
      </c>
      <c r="AE216" s="6">
        <f t="shared" si="105"/>
        <v>-1.885246441955301E-2</v>
      </c>
      <c r="AF216" s="6">
        <f t="shared" si="106"/>
        <v>-5.3488022555649656E-3</v>
      </c>
      <c r="AG216" s="6">
        <f t="shared" si="107"/>
        <v>1.2639574899450234E-2</v>
      </c>
      <c r="AH216" s="6">
        <f t="shared" si="108"/>
        <v>-1.4983353135634696E-2</v>
      </c>
      <c r="AI216" s="6">
        <f t="shared" si="109"/>
        <v>-2.3130395044621303E-3</v>
      </c>
      <c r="AJ216" s="6">
        <f t="shared" si="110"/>
        <v>9.4065147929509366E-4</v>
      </c>
      <c r="AK216" s="6">
        <f t="shared" si="111"/>
        <v>-6.5886096301377125E-3</v>
      </c>
      <c r="AL216" s="6">
        <f t="shared" si="112"/>
        <v>2.4150713306625867E-3</v>
      </c>
      <c r="AM216" s="6">
        <f t="shared" si="113"/>
        <v>5.5218952370560664E-3</v>
      </c>
      <c r="AN216" s="6">
        <f t="shared" si="114"/>
        <v>-2.004518532203244E-3</v>
      </c>
    </row>
    <row r="217" spans="1:40">
      <c r="A217" s="1" t="d">
        <v>2011-01-31</v>
      </c>
      <c r="B217">
        <v>38.209999000000003</v>
      </c>
      <c r="C217">
        <v>31.799999</v>
      </c>
      <c r="D217">
        <v>74.129997000000003</v>
      </c>
      <c r="E217">
        <v>32.330002</v>
      </c>
      <c r="F217">
        <v>29.299999</v>
      </c>
      <c r="G217">
        <v>36.779998999999997</v>
      </c>
      <c r="H217">
        <v>39.580002</v>
      </c>
      <c r="I217">
        <v>26.690000999999999</v>
      </c>
      <c r="J217">
        <v>83.730002999999996</v>
      </c>
      <c r="K217">
        <v>88.809997999999993</v>
      </c>
      <c r="L217">
        <v>80.059997999999993</v>
      </c>
      <c r="M217">
        <v>81.580001999999993</v>
      </c>
      <c r="N217">
        <v>76.389999000000003</v>
      </c>
      <c r="O217" s="6">
        <f t="shared" si="89"/>
        <v>7.6186106434452255E-3</v>
      </c>
      <c r="P217" s="6">
        <f t="shared" si="90"/>
        <v>1.8885432413268746E-3</v>
      </c>
      <c r="Q217" s="6">
        <f t="shared" si="91"/>
        <v>4.8082130760082553E-2</v>
      </c>
      <c r="R217" s="6">
        <f t="shared" si="92"/>
        <v>4.6505120351502151E-3</v>
      </c>
      <c r="S217" s="6">
        <f t="shared" si="93"/>
        <v>-1.0234010960314096E-3</v>
      </c>
      <c r="T217" s="6">
        <f t="shared" si="94"/>
        <v>2.3938383749493621E-2</v>
      </c>
      <c r="U217" s="6">
        <f t="shared" si="95"/>
        <v>1.9903769848957906E-2</v>
      </c>
      <c r="V217" s="6">
        <f t="shared" si="96"/>
        <v>1.9675284341593685E-2</v>
      </c>
      <c r="W217" s="6">
        <f t="shared" si="97"/>
        <v>-3.4574579896594422E-3</v>
      </c>
      <c r="X217" s="6">
        <f t="shared" si="98"/>
        <v>-3.3548655266822443E-2</v>
      </c>
      <c r="Y217" s="6">
        <f t="shared" si="99"/>
        <v>-6.9704663174658694E-3</v>
      </c>
      <c r="Z217" s="6">
        <f t="shared" si="100"/>
        <v>-1.6292105042720495E-2</v>
      </c>
      <c r="AA217" s="6">
        <f t="shared" si="101"/>
        <v>-2.4312565025334812E-2</v>
      </c>
      <c r="AB217" s="6">
        <f t="shared" si="102"/>
        <v>2.4328749516663436E-3</v>
      </c>
      <c r="AC217" s="6">
        <f t="shared" si="103"/>
        <v>8.4727955825928758E-5</v>
      </c>
      <c r="AD217" s="6">
        <f t="shared" si="104"/>
        <v>4.8259094765257124E-2</v>
      </c>
      <c r="AE217" s="6">
        <f t="shared" si="105"/>
        <v>2.4550345757650988E-4</v>
      </c>
      <c r="AF217" s="6">
        <f t="shared" si="106"/>
        <v>-4.6483277604711147E-3</v>
      </c>
      <c r="AG217" s="6">
        <f t="shared" si="107"/>
        <v>2.0541491761162149E-2</v>
      </c>
      <c r="AH217" s="6">
        <f t="shared" si="108"/>
        <v>1.8057757177854954E-2</v>
      </c>
      <c r="AI217" s="6">
        <f t="shared" si="109"/>
        <v>1.4260264839127665E-2</v>
      </c>
      <c r="AJ217" s="6">
        <f t="shared" si="110"/>
        <v>-3.7065508647398764E-3</v>
      </c>
      <c r="AK217" s="6">
        <f t="shared" si="111"/>
        <v>-3.5470191690901681E-2</v>
      </c>
      <c r="AL217" s="6">
        <f t="shared" si="112"/>
        <v>-7.2832453566759429E-3</v>
      </c>
      <c r="AM217" s="6">
        <f t="shared" si="113"/>
        <v>-1.6915857839555955E-2</v>
      </c>
      <c r="AN217" s="6">
        <f t="shared" si="114"/>
        <v>-2.5424397115829597E-2</v>
      </c>
    </row>
    <row r="218" spans="1:40">
      <c r="A218" s="1" t="d">
        <v>2011-02-07</v>
      </c>
      <c r="B218">
        <v>39.580002</v>
      </c>
      <c r="C218">
        <v>32</v>
      </c>
      <c r="D218">
        <v>74.110000999999997</v>
      </c>
      <c r="E218">
        <v>32.380001</v>
      </c>
      <c r="F218">
        <v>29.58</v>
      </c>
      <c r="G218">
        <v>37.849997999999999</v>
      </c>
      <c r="H218">
        <v>39.849997999999999</v>
      </c>
      <c r="I218">
        <v>26.9</v>
      </c>
      <c r="J218">
        <v>83.599997999999999</v>
      </c>
      <c r="K218">
        <v>89.459998999999996</v>
      </c>
      <c r="L218">
        <v>79.949996999999996</v>
      </c>
      <c r="M218">
        <v>81.360000999999997</v>
      </c>
      <c r="N218">
        <v>76.800003000000004</v>
      </c>
      <c r="O218" s="6">
        <f t="shared" si="89"/>
        <v>4.5485927474677869E-2</v>
      </c>
      <c r="P218" s="6">
        <f t="shared" si="90"/>
        <v>1.5636906772786066E-3</v>
      </c>
      <c r="Q218" s="6">
        <f t="shared" si="91"/>
        <v>5.5627723946849603E-2</v>
      </c>
      <c r="R218" s="6">
        <f t="shared" si="92"/>
        <v>5.8851648875818214E-3</v>
      </c>
      <c r="S218" s="6">
        <f t="shared" si="93"/>
        <v>3.0472344554689059E-3</v>
      </c>
      <c r="T218" s="6">
        <f t="shared" si="94"/>
        <v>5.2893575838759685E-2</v>
      </c>
      <c r="U218" s="6">
        <f t="shared" si="95"/>
        <v>6.1314897677795667E-2</v>
      </c>
      <c r="V218" s="6">
        <f t="shared" si="96"/>
        <v>4.4857426118624283E-2</v>
      </c>
      <c r="W218" s="6">
        <f t="shared" si="97"/>
        <v>-4.4161079372762287E-3</v>
      </c>
      <c r="X218" s="6">
        <f t="shared" si="98"/>
        <v>-2.276590802524529E-2</v>
      </c>
      <c r="Y218" s="6">
        <f t="shared" si="99"/>
        <v>-7.1041617572555676E-3</v>
      </c>
      <c r="Z218" s="6">
        <f t="shared" si="100"/>
        <v>-1.5004795359254355E-2</v>
      </c>
      <c r="AA218" s="6">
        <f t="shared" si="101"/>
        <v>-1.5760486410704971E-2</v>
      </c>
      <c r="AB218" s="6">
        <f t="shared" si="102"/>
        <v>4.0300191782898988E-2</v>
      </c>
      <c r="AC218" s="6">
        <f t="shared" si="103"/>
        <v>-2.4012460822233923E-4</v>
      </c>
      <c r="AD218" s="6">
        <f t="shared" si="104"/>
        <v>5.5804687952024173E-2</v>
      </c>
      <c r="AE218" s="6">
        <f t="shared" si="105"/>
        <v>1.4801563100081162E-3</v>
      </c>
      <c r="AF218" s="6">
        <f t="shared" si="106"/>
        <v>-5.7769220897079931E-4</v>
      </c>
      <c r="AG218" s="6">
        <f t="shared" si="107"/>
        <v>4.9496683850428214E-2</v>
      </c>
      <c r="AH218" s="6">
        <f t="shared" si="108"/>
        <v>5.9468885006692715E-2</v>
      </c>
      <c r="AI218" s="6">
        <f t="shared" si="109"/>
        <v>3.9442406616158263E-2</v>
      </c>
      <c r="AJ218" s="6">
        <f t="shared" si="110"/>
        <v>-4.6652008123566624E-3</v>
      </c>
      <c r="AK218" s="6">
        <f t="shared" si="111"/>
        <v>-2.4687444449324528E-2</v>
      </c>
      <c r="AL218" s="6">
        <f t="shared" si="112"/>
        <v>-7.4169407964656412E-3</v>
      </c>
      <c r="AM218" s="6">
        <f t="shared" si="113"/>
        <v>-1.5628548156089817E-2</v>
      </c>
      <c r="AN218" s="6">
        <f t="shared" si="114"/>
        <v>-1.6872318501199756E-2</v>
      </c>
    </row>
    <row r="219" spans="1:40">
      <c r="A219" s="1" t="d">
        <v>2011-02-14</v>
      </c>
      <c r="B219">
        <v>40.009998000000003</v>
      </c>
      <c r="C219">
        <v>31.91</v>
      </c>
      <c r="D219">
        <v>77.019997000000004</v>
      </c>
      <c r="E219">
        <v>32.810001</v>
      </c>
      <c r="F219">
        <v>29.799999</v>
      </c>
      <c r="G219">
        <v>38.040000999999997</v>
      </c>
      <c r="H219">
        <v>40.25</v>
      </c>
      <c r="I219">
        <v>27</v>
      </c>
      <c r="J219">
        <v>83.760002</v>
      </c>
      <c r="K219">
        <v>89.489998</v>
      </c>
      <c r="L219">
        <v>80.220000999999996</v>
      </c>
      <c r="M219">
        <v>81.93</v>
      </c>
      <c r="N219">
        <v>76.989998</v>
      </c>
      <c r="O219" s="6">
        <f t="shared" si="89"/>
        <v>7.5512457176607164E-2</v>
      </c>
      <c r="P219" s="6">
        <f t="shared" si="90"/>
        <v>8.1812916999669579E-3</v>
      </c>
      <c r="Q219" s="6">
        <f t="shared" si="91"/>
        <v>7.9837101477694072E-2</v>
      </c>
      <c r="R219" s="6">
        <f t="shared" si="92"/>
        <v>3.7259819588438201E-2</v>
      </c>
      <c r="S219" s="6">
        <f t="shared" si="93"/>
        <v>2.7902423061774838E-2</v>
      </c>
      <c r="T219" s="6">
        <f t="shared" si="94"/>
        <v>5.9852676829299956E-2</v>
      </c>
      <c r="U219" s="6">
        <f t="shared" si="95"/>
        <v>6.2536359513701678E-2</v>
      </c>
      <c r="V219" s="6">
        <f t="shared" si="96"/>
        <v>4.4300258896580021E-2</v>
      </c>
      <c r="W219" s="6">
        <f t="shared" si="97"/>
        <v>-4.0509527576621665E-3</v>
      </c>
      <c r="X219" s="6">
        <f t="shared" si="98"/>
        <v>-2.679174693654875E-2</v>
      </c>
      <c r="Y219" s="6">
        <f t="shared" si="99"/>
        <v>-6.7089454017454564E-3</v>
      </c>
      <c r="Z219" s="6">
        <f t="shared" si="100"/>
        <v>-1.5862753344799869E-2</v>
      </c>
      <c r="AA219" s="6">
        <f t="shared" si="101"/>
        <v>-1.7893237183856388E-2</v>
      </c>
      <c r="AB219" s="6">
        <f t="shared" si="102"/>
        <v>7.0326721484828283E-2</v>
      </c>
      <c r="AC219" s="6">
        <f t="shared" si="103"/>
        <v>6.3774764144660118E-3</v>
      </c>
      <c r="AD219" s="6">
        <f t="shared" si="104"/>
        <v>8.0014065482868643E-2</v>
      </c>
      <c r="AE219" s="6">
        <f t="shared" si="105"/>
        <v>3.2854811010864494E-2</v>
      </c>
      <c r="AF219" s="6">
        <f t="shared" si="106"/>
        <v>2.4277496397335133E-2</v>
      </c>
      <c r="AG219" s="6">
        <f t="shared" si="107"/>
        <v>5.6455784840968484E-2</v>
      </c>
      <c r="AH219" s="6">
        <f t="shared" si="108"/>
        <v>6.0690346842598726E-2</v>
      </c>
      <c r="AI219" s="6">
        <f t="shared" si="109"/>
        <v>3.8885239394114E-2</v>
      </c>
      <c r="AJ219" s="6">
        <f t="shared" si="110"/>
        <v>-4.3000456327426002E-3</v>
      </c>
      <c r="AK219" s="6">
        <f t="shared" si="111"/>
        <v>-2.8713283360627988E-2</v>
      </c>
      <c r="AL219" s="6">
        <f t="shared" si="112"/>
        <v>-7.0217244409555299E-3</v>
      </c>
      <c r="AM219" s="6">
        <f t="shared" si="113"/>
        <v>-1.648650614163533E-2</v>
      </c>
      <c r="AN219" s="6">
        <f t="shared" si="114"/>
        <v>-1.9005069274351173E-2</v>
      </c>
    </row>
    <row r="220" spans="1:40">
      <c r="A220" s="1" t="d">
        <v>2011-02-21</v>
      </c>
      <c r="B220">
        <v>39.110000999999997</v>
      </c>
      <c r="C220">
        <v>31.76</v>
      </c>
      <c r="D220">
        <v>77.940002000000007</v>
      </c>
      <c r="E220">
        <v>32.310001</v>
      </c>
      <c r="F220">
        <v>29.549999</v>
      </c>
      <c r="G220">
        <v>36.830002</v>
      </c>
      <c r="H220">
        <v>39.040000999999997</v>
      </c>
      <c r="I220">
        <v>26.450001</v>
      </c>
      <c r="J220">
        <v>83.889999000000003</v>
      </c>
      <c r="K220">
        <v>92.279999000000004</v>
      </c>
      <c r="L220">
        <v>80.419998000000007</v>
      </c>
      <c r="M220">
        <v>82.610000999999997</v>
      </c>
      <c r="N220">
        <v>78.650002000000001</v>
      </c>
      <c r="O220" s="6">
        <f t="shared" si="89"/>
        <v>2.3280979048681517E-2</v>
      </c>
      <c r="P220" s="6">
        <f t="shared" si="90"/>
        <v>-1.2586219606547061E-3</v>
      </c>
      <c r="Q220" s="6">
        <f t="shared" si="91"/>
        <v>5.0119057372145476E-2</v>
      </c>
      <c r="R220" s="6">
        <f t="shared" si="92"/>
        <v>-6.1884281281081874E-4</v>
      </c>
      <c r="S220" s="6">
        <f t="shared" si="93"/>
        <v>8.4962281178309583E-3</v>
      </c>
      <c r="T220" s="6">
        <f t="shared" si="94"/>
        <v>1.3585927730443493E-3</v>
      </c>
      <c r="U220" s="6">
        <f t="shared" si="95"/>
        <v>-1.3737203545343926E-2</v>
      </c>
      <c r="V220" s="6">
        <f t="shared" si="96"/>
        <v>-9.0328047721571179E-3</v>
      </c>
      <c r="W220" s="6">
        <f t="shared" si="97"/>
        <v>1.9090328920395689E-3</v>
      </c>
      <c r="X220" s="6">
        <f t="shared" si="98"/>
        <v>3.8328188718542655E-2</v>
      </c>
      <c r="Y220" s="6">
        <f t="shared" si="99"/>
        <v>4.4865480165292466E-3</v>
      </c>
      <c r="Z220" s="6">
        <f t="shared" si="100"/>
        <v>1.2546592274261029E-2</v>
      </c>
      <c r="AA220" s="6">
        <f t="shared" si="101"/>
        <v>2.9155870470853155E-2</v>
      </c>
      <c r="AB220" s="6">
        <f t="shared" si="102"/>
        <v>1.8095243356902636E-2</v>
      </c>
      <c r="AC220" s="6">
        <f t="shared" si="103"/>
        <v>-3.0624372461556517E-3</v>
      </c>
      <c r="AD220" s="6">
        <f t="shared" si="104"/>
        <v>5.0296021377320047E-2</v>
      </c>
      <c r="AE220" s="6">
        <f t="shared" si="105"/>
        <v>-5.0238513903845244E-3</v>
      </c>
      <c r="AF220" s="6">
        <f t="shared" si="106"/>
        <v>4.8713014533912531E-3</v>
      </c>
      <c r="AG220" s="6">
        <f t="shared" si="107"/>
        <v>-2.0382992152871227E-3</v>
      </c>
      <c r="AH220" s="6">
        <f t="shared" si="108"/>
        <v>-1.5583216216446878E-2</v>
      </c>
      <c r="AI220" s="6">
        <f t="shared" si="109"/>
        <v>-1.4447824274623138E-2</v>
      </c>
      <c r="AJ220" s="6">
        <f t="shared" si="110"/>
        <v>1.6599400169591348E-3</v>
      </c>
      <c r="AK220" s="6">
        <f t="shared" si="111"/>
        <v>3.6406652294463417E-2</v>
      </c>
      <c r="AL220" s="6">
        <f t="shared" si="112"/>
        <v>4.1737689773191731E-3</v>
      </c>
      <c r="AM220" s="6">
        <f t="shared" si="113"/>
        <v>1.1922839477425567E-2</v>
      </c>
      <c r="AN220" s="6">
        <f t="shared" si="114"/>
        <v>2.804403838035837E-2</v>
      </c>
    </row>
    <row r="221" spans="1:40">
      <c r="A221" s="1" t="d">
        <v>2011-02-28</v>
      </c>
      <c r="B221">
        <v>39.209999000000003</v>
      </c>
      <c r="C221">
        <v>32.009998000000003</v>
      </c>
      <c r="D221">
        <v>78.339995999999999</v>
      </c>
      <c r="E221">
        <v>33.130001</v>
      </c>
      <c r="F221">
        <v>29.58</v>
      </c>
      <c r="G221">
        <v>36.840000000000003</v>
      </c>
      <c r="H221">
        <v>39.049999</v>
      </c>
      <c r="I221">
        <v>26.42</v>
      </c>
      <c r="J221">
        <v>83.889999000000003</v>
      </c>
      <c r="K221">
        <v>90.809997999999993</v>
      </c>
      <c r="L221">
        <v>80.360000999999997</v>
      </c>
      <c r="M221">
        <v>82.279999000000004</v>
      </c>
      <c r="N221">
        <v>77.819999999999993</v>
      </c>
      <c r="O221" s="6">
        <f t="shared" si="89"/>
        <v>-9.3921999044473542E-3</v>
      </c>
      <c r="P221" s="6">
        <f t="shared" si="90"/>
        <v>3.1238870156843451E-4</v>
      </c>
      <c r="Q221" s="6">
        <f t="shared" si="91"/>
        <v>5.5507787721476534E-2</v>
      </c>
      <c r="R221" s="6">
        <f t="shared" si="92"/>
        <v>2.2898267363177335E-2</v>
      </c>
      <c r="S221" s="6">
        <f t="shared" si="93"/>
        <v>0</v>
      </c>
      <c r="T221" s="6">
        <f t="shared" si="94"/>
        <v>-2.7046715656191642E-2</v>
      </c>
      <c r="U221" s="6">
        <f t="shared" si="95"/>
        <v>-2.0279504370516992E-2</v>
      </c>
      <c r="V221" s="6">
        <f t="shared" si="96"/>
        <v>-1.8004987513614085E-2</v>
      </c>
      <c r="W221" s="6">
        <f t="shared" si="97"/>
        <v>3.4629087706205103E-3</v>
      </c>
      <c r="X221" s="6">
        <f t="shared" si="98"/>
        <v>1.4977802851208775E-2</v>
      </c>
      <c r="Y221" s="6">
        <f t="shared" si="99"/>
        <v>5.1151506342252172E-3</v>
      </c>
      <c r="Z221" s="6">
        <f t="shared" si="100"/>
        <v>1.1244288599778194E-2</v>
      </c>
      <c r="AA221" s="6">
        <f t="shared" si="101"/>
        <v>1.3193788340281639E-2</v>
      </c>
      <c r="AB221" s="6">
        <f t="shared" si="102"/>
        <v>-1.4577935596226235E-2</v>
      </c>
      <c r="AC221" s="6">
        <f t="shared" si="103"/>
        <v>-1.4914265839325114E-3</v>
      </c>
      <c r="AD221" s="6">
        <f t="shared" si="104"/>
        <v>5.5684751726651105E-2</v>
      </c>
      <c r="AE221" s="6">
        <f t="shared" si="105"/>
        <v>1.8493258785603629E-2</v>
      </c>
      <c r="AF221" s="6">
        <f t="shared" si="106"/>
        <v>-3.6249266644397052E-3</v>
      </c>
      <c r="AG221" s="6">
        <f t="shared" si="107"/>
        <v>-3.0443607644523113E-2</v>
      </c>
      <c r="AH221" s="6">
        <f t="shared" si="108"/>
        <v>-2.2125517041619944E-2</v>
      </c>
      <c r="AI221" s="6">
        <f t="shared" si="109"/>
        <v>-2.3420007016080106E-2</v>
      </c>
      <c r="AJ221" s="6">
        <f t="shared" si="110"/>
        <v>3.2138158955400762E-3</v>
      </c>
      <c r="AK221" s="6">
        <f t="shared" si="111"/>
        <v>1.3056266427129539E-2</v>
      </c>
      <c r="AL221" s="6">
        <f t="shared" si="112"/>
        <v>4.8023715950151437E-3</v>
      </c>
      <c r="AM221" s="6">
        <f t="shared" si="113"/>
        <v>1.0620535802942732E-2</v>
      </c>
      <c r="AN221" s="6">
        <f t="shared" si="114"/>
        <v>1.2081956249786852E-2</v>
      </c>
    </row>
    <row r="222" spans="1:40">
      <c r="A222" s="1" t="d">
        <v>2011-03-07</v>
      </c>
      <c r="B222">
        <v>39.009998000000003</v>
      </c>
      <c r="C222">
        <v>32.520000000000003</v>
      </c>
      <c r="D222">
        <v>75.110000999999997</v>
      </c>
      <c r="E222">
        <v>32.700001</v>
      </c>
      <c r="F222">
        <v>29.73</v>
      </c>
      <c r="G222">
        <v>36.669998</v>
      </c>
      <c r="H222">
        <v>37.909999999999997</v>
      </c>
      <c r="I222">
        <v>25.799999</v>
      </c>
      <c r="J222">
        <v>83.959998999999996</v>
      </c>
      <c r="K222">
        <v>91.550003000000004</v>
      </c>
      <c r="L222">
        <v>80.489998</v>
      </c>
      <c r="M222">
        <v>82.769997000000004</v>
      </c>
      <c r="N222">
        <v>78.239998</v>
      </c>
      <c r="O222" s="6">
        <f t="shared" si="89"/>
        <v>-2.5311400631980844E-2</v>
      </c>
      <c r="P222" s="6">
        <f t="shared" si="90"/>
        <v>1.8935844389457782E-2</v>
      </c>
      <c r="Q222" s="6">
        <f t="shared" si="91"/>
        <v>-2.5111370424113572E-2</v>
      </c>
      <c r="R222" s="6">
        <f t="shared" si="92"/>
        <v>-3.3582689672754331E-3</v>
      </c>
      <c r="S222" s="6">
        <f t="shared" si="93"/>
        <v>-2.3517229443048879E-3</v>
      </c>
      <c r="T222" s="6">
        <f t="shared" si="94"/>
        <v>-3.6679336422570041E-2</v>
      </c>
      <c r="U222" s="6">
        <f t="shared" si="95"/>
        <v>-5.9895074336329041E-2</v>
      </c>
      <c r="V222" s="6">
        <f t="shared" si="96"/>
        <v>-4.546241283644803E-2</v>
      </c>
      <c r="W222" s="6">
        <f t="shared" si="97"/>
        <v>2.3848926019715885E-3</v>
      </c>
      <c r="X222" s="6">
        <f t="shared" si="98"/>
        <v>2.2758439043597155E-2</v>
      </c>
      <c r="Y222" s="6">
        <f t="shared" si="99"/>
        <v>3.3600554502091033E-3</v>
      </c>
      <c r="Z222" s="6">
        <f t="shared" si="100"/>
        <v>1.0200416498564098E-2</v>
      </c>
      <c r="AA222" s="6">
        <f t="shared" si="101"/>
        <v>1.6105482851631211E-2</v>
      </c>
      <c r="AB222" s="6">
        <f t="shared" si="102"/>
        <v>-3.0497136323759725E-2</v>
      </c>
      <c r="AC222" s="6">
        <f t="shared" si="103"/>
        <v>1.7132029103956836E-2</v>
      </c>
      <c r="AD222" s="6">
        <f t="shared" si="104"/>
        <v>-2.4934406418939001E-2</v>
      </c>
      <c r="AE222" s="6">
        <f t="shared" si="105"/>
        <v>-7.7632775448491387E-3</v>
      </c>
      <c r="AF222" s="6">
        <f t="shared" si="106"/>
        <v>-5.9766496087445935E-3</v>
      </c>
      <c r="AG222" s="6">
        <f t="shared" si="107"/>
        <v>-4.0076228410901513E-2</v>
      </c>
      <c r="AH222" s="6">
        <f t="shared" si="108"/>
        <v>-6.1741087007431993E-2</v>
      </c>
      <c r="AI222" s="6">
        <f t="shared" si="109"/>
        <v>-5.087743233891405E-2</v>
      </c>
      <c r="AJ222" s="6">
        <f t="shared" si="110"/>
        <v>2.1357997268911543E-3</v>
      </c>
      <c r="AK222" s="6">
        <f t="shared" si="111"/>
        <v>2.0836902619517917E-2</v>
      </c>
      <c r="AL222" s="6">
        <f t="shared" si="112"/>
        <v>3.0472764109990302E-3</v>
      </c>
      <c r="AM222" s="6">
        <f t="shared" si="113"/>
        <v>9.5766637017286362E-3</v>
      </c>
      <c r="AN222" s="6">
        <f t="shared" si="114"/>
        <v>1.4993650761136425E-2</v>
      </c>
    </row>
    <row r="223" spans="1:40">
      <c r="A223" s="1" t="d">
        <v>2011-03-14</v>
      </c>
      <c r="B223">
        <v>37.580002</v>
      </c>
      <c r="C223">
        <v>30.879999000000002</v>
      </c>
      <c r="D223">
        <v>75.389999000000003</v>
      </c>
      <c r="E223">
        <v>31.969999000000001</v>
      </c>
      <c r="F223">
        <v>29.049999</v>
      </c>
      <c r="G223">
        <v>35.970001000000003</v>
      </c>
      <c r="H223">
        <v>37.729999999999997</v>
      </c>
      <c r="I223">
        <v>24.9</v>
      </c>
      <c r="J223">
        <v>84.040001000000004</v>
      </c>
      <c r="K223">
        <v>93.459998999999996</v>
      </c>
      <c r="L223">
        <v>80.709998999999996</v>
      </c>
      <c r="M223">
        <v>83.25</v>
      </c>
      <c r="N223">
        <v>79.099997999999999</v>
      </c>
      <c r="O223" s="6">
        <f t="shared" si="89"/>
        <v>-3.9906167131214962E-2</v>
      </c>
      <c r="P223" s="6">
        <f t="shared" si="90"/>
        <v>-2.8098943605779785E-2</v>
      </c>
      <c r="Q223" s="6">
        <f t="shared" si="91"/>
        <v>-3.3264698612075844E-2</v>
      </c>
      <c r="R223" s="6">
        <f t="shared" si="92"/>
        <v>-1.0578878994151308E-2</v>
      </c>
      <c r="S223" s="6">
        <f t="shared" si="93"/>
        <v>-1.7065261136647341E-2</v>
      </c>
      <c r="T223" s="6">
        <f t="shared" si="94"/>
        <v>-2.3627499252051858E-2</v>
      </c>
      <c r="U223" s="6">
        <f t="shared" si="95"/>
        <v>-3.4131253183426448E-2</v>
      </c>
      <c r="V223" s="6">
        <f t="shared" si="96"/>
        <v>-6.0388392640829229E-2</v>
      </c>
      <c r="W223" s="6">
        <f t="shared" si="97"/>
        <v>1.7864829380640319E-3</v>
      </c>
      <c r="X223" s="6">
        <f t="shared" si="98"/>
        <v>1.2706104103546802E-2</v>
      </c>
      <c r="Y223" s="6">
        <f t="shared" si="99"/>
        <v>3.5995943465502176E-3</v>
      </c>
      <c r="Z223" s="6">
        <f t="shared" si="100"/>
        <v>7.7173781810674202E-3</v>
      </c>
      <c r="AA223" s="6">
        <f t="shared" si="101"/>
        <v>5.7051945557548642E-3</v>
      </c>
      <c r="AB223" s="6">
        <f t="shared" si="102"/>
        <v>-4.5091902822993843E-2</v>
      </c>
      <c r="AC223" s="6">
        <f t="shared" si="103"/>
        <v>-2.9902758891280731E-2</v>
      </c>
      <c r="AD223" s="6">
        <f t="shared" si="104"/>
        <v>-3.3087734606901273E-2</v>
      </c>
      <c r="AE223" s="6">
        <f t="shared" si="105"/>
        <v>-1.4983887571725012E-2</v>
      </c>
      <c r="AF223" s="6">
        <f t="shared" si="106"/>
        <v>-2.0690187801087046E-2</v>
      </c>
      <c r="AG223" s="6">
        <f t="shared" si="107"/>
        <v>-2.702439124038333E-2</v>
      </c>
      <c r="AH223" s="6">
        <f t="shared" si="108"/>
        <v>-3.59772658545294E-2</v>
      </c>
      <c r="AI223" s="6">
        <f t="shared" si="109"/>
        <v>-6.5803412143295256E-2</v>
      </c>
      <c r="AJ223" s="6">
        <f t="shared" si="110"/>
        <v>1.5373900629835977E-3</v>
      </c>
      <c r="AK223" s="6">
        <f t="shared" si="111"/>
        <v>1.0784567679467566E-2</v>
      </c>
      <c r="AL223" s="6">
        <f t="shared" si="112"/>
        <v>3.2868153073401444E-3</v>
      </c>
      <c r="AM223" s="6">
        <f t="shared" si="113"/>
        <v>7.093625384231958E-3</v>
      </c>
      <c r="AN223" s="6">
        <f t="shared" si="114"/>
        <v>4.593362465260078E-3</v>
      </c>
    </row>
    <row r="224" spans="1:40">
      <c r="A224" s="1" t="d">
        <v>2011-03-21</v>
      </c>
      <c r="B224">
        <v>38.82</v>
      </c>
      <c r="C224">
        <v>31.389999</v>
      </c>
      <c r="D224">
        <v>78.690002000000007</v>
      </c>
      <c r="E224">
        <v>32.669998</v>
      </c>
      <c r="F224">
        <v>29.690000999999999</v>
      </c>
      <c r="G224">
        <v>37.099997999999999</v>
      </c>
      <c r="H224">
        <v>39.229999999999997</v>
      </c>
      <c r="I224">
        <v>25.879999000000002</v>
      </c>
      <c r="J224">
        <v>83.82</v>
      </c>
      <c r="K224">
        <v>92.169998000000007</v>
      </c>
      <c r="L224">
        <v>80.269997000000004</v>
      </c>
      <c r="M224">
        <v>82.129997000000003</v>
      </c>
      <c r="N224">
        <v>78.400002000000001</v>
      </c>
      <c r="O224" s="6">
        <f t="shared" si="89"/>
        <v>-9.9962130596777596E-3</v>
      </c>
      <c r="P224" s="6">
        <f t="shared" si="90"/>
        <v>-1.9558952504712759E-2</v>
      </c>
      <c r="Q224" s="6">
        <f t="shared" si="91"/>
        <v>4.4578307848822177E-3</v>
      </c>
      <c r="R224" s="6">
        <f t="shared" si="92"/>
        <v>-1.3982082101193307E-2</v>
      </c>
      <c r="S224" s="6">
        <f t="shared" si="93"/>
        <v>3.7118651743883726E-3</v>
      </c>
      <c r="T224" s="6">
        <f t="shared" si="94"/>
        <v>7.0327043179260655E-3</v>
      </c>
      <c r="U224" s="6">
        <f t="shared" si="95"/>
        <v>4.5989095439611591E-3</v>
      </c>
      <c r="V224" s="6">
        <f t="shared" si="96"/>
        <v>-2.0650868101356509E-2</v>
      </c>
      <c r="W224" s="6">
        <f t="shared" si="97"/>
        <v>-8.3476244090594225E-4</v>
      </c>
      <c r="X224" s="6">
        <f t="shared" si="98"/>
        <v>1.4865286628807754E-2</v>
      </c>
      <c r="Y224" s="6">
        <f t="shared" si="99"/>
        <v>-1.1206376211139707E-3</v>
      </c>
      <c r="Z224" s="6">
        <f t="shared" si="100"/>
        <v>-1.8247314064908351E-3</v>
      </c>
      <c r="AA224" s="6">
        <f t="shared" si="101"/>
        <v>7.4254853101585567E-3</v>
      </c>
      <c r="AB224" s="6">
        <f t="shared" si="102"/>
        <v>-1.5181948751456641E-2</v>
      </c>
      <c r="AC224" s="6">
        <f t="shared" si="103"/>
        <v>-2.1362767790213705E-2</v>
      </c>
      <c r="AD224" s="6">
        <f t="shared" si="104"/>
        <v>4.6347947900567885E-3</v>
      </c>
      <c r="AE224" s="6">
        <f t="shared" si="105"/>
        <v>-1.8387090678767013E-2</v>
      </c>
      <c r="AF224" s="6">
        <f t="shared" si="106"/>
        <v>8.693850994866744E-5</v>
      </c>
      <c r="AG224" s="6">
        <f t="shared" si="107"/>
        <v>3.6358123295945934E-3</v>
      </c>
      <c r="AH224" s="6">
        <f t="shared" si="108"/>
        <v>2.7528968728582071E-3</v>
      </c>
      <c r="AI224" s="6">
        <f t="shared" si="109"/>
        <v>-2.606588760382253E-2</v>
      </c>
      <c r="AJ224" s="6">
        <f t="shared" si="110"/>
        <v>-1.0838553159863763E-3</v>
      </c>
      <c r="AK224" s="6">
        <f t="shared" si="111"/>
        <v>1.2943750204728518E-2</v>
      </c>
      <c r="AL224" s="6">
        <f t="shared" si="112"/>
        <v>-1.4334166603240438E-3</v>
      </c>
      <c r="AM224" s="6">
        <f t="shared" si="113"/>
        <v>-2.4484842033262967E-3</v>
      </c>
      <c r="AN224" s="6">
        <f t="shared" si="114"/>
        <v>6.3136532196637705E-3</v>
      </c>
    </row>
    <row r="225" spans="1:40">
      <c r="A225" s="1" t="d">
        <v>2011-03-28</v>
      </c>
      <c r="B225">
        <v>39.299999</v>
      </c>
      <c r="C225">
        <v>32.119999</v>
      </c>
      <c r="D225">
        <v>79.989998</v>
      </c>
      <c r="E225">
        <v>33.279998999999997</v>
      </c>
      <c r="F225">
        <v>30.07</v>
      </c>
      <c r="G225">
        <v>37.979999999999997</v>
      </c>
      <c r="H225">
        <v>40.169998</v>
      </c>
      <c r="I225">
        <v>26.01</v>
      </c>
      <c r="J225">
        <v>83.75</v>
      </c>
      <c r="K225">
        <v>92.190002000000007</v>
      </c>
      <c r="L225">
        <v>80.029999000000004</v>
      </c>
      <c r="M225">
        <v>81.870002999999997</v>
      </c>
      <c r="N225">
        <v>78.360000999999997</v>
      </c>
      <c r="O225" s="6">
        <f t="shared" si="89"/>
        <v>7.4065211802640599E-3</v>
      </c>
      <c r="P225" s="6">
        <f t="shared" si="90"/>
        <v>-1.2376426734299791E-2</v>
      </c>
      <c r="Q225" s="6">
        <f t="shared" si="91"/>
        <v>6.2947882845878184E-2</v>
      </c>
      <c r="R225" s="6">
        <f t="shared" si="92"/>
        <v>1.7581477420683268E-2</v>
      </c>
      <c r="S225" s="6">
        <f t="shared" si="93"/>
        <v>1.1371359990431299E-2</v>
      </c>
      <c r="T225" s="6">
        <f t="shared" si="94"/>
        <v>3.5100777841402926E-2</v>
      </c>
      <c r="U225" s="6">
        <f t="shared" si="95"/>
        <v>5.7905469054546951E-2</v>
      </c>
      <c r="V225" s="6">
        <f t="shared" si="96"/>
        <v>8.1066262926791973E-3</v>
      </c>
      <c r="W225" s="6">
        <f t="shared" si="97"/>
        <v>-2.5043123368227779E-3</v>
      </c>
      <c r="X225" s="6">
        <f t="shared" si="98"/>
        <v>6.9663826153318507E-3</v>
      </c>
      <c r="Y225" s="6">
        <f t="shared" si="99"/>
        <v>-5.7313763741944149E-3</v>
      </c>
      <c r="Z225" s="6">
        <f t="shared" si="100"/>
        <v>-1.0932980620472205E-2</v>
      </c>
      <c r="AA225" s="6">
        <f t="shared" si="101"/>
        <v>1.5326056737635448E-3</v>
      </c>
      <c r="AB225" s="6">
        <f t="shared" si="102"/>
        <v>2.2207854884851779E-3</v>
      </c>
      <c r="AC225" s="6">
        <f t="shared" si="103"/>
        <v>-1.4180242019800737E-2</v>
      </c>
      <c r="AD225" s="6">
        <f t="shared" si="104"/>
        <v>6.3124846851052754E-2</v>
      </c>
      <c r="AE225" s="6">
        <f t="shared" si="105"/>
        <v>1.3176468843109562E-2</v>
      </c>
      <c r="AF225" s="6">
        <f t="shared" si="106"/>
        <v>7.7464333259915936E-3</v>
      </c>
      <c r="AG225" s="6">
        <f t="shared" si="107"/>
        <v>3.1703885853071455E-2</v>
      </c>
      <c r="AH225" s="6">
        <f t="shared" si="108"/>
        <v>5.6059456383443999E-2</v>
      </c>
      <c r="AI225" s="6">
        <f t="shared" si="109"/>
        <v>2.6916067902131762E-3</v>
      </c>
      <c r="AJ225" s="6">
        <f t="shared" si="110"/>
        <v>-2.753405211903212E-3</v>
      </c>
      <c r="AK225" s="6">
        <f t="shared" si="111"/>
        <v>5.044846191252614E-3</v>
      </c>
      <c r="AL225" s="6">
        <f t="shared" si="112"/>
        <v>-6.0441554134044884E-3</v>
      </c>
      <c r="AM225" s="6">
        <f t="shared" si="113"/>
        <v>-1.1556733417307667E-2</v>
      </c>
      <c r="AN225" s="6">
        <f t="shared" si="114"/>
        <v>4.2077358326875853E-4</v>
      </c>
    </row>
    <row r="226" spans="1:40">
      <c r="A226" s="1" t="d">
        <v>2011-04-04</v>
      </c>
      <c r="B226">
        <v>39.060001</v>
      </c>
      <c r="C226">
        <v>31.98</v>
      </c>
      <c r="D226">
        <v>79.720000999999996</v>
      </c>
      <c r="E226">
        <v>33.32</v>
      </c>
      <c r="F226">
        <v>30.25</v>
      </c>
      <c r="G226">
        <v>37.419998</v>
      </c>
      <c r="H226">
        <v>40.200001</v>
      </c>
      <c r="I226">
        <v>25.93</v>
      </c>
      <c r="J226">
        <v>83.709998999999996</v>
      </c>
      <c r="K226">
        <v>89.879997000000003</v>
      </c>
      <c r="L226">
        <v>80.029999000000004</v>
      </c>
      <c r="M226">
        <v>81.510002</v>
      </c>
      <c r="N226">
        <v>77.169998000000007</v>
      </c>
      <c r="O226" s="6">
        <f t="shared" si="89"/>
        <v>3.8626903845055349E-2</v>
      </c>
      <c r="P226" s="6">
        <f t="shared" si="90"/>
        <v>3.5002014632652838E-2</v>
      </c>
      <c r="Q226" s="6">
        <f t="shared" si="91"/>
        <v>5.5845880929245653E-2</v>
      </c>
      <c r="R226" s="6">
        <f t="shared" si="92"/>
        <v>4.1359885506216588E-2</v>
      </c>
      <c r="S226" s="6">
        <f t="shared" si="93"/>
        <v>4.047773560233886E-2</v>
      </c>
      <c r="T226" s="6">
        <f t="shared" si="94"/>
        <v>3.9519981890110294E-2</v>
      </c>
      <c r="U226" s="6">
        <f t="shared" si="95"/>
        <v>6.3411486524377864E-2</v>
      </c>
      <c r="V226" s="6">
        <f t="shared" si="96"/>
        <v>4.0532796079911067E-2</v>
      </c>
      <c r="W226" s="6">
        <f t="shared" si="97"/>
        <v>-3.9344551499344519E-3</v>
      </c>
      <c r="X226" s="6">
        <f t="shared" si="98"/>
        <v>-3.9058112633224631E-2</v>
      </c>
      <c r="Y226" s="6">
        <f t="shared" si="99"/>
        <v>-8.4609190626019626E-3</v>
      </c>
      <c r="Z226" s="6">
        <f t="shared" si="100"/>
        <v>-2.1122392217320846E-2</v>
      </c>
      <c r="AA226" s="6">
        <f t="shared" si="101"/>
        <v>-2.4702094936453443E-2</v>
      </c>
      <c r="AB226" s="6">
        <f t="shared" si="102"/>
        <v>3.3441168153276468E-2</v>
      </c>
      <c r="AC226" s="6">
        <f t="shared" si="103"/>
        <v>3.3198199347151895E-2</v>
      </c>
      <c r="AD226" s="6">
        <f t="shared" si="104"/>
        <v>5.6022844934420224E-2</v>
      </c>
      <c r="AE226" s="6">
        <f t="shared" si="105"/>
        <v>3.6954876928642882E-2</v>
      </c>
      <c r="AF226" s="6">
        <f t="shared" si="106"/>
        <v>3.6852808937899155E-2</v>
      </c>
      <c r="AG226" s="6">
        <f t="shared" si="107"/>
        <v>3.6123089901778822E-2</v>
      </c>
      <c r="AH226" s="6">
        <f t="shared" si="108"/>
        <v>6.1565473853274912E-2</v>
      </c>
      <c r="AI226" s="6">
        <f t="shared" si="109"/>
        <v>3.5117776577445046E-2</v>
      </c>
      <c r="AJ226" s="6">
        <f t="shared" si="110"/>
        <v>-4.1835480250148865E-3</v>
      </c>
      <c r="AK226" s="6">
        <f t="shared" si="111"/>
        <v>-4.097964905730387E-2</v>
      </c>
      <c r="AL226" s="6">
        <f t="shared" si="112"/>
        <v>-8.7736981018120361E-3</v>
      </c>
      <c r="AM226" s="6">
        <f t="shared" si="113"/>
        <v>-2.1746145014156306E-2</v>
      </c>
      <c r="AN226" s="6">
        <f t="shared" si="114"/>
        <v>-2.5813927026948229E-2</v>
      </c>
    </row>
    <row r="227" spans="1:40">
      <c r="A227" s="1" t="d">
        <v>2011-04-11</v>
      </c>
      <c r="B227">
        <v>39.25</v>
      </c>
      <c r="C227">
        <v>32.099997999999999</v>
      </c>
      <c r="D227">
        <v>77.190002000000007</v>
      </c>
      <c r="E227">
        <v>33.919998</v>
      </c>
      <c r="F227">
        <v>30.84</v>
      </c>
      <c r="G227">
        <v>37.130001</v>
      </c>
      <c r="H227">
        <v>39.360000999999997</v>
      </c>
      <c r="I227">
        <v>25.74</v>
      </c>
      <c r="J227">
        <v>83.959998999999996</v>
      </c>
      <c r="K227">
        <v>92.669998000000007</v>
      </c>
      <c r="L227">
        <v>80.339995999999999</v>
      </c>
      <c r="M227">
        <v>82.300003000000004</v>
      </c>
      <c r="N227">
        <v>78.879997000000003</v>
      </c>
      <c r="O227" s="6">
        <f t="shared" si="89"/>
        <v>1.1015866487553283E-2</v>
      </c>
      <c r="P227" s="6">
        <f t="shared" si="90"/>
        <v>2.236662883409005E-2</v>
      </c>
      <c r="Q227" s="6">
        <f t="shared" si="91"/>
        <v>-1.9246167091227659E-2</v>
      </c>
      <c r="R227" s="6">
        <f t="shared" si="92"/>
        <v>3.7547587566702595E-2</v>
      </c>
      <c r="S227" s="6">
        <f t="shared" si="93"/>
        <v>3.8002226238086668E-2</v>
      </c>
      <c r="T227" s="6">
        <f t="shared" si="94"/>
        <v>8.0837941635594648E-4</v>
      </c>
      <c r="U227" s="6">
        <f t="shared" si="95"/>
        <v>3.3083373690953152E-3</v>
      </c>
      <c r="V227" s="6">
        <f t="shared" si="96"/>
        <v>-5.4242288248422289E-3</v>
      </c>
      <c r="W227" s="6">
        <f t="shared" si="97"/>
        <v>1.6688405450731247E-3</v>
      </c>
      <c r="X227" s="6">
        <f t="shared" si="98"/>
        <v>5.4100977101040511E-3</v>
      </c>
      <c r="Y227" s="6">
        <f t="shared" si="99"/>
        <v>8.7166437311400765E-4</v>
      </c>
      <c r="Z227" s="6">
        <f t="shared" si="100"/>
        <v>2.0678229103846457E-3</v>
      </c>
      <c r="AA227" s="6">
        <f t="shared" si="101"/>
        <v>6.1037193953590472E-3</v>
      </c>
      <c r="AB227" s="6">
        <f t="shared" si="102"/>
        <v>5.8301307957744014E-3</v>
      </c>
      <c r="AC227" s="6">
        <f t="shared" si="103"/>
        <v>2.0562813548589104E-2</v>
      </c>
      <c r="AD227" s="6">
        <f t="shared" si="104"/>
        <v>-1.9069203086053088E-2</v>
      </c>
      <c r="AE227" s="6">
        <f t="shared" si="105"/>
        <v>3.3142578989128889E-2</v>
      </c>
      <c r="AF227" s="6">
        <f t="shared" si="106"/>
        <v>3.4377299573646963E-2</v>
      </c>
      <c r="AG227" s="6">
        <f t="shared" si="107"/>
        <v>-2.5885125719755258E-3</v>
      </c>
      <c r="AH227" s="6">
        <f t="shared" si="108"/>
        <v>1.4623246979923632E-3</v>
      </c>
      <c r="AI227" s="6">
        <f t="shared" si="109"/>
        <v>-1.0839248327308249E-2</v>
      </c>
      <c r="AJ227" s="6">
        <f t="shared" si="110"/>
        <v>1.4197476699926905E-3</v>
      </c>
      <c r="AK227" s="6">
        <f t="shared" si="111"/>
        <v>3.4885612860248143E-3</v>
      </c>
      <c r="AL227" s="6">
        <f t="shared" si="112"/>
        <v>5.5888533390393452E-4</v>
      </c>
      <c r="AM227" s="6">
        <f t="shared" si="113"/>
        <v>1.4440701135491839E-3</v>
      </c>
      <c r="AN227" s="6">
        <f t="shared" si="114"/>
        <v>4.991887304864261E-3</v>
      </c>
    </row>
    <row r="228" spans="1:40">
      <c r="A228" s="1" t="d">
        <v>2011-04-18</v>
      </c>
      <c r="B228">
        <v>39.909999999999997</v>
      </c>
      <c r="C228">
        <v>32.240001999999997</v>
      </c>
      <c r="D228">
        <v>78.980002999999996</v>
      </c>
      <c r="E228">
        <v>34.25</v>
      </c>
      <c r="F228">
        <v>30.9</v>
      </c>
      <c r="G228">
        <v>37.630001</v>
      </c>
      <c r="H228">
        <v>40.450001</v>
      </c>
      <c r="I228">
        <v>26.35</v>
      </c>
      <c r="J228">
        <v>83.970000999999996</v>
      </c>
      <c r="K228">
        <v>92.599997999999999</v>
      </c>
      <c r="L228">
        <v>80.519997000000004</v>
      </c>
      <c r="M228">
        <v>82.589995999999999</v>
      </c>
      <c r="N228">
        <v>78.980002999999996</v>
      </c>
      <c r="O228" s="6">
        <f t="shared" si="89"/>
        <v>1.5402425630719868E-2</v>
      </c>
      <c r="P228" s="6">
        <f t="shared" si="90"/>
        <v>3.7291217278549349E-3</v>
      </c>
      <c r="Q228" s="6">
        <f t="shared" si="91"/>
        <v>-1.2706908014802348E-2</v>
      </c>
      <c r="R228" s="6">
        <f t="shared" si="92"/>
        <v>2.8729978803303965E-2</v>
      </c>
      <c r="S228" s="6">
        <f t="shared" si="93"/>
        <v>2.7228186903261991E-2</v>
      </c>
      <c r="T228" s="6">
        <f t="shared" si="94"/>
        <v>-9.2580742042525782E-3</v>
      </c>
      <c r="U228" s="6">
        <f t="shared" si="95"/>
        <v>6.946269643589068E-3</v>
      </c>
      <c r="V228" s="6">
        <f t="shared" si="96"/>
        <v>1.2987195526811112E-2</v>
      </c>
      <c r="W228" s="6">
        <f t="shared" si="97"/>
        <v>2.6234333993110284E-3</v>
      </c>
      <c r="X228" s="6">
        <f t="shared" si="98"/>
        <v>4.437433549031501E-3</v>
      </c>
      <c r="Y228" s="6">
        <f t="shared" si="99"/>
        <v>6.1040116301254808E-3</v>
      </c>
      <c r="Z228" s="6">
        <f t="shared" si="100"/>
        <v>8.7558993587956574E-3</v>
      </c>
      <c r="AA228" s="6">
        <f t="shared" si="101"/>
        <v>7.8810880048494191E-3</v>
      </c>
      <c r="AB228" s="6">
        <f t="shared" si="102"/>
        <v>1.0216689938940985E-2</v>
      </c>
      <c r="AC228" s="6">
        <f t="shared" si="103"/>
        <v>1.9253064423539891E-3</v>
      </c>
      <c r="AD228" s="6">
        <f t="shared" si="104"/>
        <v>-1.2529944009627777E-2</v>
      </c>
      <c r="AE228" s="6">
        <f t="shared" si="105"/>
        <v>2.4324970225730259E-2</v>
      </c>
      <c r="AF228" s="6">
        <f t="shared" si="106"/>
        <v>2.3603260238822286E-2</v>
      </c>
      <c r="AG228" s="6">
        <f t="shared" si="107"/>
        <v>-1.265496619258405E-2</v>
      </c>
      <c r="AH228" s="6">
        <f t="shared" si="108"/>
        <v>5.100256972486116E-3</v>
      </c>
      <c r="AI228" s="6">
        <f t="shared" si="109"/>
        <v>7.572176024345091E-3</v>
      </c>
      <c r="AJ228" s="6">
        <f t="shared" si="110"/>
        <v>2.3743405242305942E-3</v>
      </c>
      <c r="AK228" s="6">
        <f t="shared" si="111"/>
        <v>2.5158971249522643E-3</v>
      </c>
      <c r="AL228" s="6">
        <f t="shared" si="112"/>
        <v>5.7912325909154072E-3</v>
      </c>
      <c r="AM228" s="6">
        <f t="shared" si="113"/>
        <v>8.1321465619601952E-3</v>
      </c>
      <c r="AN228" s="6">
        <f t="shared" si="114"/>
        <v>6.7692559143546329E-3</v>
      </c>
    </row>
    <row r="229" spans="1:40">
      <c r="A229" s="1" t="d">
        <v>2011-04-25</v>
      </c>
      <c r="B229">
        <v>40.549999</v>
      </c>
      <c r="C229">
        <v>33.159999999999997</v>
      </c>
      <c r="D229">
        <v>80.480002999999996</v>
      </c>
      <c r="E229">
        <v>35.240001999999997</v>
      </c>
      <c r="F229">
        <v>31.52</v>
      </c>
      <c r="G229">
        <v>38.700001</v>
      </c>
      <c r="H229">
        <v>40.869999</v>
      </c>
      <c r="I229">
        <v>26.74</v>
      </c>
      <c r="J229">
        <v>84.129997000000003</v>
      </c>
      <c r="K229">
        <v>93.889999000000003</v>
      </c>
      <c r="L229">
        <v>80.779999000000004</v>
      </c>
      <c r="M229">
        <v>83.459998999999996</v>
      </c>
      <c r="N229">
        <v>80.050003000000004</v>
      </c>
      <c r="O229" s="6">
        <f t="shared" si="89"/>
        <v>3.7436804850338165E-2</v>
      </c>
      <c r="P229" s="6">
        <f t="shared" si="90"/>
        <v>3.6233622861285841E-2</v>
      </c>
      <c r="Q229" s="6">
        <f t="shared" si="91"/>
        <v>9.4882357392727344E-3</v>
      </c>
      <c r="R229" s="6">
        <f t="shared" si="92"/>
        <v>5.6024040523024121E-2</v>
      </c>
      <c r="S229" s="6">
        <f t="shared" si="93"/>
        <v>4.1126080512827796E-2</v>
      </c>
      <c r="T229" s="6">
        <f t="shared" si="94"/>
        <v>3.363435847694126E-2</v>
      </c>
      <c r="U229" s="6">
        <f t="shared" si="95"/>
        <v>1.6529252607763893E-2</v>
      </c>
      <c r="V229" s="6">
        <f t="shared" si="96"/>
        <v>3.0759972123223966E-2</v>
      </c>
      <c r="W229" s="6">
        <f t="shared" si="97"/>
        <v>5.0047531776618729E-3</v>
      </c>
      <c r="X229" s="6">
        <f t="shared" si="98"/>
        <v>4.3648459680403852E-2</v>
      </c>
      <c r="Y229" s="6">
        <f t="shared" si="99"/>
        <v>9.327845872324568E-3</v>
      </c>
      <c r="Z229" s="6">
        <f t="shared" si="100"/>
        <v>2.3641726538386348E-2</v>
      </c>
      <c r="AA229" s="6">
        <f t="shared" si="101"/>
        <v>3.6640722366595872E-2</v>
      </c>
      <c r="AB229" s="6">
        <f t="shared" si="102"/>
        <v>3.2251069158559284E-2</v>
      </c>
      <c r="AC229" s="6">
        <f t="shared" si="103"/>
        <v>3.4429807575784899E-2</v>
      </c>
      <c r="AD229" s="6">
        <f t="shared" si="104"/>
        <v>9.6651997444473052E-3</v>
      </c>
      <c r="AE229" s="6">
        <f t="shared" si="105"/>
        <v>5.1619031945450415E-2</v>
      </c>
      <c r="AF229" s="6">
        <f t="shared" si="106"/>
        <v>3.7501153848388091E-2</v>
      </c>
      <c r="AG229" s="6">
        <f t="shared" si="107"/>
        <v>3.0237466488609789E-2</v>
      </c>
      <c r="AH229" s="6">
        <f t="shared" si="108"/>
        <v>1.468323993666094E-2</v>
      </c>
      <c r="AI229" s="6">
        <f t="shared" si="109"/>
        <v>2.5344952620757945E-2</v>
      </c>
      <c r="AJ229" s="6">
        <f t="shared" si="110"/>
        <v>4.7556603025814392E-3</v>
      </c>
      <c r="AK229" s="6">
        <f t="shared" si="111"/>
        <v>4.1726923256324613E-2</v>
      </c>
      <c r="AL229" s="6">
        <f t="shared" si="112"/>
        <v>9.0150668331144945E-3</v>
      </c>
      <c r="AM229" s="6">
        <f t="shared" si="113"/>
        <v>2.3017973741550887E-2</v>
      </c>
      <c r="AN229" s="6">
        <f t="shared" si="114"/>
        <v>3.5528890276101087E-2</v>
      </c>
    </row>
    <row r="230" spans="1:40">
      <c r="A230" s="1" t="d">
        <v>2011-05-02</v>
      </c>
      <c r="B230">
        <v>40.290000999999997</v>
      </c>
      <c r="C230">
        <v>33.290000999999997</v>
      </c>
      <c r="D230">
        <v>74.800003000000004</v>
      </c>
      <c r="E230">
        <v>35.5</v>
      </c>
      <c r="F230">
        <v>31.440000999999999</v>
      </c>
      <c r="G230">
        <v>38.07</v>
      </c>
      <c r="H230">
        <v>39.349997999999999</v>
      </c>
      <c r="I230">
        <v>26.48</v>
      </c>
      <c r="J230">
        <v>84.150002000000001</v>
      </c>
      <c r="K230">
        <v>95.07</v>
      </c>
      <c r="L230">
        <v>80.779999000000004</v>
      </c>
      <c r="M230">
        <v>83.769997000000004</v>
      </c>
      <c r="N230">
        <v>80.779999000000004</v>
      </c>
      <c r="O230" s="6">
        <f t="shared" si="89"/>
        <v>2.6151879794892668E-2</v>
      </c>
      <c r="P230" s="6">
        <f t="shared" si="90"/>
        <v>3.6401113795311434E-2</v>
      </c>
      <c r="Q230" s="6">
        <f t="shared" si="91"/>
        <v>-3.1452015784471536E-2</v>
      </c>
      <c r="R230" s="6">
        <f t="shared" si="92"/>
        <v>4.5527944519933632E-2</v>
      </c>
      <c r="S230" s="6">
        <f t="shared" si="93"/>
        <v>1.9268450672492186E-2</v>
      </c>
      <c r="T230" s="6">
        <f t="shared" si="94"/>
        <v>2.5001275273017917E-2</v>
      </c>
      <c r="U230" s="6">
        <f t="shared" si="95"/>
        <v>-2.5417355306664213E-4</v>
      </c>
      <c r="V230" s="6">
        <f t="shared" si="96"/>
        <v>2.8343528900826954E-2</v>
      </c>
      <c r="W230" s="6">
        <f t="shared" si="97"/>
        <v>2.260461361898719E-3</v>
      </c>
      <c r="X230" s="6">
        <f t="shared" si="98"/>
        <v>2.556868835429657E-2</v>
      </c>
      <c r="Y230" s="6">
        <f t="shared" si="99"/>
        <v>5.4618186132293798E-3</v>
      </c>
      <c r="Z230" s="6">
        <f t="shared" si="100"/>
        <v>1.7703768218345798E-2</v>
      </c>
      <c r="AA230" s="6">
        <f t="shared" si="101"/>
        <v>2.3801725494039968E-2</v>
      </c>
      <c r="AB230" s="6">
        <f t="shared" si="102"/>
        <v>2.0966144103113787E-2</v>
      </c>
      <c r="AC230" s="6">
        <f t="shared" si="103"/>
        <v>3.4597298509810491E-2</v>
      </c>
      <c r="AD230" s="6">
        <f t="shared" si="104"/>
        <v>-3.1275051779296965E-2</v>
      </c>
      <c r="AE230" s="6">
        <f t="shared" si="105"/>
        <v>4.1122935942359926E-2</v>
      </c>
      <c r="AF230" s="6">
        <f t="shared" si="106"/>
        <v>1.5643524008052481E-2</v>
      </c>
      <c r="AG230" s="6">
        <f t="shared" si="107"/>
        <v>2.1604383284686446E-2</v>
      </c>
      <c r="AH230" s="6">
        <f t="shared" si="108"/>
        <v>-2.1001862241695943E-3</v>
      </c>
      <c r="AI230" s="6">
        <f t="shared" si="109"/>
        <v>2.2928509398360934E-2</v>
      </c>
      <c r="AJ230" s="6">
        <f t="shared" si="110"/>
        <v>2.0113684868182848E-3</v>
      </c>
      <c r="AK230" s="6">
        <f t="shared" si="111"/>
        <v>2.3647151930217332E-2</v>
      </c>
      <c r="AL230" s="6">
        <f t="shared" si="112"/>
        <v>5.1490395740193063E-3</v>
      </c>
      <c r="AM230" s="6">
        <f t="shared" si="113"/>
        <v>1.7080015421510338E-2</v>
      </c>
      <c r="AN230" s="6">
        <f t="shared" si="114"/>
        <v>2.2689893403545183E-2</v>
      </c>
    </row>
    <row r="231" spans="1:40">
      <c r="A231" s="1" t="d">
        <v>2011-05-09</v>
      </c>
      <c r="B231">
        <v>40.560001</v>
      </c>
      <c r="C231">
        <v>33.909999999999997</v>
      </c>
      <c r="D231">
        <v>73.790001000000004</v>
      </c>
      <c r="E231">
        <v>36.080002</v>
      </c>
      <c r="F231">
        <v>32.110000999999997</v>
      </c>
      <c r="G231">
        <v>37.68</v>
      </c>
      <c r="H231">
        <v>38.650002000000001</v>
      </c>
      <c r="I231">
        <v>26.459999</v>
      </c>
      <c r="J231">
        <v>84.190002000000007</v>
      </c>
      <c r="K231">
        <v>95.080001999999993</v>
      </c>
      <c r="L231">
        <v>80.839995999999999</v>
      </c>
      <c r="M231">
        <v>83.809997999999993</v>
      </c>
      <c r="N231">
        <v>80.910004000000001</v>
      </c>
      <c r="O231" s="6">
        <f t="shared" si="89"/>
        <v>1.6155464877117377E-2</v>
      </c>
      <c r="P231" s="6">
        <f t="shared" si="90"/>
        <v>5.0501976464382155E-2</v>
      </c>
      <c r="Q231" s="6">
        <f t="shared" si="91"/>
        <v>-6.7971459220555405E-2</v>
      </c>
      <c r="R231" s="6">
        <f t="shared" si="92"/>
        <v>5.2052185918559639E-2</v>
      </c>
      <c r="S231" s="6">
        <f t="shared" si="93"/>
        <v>3.8411355340668404E-2</v>
      </c>
      <c r="T231" s="6">
        <f t="shared" si="94"/>
        <v>1.3278185282752594E-3</v>
      </c>
      <c r="U231" s="6">
        <f t="shared" si="95"/>
        <v>-4.5519841446507149E-2</v>
      </c>
      <c r="V231" s="6">
        <f t="shared" si="96"/>
        <v>4.1658459065425915E-3</v>
      </c>
      <c r="W231" s="6">
        <f t="shared" si="97"/>
        <v>2.6165690008759352E-3</v>
      </c>
      <c r="X231" s="6">
        <f t="shared" si="98"/>
        <v>2.6429543473049429E-2</v>
      </c>
      <c r="Y231" s="6">
        <f t="shared" si="99"/>
        <v>3.9662795411978917E-3</v>
      </c>
      <c r="Z231" s="6">
        <f t="shared" si="100"/>
        <v>1.4663748856702704E-2</v>
      </c>
      <c r="AA231" s="6">
        <f t="shared" si="101"/>
        <v>2.4142781414591453E-2</v>
      </c>
      <c r="AB231" s="6">
        <f t="shared" si="102"/>
        <v>1.0969729185338496E-2</v>
      </c>
      <c r="AC231" s="6">
        <f t="shared" si="103"/>
        <v>4.8698161178881212E-2</v>
      </c>
      <c r="AD231" s="6">
        <f t="shared" si="104"/>
        <v>-6.7794495215380834E-2</v>
      </c>
      <c r="AE231" s="6">
        <f t="shared" si="105"/>
        <v>4.7647177340985933E-2</v>
      </c>
      <c r="AF231" s="6">
        <f t="shared" si="106"/>
        <v>3.4786428676228699E-2</v>
      </c>
      <c r="AG231" s="6">
        <f t="shared" si="107"/>
        <v>-2.069073460056213E-3</v>
      </c>
      <c r="AH231" s="6">
        <f t="shared" si="108"/>
        <v>-4.7365854117610101E-2</v>
      </c>
      <c r="AI231" s="6">
        <f t="shared" si="109"/>
        <v>-1.2491735959234296E-3</v>
      </c>
      <c r="AJ231" s="6">
        <f t="shared" si="110"/>
        <v>2.3674761257955011E-3</v>
      </c>
      <c r="AK231" s="6">
        <f t="shared" si="111"/>
        <v>2.4508007048970191E-2</v>
      </c>
      <c r="AL231" s="6">
        <f t="shared" si="112"/>
        <v>3.6535005019878186E-3</v>
      </c>
      <c r="AM231" s="6">
        <f t="shared" si="113"/>
        <v>1.4039996059867242E-2</v>
      </c>
      <c r="AN231" s="6">
        <f t="shared" si="114"/>
        <v>2.3030949324096668E-2</v>
      </c>
    </row>
    <row r="232" spans="1:40">
      <c r="A232" s="1" t="d">
        <v>2011-05-16</v>
      </c>
      <c r="B232">
        <v>40.270000000000003</v>
      </c>
      <c r="C232">
        <v>34.130001</v>
      </c>
      <c r="D232">
        <v>74.629997000000003</v>
      </c>
      <c r="E232">
        <v>36.040000999999997</v>
      </c>
      <c r="F232">
        <v>32.32</v>
      </c>
      <c r="G232">
        <v>37.369999</v>
      </c>
      <c r="H232">
        <v>38.509998000000003</v>
      </c>
      <c r="I232">
        <v>26.17</v>
      </c>
      <c r="J232">
        <v>84.239998</v>
      </c>
      <c r="K232">
        <v>95.32</v>
      </c>
      <c r="L232">
        <v>80.879997000000003</v>
      </c>
      <c r="M232">
        <v>84.089995999999999</v>
      </c>
      <c r="N232">
        <v>81.430000000000007</v>
      </c>
      <c r="O232" s="6">
        <f t="shared" si="89"/>
        <v>-6.9289810371462486E-3</v>
      </c>
      <c r="P232" s="6">
        <f t="shared" si="90"/>
        <v>2.8832461951257458E-2</v>
      </c>
      <c r="Q232" s="6">
        <f t="shared" si="91"/>
        <v>-7.5466212682786651E-2</v>
      </c>
      <c r="R232" s="6">
        <f t="shared" si="92"/>
        <v>2.2447602665418506E-2</v>
      </c>
      <c r="S232" s="6">
        <f t="shared" si="93"/>
        <v>2.506396866321622E-2</v>
      </c>
      <c r="T232" s="6">
        <f t="shared" si="94"/>
        <v>-3.4971409137569555E-2</v>
      </c>
      <c r="U232" s="6">
        <f t="shared" si="95"/>
        <v>-5.9478377216107041E-2</v>
      </c>
      <c r="V232" s="6">
        <f t="shared" si="96"/>
        <v>-2.1546855131742471E-2</v>
      </c>
      <c r="W232" s="6">
        <f t="shared" si="97"/>
        <v>1.3066581804068444E-3</v>
      </c>
      <c r="X232" s="6">
        <f t="shared" si="98"/>
        <v>1.5115778610846732E-2</v>
      </c>
      <c r="Y232" s="6">
        <f t="shared" si="99"/>
        <v>1.2371398642621347E-3</v>
      </c>
      <c r="Z232" s="6">
        <f t="shared" si="100"/>
        <v>7.520143095104819E-3</v>
      </c>
      <c r="AA232" s="6">
        <f t="shared" si="101"/>
        <v>1.7092278559739944E-2</v>
      </c>
      <c r="AB232" s="6">
        <f t="shared" si="102"/>
        <v>-1.211471672892513E-2</v>
      </c>
      <c r="AC232" s="6">
        <f t="shared" si="103"/>
        <v>2.7028646665756512E-2</v>
      </c>
      <c r="AD232" s="6">
        <f t="shared" si="104"/>
        <v>-7.5289248677612081E-2</v>
      </c>
      <c r="AE232" s="6">
        <f t="shared" si="105"/>
        <v>1.8042594087844799E-2</v>
      </c>
      <c r="AF232" s="6">
        <f t="shared" si="106"/>
        <v>2.1439041998776515E-2</v>
      </c>
      <c r="AG232" s="6">
        <f t="shared" si="107"/>
        <v>-3.8368301125901026E-2</v>
      </c>
      <c r="AH232" s="6">
        <f t="shared" si="108"/>
        <v>-6.1324389887209993E-2</v>
      </c>
      <c r="AI232" s="6">
        <f t="shared" si="109"/>
        <v>-2.6961874634208492E-2</v>
      </c>
      <c r="AJ232" s="6">
        <f t="shared" si="110"/>
        <v>1.0575653053264103E-3</v>
      </c>
      <c r="AK232" s="6">
        <f t="shared" si="111"/>
        <v>1.3194242186767496E-2</v>
      </c>
      <c r="AL232" s="6">
        <f t="shared" si="112"/>
        <v>9.2436082505206155E-4</v>
      </c>
      <c r="AM232" s="6">
        <f t="shared" si="113"/>
        <v>6.8963902982693576E-3</v>
      </c>
      <c r="AN232" s="6">
        <f t="shared" si="114"/>
        <v>1.5980446469245159E-2</v>
      </c>
    </row>
    <row r="233" spans="1:40">
      <c r="A233" s="1" t="d">
        <v>2011-05-23</v>
      </c>
      <c r="B233">
        <v>40.159999999999997</v>
      </c>
      <c r="C233">
        <v>33.619999</v>
      </c>
      <c r="D233">
        <v>76.339995999999999</v>
      </c>
      <c r="E233">
        <v>35.689999</v>
      </c>
      <c r="F233">
        <v>32.040000999999997</v>
      </c>
      <c r="G233">
        <v>37.290000999999997</v>
      </c>
      <c r="H233">
        <v>39.349997999999999</v>
      </c>
      <c r="I233">
        <v>26.1</v>
      </c>
      <c r="J233">
        <v>84.370002999999997</v>
      </c>
      <c r="K233">
        <v>96.470000999999996</v>
      </c>
      <c r="L233">
        <v>81.150002000000001</v>
      </c>
      <c r="M233">
        <v>84.550003000000004</v>
      </c>
      <c r="N233">
        <v>81.889999000000003</v>
      </c>
      <c r="O233" s="6">
        <f t="shared" si="89"/>
        <v>-3.2318486398364185E-3</v>
      </c>
      <c r="P233" s="6">
        <f t="shared" si="90"/>
        <v>9.8640166102854209E-3</v>
      </c>
      <c r="Q233" s="6">
        <f t="shared" si="91"/>
        <v>2.0379069832528962E-2</v>
      </c>
      <c r="R233" s="6">
        <f t="shared" si="92"/>
        <v>5.3378130016455408E-3</v>
      </c>
      <c r="S233" s="6">
        <f t="shared" si="93"/>
        <v>1.8904154043523174E-2</v>
      </c>
      <c r="T233" s="6">
        <f t="shared" si="94"/>
        <v>-2.0701349386835974E-2</v>
      </c>
      <c r="U233" s="6">
        <f t="shared" si="95"/>
        <v>0</v>
      </c>
      <c r="V233" s="6">
        <f t="shared" si="96"/>
        <v>-1.4454416740159699E-2</v>
      </c>
      <c r="W233" s="6">
        <f t="shared" si="97"/>
        <v>2.6109793312999695E-3</v>
      </c>
      <c r="X233" s="6">
        <f t="shared" si="98"/>
        <v>1.4618627177439933E-2</v>
      </c>
      <c r="Y233" s="6">
        <f t="shared" si="99"/>
        <v>4.5699208503527759E-3</v>
      </c>
      <c r="Z233" s="6">
        <f t="shared" si="100"/>
        <v>9.2681984731778876E-3</v>
      </c>
      <c r="AA233" s="6">
        <f t="shared" si="101"/>
        <v>1.3647473314628638E-2</v>
      </c>
      <c r="AB233" s="6">
        <f t="shared" si="102"/>
        <v>-8.4175843316153E-3</v>
      </c>
      <c r="AC233" s="6">
        <f t="shared" si="103"/>
        <v>8.0602013247844748E-3</v>
      </c>
      <c r="AD233" s="6">
        <f t="shared" si="104"/>
        <v>2.0556033837703533E-2</v>
      </c>
      <c r="AE233" s="6">
        <f t="shared" si="105"/>
        <v>9.3280442407183556E-4</v>
      </c>
      <c r="AF233" s="6">
        <f t="shared" si="106"/>
        <v>1.5279227379083469E-2</v>
      </c>
      <c r="AG233" s="6">
        <f t="shared" si="107"/>
        <v>-2.4098241375167445E-2</v>
      </c>
      <c r="AH233" s="6">
        <f t="shared" si="108"/>
        <v>-1.846012671102952E-3</v>
      </c>
      <c r="AI233" s="6">
        <f t="shared" si="109"/>
        <v>-1.9869436242625719E-2</v>
      </c>
      <c r="AJ233" s="6">
        <f t="shared" si="110"/>
        <v>2.3618864562195353E-3</v>
      </c>
      <c r="AK233" s="6">
        <f t="shared" si="111"/>
        <v>1.2697090753360696E-2</v>
      </c>
      <c r="AL233" s="6">
        <f t="shared" si="112"/>
        <v>4.2571418111427024E-3</v>
      </c>
      <c r="AM233" s="6">
        <f t="shared" si="113"/>
        <v>8.6444456763424254E-3</v>
      </c>
      <c r="AN233" s="6">
        <f t="shared" si="114"/>
        <v>1.2535641224133851E-2</v>
      </c>
    </row>
    <row r="234" spans="1:40">
      <c r="A234" s="1" t="d">
        <v>2011-05-30</v>
      </c>
      <c r="B234">
        <v>38.919998</v>
      </c>
      <c r="C234">
        <v>33.189999</v>
      </c>
      <c r="D234">
        <v>75.260002</v>
      </c>
      <c r="E234">
        <v>35.189999</v>
      </c>
      <c r="F234">
        <v>31.309999000000001</v>
      </c>
      <c r="G234">
        <v>36.099997999999999</v>
      </c>
      <c r="H234">
        <v>38.080002</v>
      </c>
      <c r="I234">
        <v>25.540001</v>
      </c>
      <c r="J234">
        <v>84.339995999999999</v>
      </c>
      <c r="K234">
        <v>96.330001999999993</v>
      </c>
      <c r="L234">
        <v>81.129997000000003</v>
      </c>
      <c r="M234">
        <v>84.709998999999996</v>
      </c>
      <c r="N234">
        <v>81.459998999999996</v>
      </c>
      <c r="O234" s="6">
        <f t="shared" si="89"/>
        <v>-4.1274178007418248E-2</v>
      </c>
      <c r="P234" s="6">
        <f t="shared" si="90"/>
        <v>-2.146136053522147E-2</v>
      </c>
      <c r="Q234" s="6">
        <f t="shared" si="91"/>
        <v>1.9725577117585286E-2</v>
      </c>
      <c r="R234" s="6">
        <f t="shared" si="92"/>
        <v>-2.4976827710464437E-2</v>
      </c>
      <c r="S234" s="6">
        <f t="shared" si="93"/>
        <v>-2.5230035844732043E-2</v>
      </c>
      <c r="T234" s="6">
        <f t="shared" si="94"/>
        <v>-4.2836639770990656E-2</v>
      </c>
      <c r="U234" s="6">
        <f t="shared" si="95"/>
        <v>-1.4857564335700447E-2</v>
      </c>
      <c r="V234" s="6">
        <f t="shared" si="96"/>
        <v>-3.5388231135253627E-2</v>
      </c>
      <c r="W234" s="6">
        <f t="shared" si="97"/>
        <v>1.7800277859688915E-3</v>
      </c>
      <c r="X234" s="6">
        <f t="shared" si="98"/>
        <v>1.3061154004585263E-2</v>
      </c>
      <c r="Y234" s="6">
        <f t="shared" si="99"/>
        <v>3.5809263743189581E-3</v>
      </c>
      <c r="Z234" s="6">
        <f t="shared" si="100"/>
        <v>1.068133839116416E-2</v>
      </c>
      <c r="AA234" s="6">
        <f t="shared" si="101"/>
        <v>6.7746146869088267E-3</v>
      </c>
      <c r="AB234" s="6">
        <f t="shared" si="102"/>
        <v>-4.6459913699197129E-2</v>
      </c>
      <c r="AC234" s="6">
        <f t="shared" si="103"/>
        <v>-2.3265175820722416E-2</v>
      </c>
      <c r="AD234" s="6">
        <f t="shared" si="104"/>
        <v>1.9902541122759857E-2</v>
      </c>
      <c r="AE234" s="6">
        <f t="shared" si="105"/>
        <v>-2.9381836288038143E-2</v>
      </c>
      <c r="AF234" s="6">
        <f t="shared" si="106"/>
        <v>-2.8854962509171748E-2</v>
      </c>
      <c r="AG234" s="6">
        <f t="shared" si="107"/>
        <v>-4.6233531759322127E-2</v>
      </c>
      <c r="AH234" s="6">
        <f t="shared" si="108"/>
        <v>-1.6703577006803399E-2</v>
      </c>
      <c r="AI234" s="6">
        <f t="shared" si="109"/>
        <v>-4.0803250637719647E-2</v>
      </c>
      <c r="AJ234" s="6">
        <f t="shared" si="110"/>
        <v>1.5309349108884574E-3</v>
      </c>
      <c r="AK234" s="6">
        <f t="shared" si="111"/>
        <v>1.1139617580506026E-2</v>
      </c>
      <c r="AL234" s="6">
        <f t="shared" si="112"/>
        <v>3.268147335108885E-3</v>
      </c>
      <c r="AM234" s="6">
        <f t="shared" si="113"/>
        <v>1.0057585594328698E-2</v>
      </c>
      <c r="AN234" s="6">
        <f t="shared" si="114"/>
        <v>5.6627825964140404E-3</v>
      </c>
    </row>
    <row r="235" spans="1:40">
      <c r="A235" s="1" t="d">
        <v>2011-06-06</v>
      </c>
      <c r="B235">
        <v>37.860000999999997</v>
      </c>
      <c r="C235">
        <v>32.970001000000003</v>
      </c>
      <c r="D235">
        <v>73.330001999999993</v>
      </c>
      <c r="E235">
        <v>34.810001</v>
      </c>
      <c r="F235">
        <v>30.91</v>
      </c>
      <c r="G235">
        <v>35.209999000000003</v>
      </c>
      <c r="H235">
        <v>37.590000000000003</v>
      </c>
      <c r="I235">
        <v>24.77</v>
      </c>
      <c r="J235">
        <v>84.400002000000001</v>
      </c>
      <c r="K235">
        <v>97.139999000000003</v>
      </c>
      <c r="L235">
        <v>81.209998999999996</v>
      </c>
      <c r="M235">
        <v>84.800003000000004</v>
      </c>
      <c r="N235">
        <v>82.050003000000004</v>
      </c>
      <c r="O235" s="6">
        <f t="shared" si="89"/>
        <v>-6.1711602669085611E-2</v>
      </c>
      <c r="P235" s="6">
        <f t="shared" si="90"/>
        <v>-3.4578704804108629E-2</v>
      </c>
      <c r="Q235" s="6">
        <f t="shared" si="91"/>
        <v>-1.7572701565308959E-2</v>
      </c>
      <c r="R235" s="6">
        <f t="shared" si="92"/>
        <v>-3.4724729936360256E-2</v>
      </c>
      <c r="S235" s="6">
        <f t="shared" si="93"/>
        <v>-4.4606477508869702E-2</v>
      </c>
      <c r="T235" s="6">
        <f t="shared" si="94"/>
        <v>-5.9538111972021072E-2</v>
      </c>
      <c r="U235" s="6">
        <f t="shared" si="95"/>
        <v>-2.4179838316167133E-2</v>
      </c>
      <c r="V235" s="6">
        <f t="shared" si="96"/>
        <v>-5.4980473040786369E-2</v>
      </c>
      <c r="W235" s="6">
        <f t="shared" si="97"/>
        <v>1.8975812145642884E-3</v>
      </c>
      <c r="X235" s="6">
        <f t="shared" si="98"/>
        <v>1.8913574392637005E-2</v>
      </c>
      <c r="Y235" s="6">
        <f t="shared" si="99"/>
        <v>4.0718423603376408E-3</v>
      </c>
      <c r="Z235" s="6">
        <f t="shared" si="100"/>
        <v>8.4079718984915643E-3</v>
      </c>
      <c r="AA235" s="6">
        <f t="shared" si="101"/>
        <v>7.58509862013052E-3</v>
      </c>
      <c r="AB235" s="6">
        <f t="shared" si="102"/>
        <v>-6.6897338360864492E-2</v>
      </c>
      <c r="AC235" s="6">
        <f t="shared" si="103"/>
        <v>-3.6382520089609571E-2</v>
      </c>
      <c r="AD235" s="6">
        <f t="shared" si="104"/>
        <v>-1.7395737560134388E-2</v>
      </c>
      <c r="AE235" s="6">
        <f t="shared" si="105"/>
        <v>-3.9129738513933962E-2</v>
      </c>
      <c r="AF235" s="6">
        <f t="shared" si="106"/>
        <v>-4.8231404173309407E-2</v>
      </c>
      <c r="AG235" s="6">
        <f t="shared" si="107"/>
        <v>-6.2935003960352551E-2</v>
      </c>
      <c r="AH235" s="6">
        <f t="shared" si="108"/>
        <v>-2.6025850987270085E-2</v>
      </c>
      <c r="AI235" s="6">
        <f t="shared" si="109"/>
        <v>-6.039549254325239E-2</v>
      </c>
      <c r="AJ235" s="6">
        <f t="shared" si="110"/>
        <v>1.6484883394838543E-3</v>
      </c>
      <c r="AK235" s="6">
        <f t="shared" si="111"/>
        <v>1.6992037968557767E-2</v>
      </c>
      <c r="AL235" s="6">
        <f t="shared" si="112"/>
        <v>3.7590633211275677E-3</v>
      </c>
      <c r="AM235" s="6">
        <f t="shared" si="113"/>
        <v>7.7842191016561021E-3</v>
      </c>
      <c r="AN235" s="6">
        <f t="shared" si="114"/>
        <v>6.4732665296357338E-3</v>
      </c>
    </row>
    <row r="236" spans="1:40">
      <c r="A236" s="1" t="d">
        <v>2011-06-13</v>
      </c>
      <c r="B236">
        <v>37.950001</v>
      </c>
      <c r="C236">
        <v>32.990001999999997</v>
      </c>
      <c r="D236">
        <v>71.680000000000007</v>
      </c>
      <c r="E236">
        <v>34.770000000000003</v>
      </c>
      <c r="F236">
        <v>31.139999</v>
      </c>
      <c r="G236">
        <v>35.450001</v>
      </c>
      <c r="H236">
        <v>36.639999000000003</v>
      </c>
      <c r="I236">
        <v>24.450001</v>
      </c>
      <c r="J236">
        <v>84.449996999999996</v>
      </c>
      <c r="K236">
        <v>96.900002000000001</v>
      </c>
      <c r="L236">
        <v>81.260002</v>
      </c>
      <c r="M236">
        <v>85.010002</v>
      </c>
      <c r="N236">
        <v>81.809997999999993</v>
      </c>
      <c r="O236" s="6">
        <f t="shared" si="89"/>
        <v>-5.6601945191373924E-2</v>
      </c>
      <c r="P236" s="6">
        <f t="shared" si="90"/>
        <v>-1.8916552371349492E-2</v>
      </c>
      <c r="Q236" s="6">
        <f t="shared" si="91"/>
        <v>-6.298522625323659E-2</v>
      </c>
      <c r="R236" s="6">
        <f t="shared" si="92"/>
        <v>-2.6115563463245475E-2</v>
      </c>
      <c r="S236" s="6">
        <f t="shared" si="93"/>
        <v>-2.8492019118330273E-2</v>
      </c>
      <c r="T236" s="6">
        <f t="shared" si="94"/>
        <v>-5.0601939820689078E-2</v>
      </c>
      <c r="U236" s="6">
        <f t="shared" si="95"/>
        <v>-7.135541152413695E-2</v>
      </c>
      <c r="V236" s="6">
        <f t="shared" si="96"/>
        <v>-6.5305057507972095E-2</v>
      </c>
      <c r="W236" s="6">
        <f t="shared" si="97"/>
        <v>9.4768399463226603E-4</v>
      </c>
      <c r="X236" s="6">
        <f t="shared" si="98"/>
        <v>4.4474499881761919E-3</v>
      </c>
      <c r="Y236" s="6">
        <f t="shared" si="99"/>
        <v>1.3545965656180921E-3</v>
      </c>
      <c r="Z236" s="6">
        <f t="shared" si="100"/>
        <v>5.4258093293590897E-3</v>
      </c>
      <c r="AA236" s="6">
        <f t="shared" si="101"/>
        <v>-9.7740999187623961E-4</v>
      </c>
      <c r="AB236" s="6">
        <f t="shared" si="102"/>
        <v>-6.1787680883152805E-2</v>
      </c>
      <c r="AC236" s="6">
        <f t="shared" si="103"/>
        <v>-2.0720367656850439E-2</v>
      </c>
      <c r="AD236" s="6">
        <f t="shared" si="104"/>
        <v>-6.2808262248062019E-2</v>
      </c>
      <c r="AE236" s="6">
        <f t="shared" si="105"/>
        <v>-3.0520572040819181E-2</v>
      </c>
      <c r="AF236" s="6">
        <f t="shared" si="106"/>
        <v>-3.2116945782769982E-2</v>
      </c>
      <c r="AG236" s="6">
        <f t="shared" si="107"/>
        <v>-5.3998831809020549E-2</v>
      </c>
      <c r="AH236" s="6">
        <f t="shared" si="108"/>
        <v>-7.3201424195239895E-2</v>
      </c>
      <c r="AI236" s="6">
        <f t="shared" si="109"/>
        <v>-7.0720077010438115E-2</v>
      </c>
      <c r="AJ236" s="6">
        <f t="shared" si="110"/>
        <v>6.985911195518319E-4</v>
      </c>
      <c r="AK236" s="6">
        <f t="shared" si="111"/>
        <v>2.5259135640969552E-3</v>
      </c>
      <c r="AL236" s="6">
        <f t="shared" si="112"/>
        <v>1.041817526408019E-3</v>
      </c>
      <c r="AM236" s="6">
        <f t="shared" si="113"/>
        <v>4.8020565325236284E-3</v>
      </c>
      <c r="AN236" s="6">
        <f t="shared" si="114"/>
        <v>-2.0892420823710256E-3</v>
      </c>
    </row>
    <row r="237" spans="1:40">
      <c r="A237" s="1" t="d">
        <v>2011-06-20</v>
      </c>
      <c r="B237">
        <v>38.5</v>
      </c>
      <c r="C237">
        <v>32.799999</v>
      </c>
      <c r="D237">
        <v>70.930000000000007</v>
      </c>
      <c r="E237">
        <v>34.68</v>
      </c>
      <c r="F237">
        <v>30.610001</v>
      </c>
      <c r="G237">
        <v>35.630001</v>
      </c>
      <c r="H237">
        <v>37.470001000000003</v>
      </c>
      <c r="I237">
        <v>24.540001</v>
      </c>
      <c r="J237">
        <v>84.540001000000004</v>
      </c>
      <c r="K237">
        <v>96.980002999999996</v>
      </c>
      <c r="L237">
        <v>81.400002000000001</v>
      </c>
      <c r="M237">
        <v>85.370002999999997</v>
      </c>
      <c r="N237">
        <v>81.900002000000001</v>
      </c>
      <c r="O237" s="6">
        <f t="shared" si="89"/>
        <v>-1.0849964636602953E-2</v>
      </c>
      <c r="P237" s="6">
        <f t="shared" si="90"/>
        <v>-1.182011070003299E-2</v>
      </c>
      <c r="Q237" s="6">
        <f t="shared" si="91"/>
        <v>-5.9255336525836914E-2</v>
      </c>
      <c r="R237" s="6">
        <f t="shared" si="92"/>
        <v>-1.4598771003988344E-2</v>
      </c>
      <c r="S237" s="6">
        <f t="shared" si="93"/>
        <v>-2.261071777325311E-2</v>
      </c>
      <c r="T237" s="6">
        <f t="shared" si="94"/>
        <v>-1.3104802253191024E-2</v>
      </c>
      <c r="U237" s="6">
        <f t="shared" si="95"/>
        <v>-1.6148622950558775E-2</v>
      </c>
      <c r="V237" s="6">
        <f t="shared" si="96"/>
        <v>-3.9941409726099511E-2</v>
      </c>
      <c r="W237" s="6">
        <f t="shared" si="97"/>
        <v>2.3686060760321564E-3</v>
      </c>
      <c r="X237" s="6">
        <f t="shared" si="98"/>
        <v>6.7249850799229001E-3</v>
      </c>
      <c r="Y237" s="6">
        <f t="shared" si="99"/>
        <v>3.3225281492359308E-3</v>
      </c>
      <c r="Z237" s="6">
        <f t="shared" si="100"/>
        <v>7.761139524886905E-3</v>
      </c>
      <c r="AA237" s="6">
        <f t="shared" si="101"/>
        <v>5.3869253347450614E-3</v>
      </c>
      <c r="AB237" s="6">
        <f t="shared" si="102"/>
        <v>-1.6035700328381836E-2</v>
      </c>
      <c r="AC237" s="6">
        <f t="shared" si="103"/>
        <v>-1.3623925985533936E-2</v>
      </c>
      <c r="AD237" s="6">
        <f t="shared" si="104"/>
        <v>-5.9078372520662344E-2</v>
      </c>
      <c r="AE237" s="6">
        <f t="shared" si="105"/>
        <v>-1.900377958156205E-2</v>
      </c>
      <c r="AF237" s="6">
        <f t="shared" si="106"/>
        <v>-2.6235644437692815E-2</v>
      </c>
      <c r="AG237" s="6">
        <f t="shared" si="107"/>
        <v>-1.6501694241522497E-2</v>
      </c>
      <c r="AH237" s="6">
        <f t="shared" si="108"/>
        <v>-1.7994635621661727E-2</v>
      </c>
      <c r="AI237" s="6">
        <f t="shared" si="109"/>
        <v>-4.5356429228565531E-2</v>
      </c>
      <c r="AJ237" s="6">
        <f t="shared" si="110"/>
        <v>2.1195132009517222E-3</v>
      </c>
      <c r="AK237" s="6">
        <f t="shared" si="111"/>
        <v>4.8034486558436633E-3</v>
      </c>
      <c r="AL237" s="6">
        <f t="shared" si="112"/>
        <v>3.0097491100258577E-3</v>
      </c>
      <c r="AM237" s="6">
        <f t="shared" si="113"/>
        <v>7.1373867280514428E-3</v>
      </c>
      <c r="AN237" s="6">
        <f t="shared" si="114"/>
        <v>4.2750932442502752E-3</v>
      </c>
    </row>
    <row r="238" spans="1:40">
      <c r="A238" s="1" t="d">
        <v>2011-06-27</v>
      </c>
      <c r="B238">
        <v>41.02</v>
      </c>
      <c r="C238">
        <v>33.880001</v>
      </c>
      <c r="D238">
        <v>76.059997999999993</v>
      </c>
      <c r="E238">
        <v>35.959999000000003</v>
      </c>
      <c r="F238">
        <v>31.469999000000001</v>
      </c>
      <c r="G238">
        <v>37.909999999999997</v>
      </c>
      <c r="H238">
        <v>39.729999999999997</v>
      </c>
      <c r="I238">
        <v>26.120000999999998</v>
      </c>
      <c r="J238">
        <v>84.209998999999996</v>
      </c>
      <c r="K238">
        <v>93.629997000000003</v>
      </c>
      <c r="L238">
        <v>80.819999999999993</v>
      </c>
      <c r="M238">
        <v>83.610000999999997</v>
      </c>
      <c r="N238">
        <v>79.620002999999997</v>
      </c>
      <c r="O238" s="6">
        <f t="shared" si="89"/>
        <v>8.0164580449957334E-2</v>
      </c>
      <c r="P238" s="6">
        <f t="shared" si="90"/>
        <v>2.7226811885548829E-2</v>
      </c>
      <c r="Q238" s="6">
        <f t="shared" si="91"/>
        <v>3.655264682540818E-2</v>
      </c>
      <c r="R238" s="6">
        <f t="shared" si="92"/>
        <v>3.2502451244018633E-2</v>
      </c>
      <c r="S238" s="6">
        <f t="shared" si="93"/>
        <v>1.7954923155995204E-2</v>
      </c>
      <c r="T238" s="6">
        <f t="shared" si="94"/>
        <v>7.3884824762305026E-2</v>
      </c>
      <c r="U238" s="6">
        <f t="shared" si="95"/>
        <v>5.5368512250420727E-2</v>
      </c>
      <c r="V238" s="6">
        <f t="shared" si="96"/>
        <v>5.3068099191800583E-2</v>
      </c>
      <c r="W238" s="6">
        <f t="shared" si="97"/>
        <v>-2.2537581317671196E-3</v>
      </c>
      <c r="X238" s="6">
        <f t="shared" si="98"/>
        <v>-3.6802413713393586E-2</v>
      </c>
      <c r="Y238" s="6">
        <f t="shared" si="99"/>
        <v>-4.8139203302373671E-3</v>
      </c>
      <c r="Z238" s="6">
        <f t="shared" si="100"/>
        <v>-1.4132436052957064E-2</v>
      </c>
      <c r="AA238" s="6">
        <f t="shared" si="101"/>
        <v>-3.0063498848025061E-2</v>
      </c>
      <c r="AB238" s="6">
        <f t="shared" si="102"/>
        <v>7.4978844758178453E-2</v>
      </c>
      <c r="AC238" s="6">
        <f t="shared" si="103"/>
        <v>2.5422996600047883E-2</v>
      </c>
      <c r="AD238" s="6">
        <f t="shared" si="104"/>
        <v>3.6729610830582751E-2</v>
      </c>
      <c r="AE238" s="6">
        <f t="shared" si="105"/>
        <v>2.8097442666444927E-2</v>
      </c>
      <c r="AF238" s="6">
        <f t="shared" si="106"/>
        <v>1.4329996491555499E-2</v>
      </c>
      <c r="AG238" s="6">
        <f t="shared" si="107"/>
        <v>7.0487932773973555E-2</v>
      </c>
      <c r="AH238" s="6">
        <f t="shared" si="108"/>
        <v>5.3522499579317775E-2</v>
      </c>
      <c r="AI238" s="6">
        <f t="shared" si="109"/>
        <v>4.7653079689334563E-2</v>
      </c>
      <c r="AJ238" s="6">
        <f t="shared" si="110"/>
        <v>-2.5028510068475537E-3</v>
      </c>
      <c r="AK238" s="6">
        <f t="shared" si="111"/>
        <v>-3.8723950137472825E-2</v>
      </c>
      <c r="AL238" s="6">
        <f t="shared" si="112"/>
        <v>-5.1266993694474407E-3</v>
      </c>
      <c r="AM238" s="6">
        <f t="shared" si="113"/>
        <v>-1.4756188849792526E-2</v>
      </c>
      <c r="AN238" s="6">
        <f t="shared" si="114"/>
        <v>-3.1175330938519846E-2</v>
      </c>
    </row>
    <row r="239" spans="1:40">
      <c r="A239" s="1" t="d">
        <v>2011-07-04</v>
      </c>
      <c r="B239">
        <v>41.369999</v>
      </c>
      <c r="C239">
        <v>33.759998000000003</v>
      </c>
      <c r="D239">
        <v>76.889999000000003</v>
      </c>
      <c r="E239">
        <v>35.779998999999997</v>
      </c>
      <c r="F239">
        <v>31.74</v>
      </c>
      <c r="G239">
        <v>37.82</v>
      </c>
      <c r="H239">
        <v>40.229999999999997</v>
      </c>
      <c r="I239">
        <v>26.469999000000001</v>
      </c>
      <c r="J239">
        <v>84.379997000000003</v>
      </c>
      <c r="K239">
        <v>95.370002999999997</v>
      </c>
      <c r="L239">
        <v>81.120002999999997</v>
      </c>
      <c r="M239">
        <v>84.639999000000003</v>
      </c>
      <c r="N239">
        <v>80.879997000000003</v>
      </c>
      <c r="O239" s="6">
        <f t="shared" si="89"/>
        <v>8.6286426109114772E-2</v>
      </c>
      <c r="P239" s="6">
        <f t="shared" si="90"/>
        <v>2.3072064621128791E-2</v>
      </c>
      <c r="Q239" s="6">
        <f t="shared" si="91"/>
        <v>7.0164047371821803E-2</v>
      </c>
      <c r="R239" s="6">
        <f t="shared" si="92"/>
        <v>2.863410411222787E-2</v>
      </c>
      <c r="S239" s="6">
        <f t="shared" si="93"/>
        <v>1.9084580805449121E-2</v>
      </c>
      <c r="T239" s="6">
        <f t="shared" si="94"/>
        <v>6.4714782043430702E-2</v>
      </c>
      <c r="U239" s="6">
        <f t="shared" si="95"/>
        <v>9.3472473448343918E-2</v>
      </c>
      <c r="V239" s="6">
        <f t="shared" si="96"/>
        <v>7.9381721639716296E-2</v>
      </c>
      <c r="W239" s="6">
        <f t="shared" si="97"/>
        <v>-8.2923658708633822E-4</v>
      </c>
      <c r="X239" s="6">
        <f t="shared" si="98"/>
        <v>-1.5915444489301898E-2</v>
      </c>
      <c r="Y239" s="6">
        <f t="shared" si="99"/>
        <v>-1.7243383468149413E-3</v>
      </c>
      <c r="Z239" s="6">
        <f t="shared" si="100"/>
        <v>-4.3619638606667548E-3</v>
      </c>
      <c r="AA239" s="6">
        <f t="shared" si="101"/>
        <v>-1.1432923458490145E-2</v>
      </c>
      <c r="AB239" s="6">
        <f t="shared" si="102"/>
        <v>8.1100690417335891E-2</v>
      </c>
      <c r="AC239" s="6">
        <f t="shared" si="103"/>
        <v>2.1268249335627844E-2</v>
      </c>
      <c r="AD239" s="6">
        <f t="shared" si="104"/>
        <v>7.0341011376996374E-2</v>
      </c>
      <c r="AE239" s="6">
        <f t="shared" si="105"/>
        <v>2.4229095534654164E-2</v>
      </c>
      <c r="AF239" s="6">
        <f t="shared" si="106"/>
        <v>1.5459654141009416E-2</v>
      </c>
      <c r="AG239" s="6">
        <f t="shared" si="107"/>
        <v>6.1317890055099231E-2</v>
      </c>
      <c r="AH239" s="6">
        <f t="shared" si="108"/>
        <v>9.1626460777240959E-2</v>
      </c>
      <c r="AI239" s="6">
        <f t="shared" si="109"/>
        <v>7.3966702137250276E-2</v>
      </c>
      <c r="AJ239" s="6">
        <f t="shared" si="110"/>
        <v>-1.0783294621667724E-3</v>
      </c>
      <c r="AK239" s="6">
        <f t="shared" si="111"/>
        <v>-1.7836980913381137E-2</v>
      </c>
      <c r="AL239" s="6">
        <f t="shared" si="112"/>
        <v>-2.0371173860250147E-3</v>
      </c>
      <c r="AM239" s="6">
        <f t="shared" si="113"/>
        <v>-4.985716657502217E-3</v>
      </c>
      <c r="AN239" s="6">
        <f t="shared" si="114"/>
        <v>-1.2544755548984932E-2</v>
      </c>
    </row>
    <row r="240" spans="1:40">
      <c r="A240" s="1" t="d">
        <v>2011-07-11</v>
      </c>
      <c r="B240">
        <v>40.290000999999997</v>
      </c>
      <c r="C240">
        <v>33.360000999999997</v>
      </c>
      <c r="D240">
        <v>76.860000999999997</v>
      </c>
      <c r="E240">
        <v>35.189999</v>
      </c>
      <c r="F240">
        <v>31.360001</v>
      </c>
      <c r="G240">
        <v>36.540000999999997</v>
      </c>
      <c r="H240">
        <v>39.57</v>
      </c>
      <c r="I240">
        <v>25.92</v>
      </c>
      <c r="J240">
        <v>84.440002000000007</v>
      </c>
      <c r="K240">
        <v>96.169998000000007</v>
      </c>
      <c r="L240">
        <v>81.260002</v>
      </c>
      <c r="M240">
        <v>85.110000999999997</v>
      </c>
      <c r="N240">
        <v>81.25</v>
      </c>
      <c r="O240" s="6">
        <f t="shared" si="89"/>
        <v>4.5445082729571595E-2</v>
      </c>
      <c r="P240" s="6">
        <f t="shared" si="90"/>
        <v>1.6929122564271998E-2</v>
      </c>
      <c r="Q240" s="6">
        <f t="shared" si="91"/>
        <v>8.029212293337111E-2</v>
      </c>
      <c r="R240" s="6">
        <f t="shared" si="92"/>
        <v>1.4598771003988251E-2</v>
      </c>
      <c r="S240" s="6">
        <f t="shared" si="93"/>
        <v>2.4206441743578697E-2</v>
      </c>
      <c r="T240" s="6">
        <f t="shared" si="94"/>
        <v>2.521957063314844E-2</v>
      </c>
      <c r="U240" s="6">
        <f t="shared" si="95"/>
        <v>5.453061590372002E-2</v>
      </c>
      <c r="V240" s="6">
        <f t="shared" si="96"/>
        <v>5.4710391451513136E-2</v>
      </c>
      <c r="W240" s="6">
        <f t="shared" si="97"/>
        <v>-1.1835603017871503E-3</v>
      </c>
      <c r="X240" s="6">
        <f t="shared" si="98"/>
        <v>-8.3873646835348117E-3</v>
      </c>
      <c r="Y240" s="6">
        <f t="shared" si="99"/>
        <v>-1.7213824065830875E-3</v>
      </c>
      <c r="Z240" s="6">
        <f t="shared" si="100"/>
        <v>-3.0502369249944508E-3</v>
      </c>
      <c r="AA240" s="6">
        <f t="shared" si="101"/>
        <v>-7.9681940692010022E-3</v>
      </c>
      <c r="AB240" s="6">
        <f t="shared" si="102"/>
        <v>4.0259347037792714E-2</v>
      </c>
      <c r="AC240" s="6">
        <f t="shared" si="103"/>
        <v>1.5125307278771052E-2</v>
      </c>
      <c r="AD240" s="6">
        <f t="shared" si="104"/>
        <v>8.0469086938545681E-2</v>
      </c>
      <c r="AE240" s="6">
        <f t="shared" si="105"/>
        <v>1.0193762426414545E-2</v>
      </c>
      <c r="AF240" s="6">
        <f t="shared" si="106"/>
        <v>2.0581515079138992E-2</v>
      </c>
      <c r="AG240" s="6">
        <f t="shared" si="107"/>
        <v>2.1822678644816969E-2</v>
      </c>
      <c r="AH240" s="6">
        <f t="shared" si="108"/>
        <v>5.2684603232617068E-2</v>
      </c>
      <c r="AI240" s="6">
        <f t="shared" si="109"/>
        <v>4.9295371949047116E-2</v>
      </c>
      <c r="AJ240" s="6">
        <f t="shared" si="110"/>
        <v>-1.4326531768675845E-3</v>
      </c>
      <c r="AK240" s="6">
        <f t="shared" si="111"/>
        <v>-1.0308901107614048E-2</v>
      </c>
      <c r="AL240" s="6">
        <f t="shared" si="112"/>
        <v>-2.0341614457931607E-3</v>
      </c>
      <c r="AM240" s="6">
        <f t="shared" si="113"/>
        <v>-3.6739897218299126E-3</v>
      </c>
      <c r="AN240" s="6">
        <f t="shared" si="114"/>
        <v>-9.0800261596957893E-3</v>
      </c>
    </row>
    <row r="241" spans="1:40">
      <c r="A241" s="1" t="d">
        <v>2011-07-18</v>
      </c>
      <c r="B241">
        <v>41.09</v>
      </c>
      <c r="C241">
        <v>33.82</v>
      </c>
      <c r="D241">
        <v>79.730002999999996</v>
      </c>
      <c r="E241">
        <v>35.590000000000003</v>
      </c>
      <c r="F241">
        <v>31.74</v>
      </c>
      <c r="G241">
        <v>36.830002</v>
      </c>
      <c r="H241">
        <v>39.950001</v>
      </c>
      <c r="I241">
        <v>26.719999000000001</v>
      </c>
      <c r="J241">
        <v>84.379997000000003</v>
      </c>
      <c r="K241">
        <v>96.050003000000004</v>
      </c>
      <c r="L241">
        <v>81.180000000000007</v>
      </c>
      <c r="M241">
        <v>85.059997999999993</v>
      </c>
      <c r="N241">
        <v>81.389999000000003</v>
      </c>
      <c r="O241" s="6">
        <f t="shared" si="89"/>
        <v>1.7050302510837475E-3</v>
      </c>
      <c r="P241" s="6">
        <f t="shared" si="90"/>
        <v>-1.7725558293575866E-3</v>
      </c>
      <c r="Q241" s="6">
        <f t="shared" si="91"/>
        <v>4.7123487936311541E-2</v>
      </c>
      <c r="R241" s="6">
        <f t="shared" si="92"/>
        <v>-1.0342482272641573E-2</v>
      </c>
      <c r="S241" s="6">
        <f t="shared" si="93"/>
        <v>8.5430357982427662E-3</v>
      </c>
      <c r="T241" s="6">
        <f t="shared" si="94"/>
        <v>-2.8902144767713991E-2</v>
      </c>
      <c r="U241" s="6">
        <f t="shared" si="95"/>
        <v>5.5221274170649207E-3</v>
      </c>
      <c r="V241" s="6">
        <f t="shared" si="96"/>
        <v>2.2710968550225905E-2</v>
      </c>
      <c r="W241" s="6">
        <f t="shared" si="97"/>
        <v>2.0167039759167887E-3</v>
      </c>
      <c r="X241" s="6">
        <f t="shared" si="98"/>
        <v>2.551810753851292E-2</v>
      </c>
      <c r="Y241" s="6">
        <f t="shared" si="99"/>
        <v>4.444451760424197E-3</v>
      </c>
      <c r="Z241" s="6">
        <f t="shared" si="100"/>
        <v>1.719372419041439E-2</v>
      </c>
      <c r="AA241" s="6">
        <f t="shared" si="101"/>
        <v>2.1987047801282866E-2</v>
      </c>
      <c r="AB241" s="6">
        <f t="shared" si="102"/>
        <v>-3.4807054406951346E-3</v>
      </c>
      <c r="AC241" s="6">
        <f t="shared" si="103"/>
        <v>-3.5763711148585325E-3</v>
      </c>
      <c r="AD241" s="6">
        <f t="shared" si="104"/>
        <v>4.7300451941486112E-2</v>
      </c>
      <c r="AE241" s="6">
        <f t="shared" si="105"/>
        <v>-1.4747490850215279E-2</v>
      </c>
      <c r="AF241" s="6">
        <f t="shared" si="106"/>
        <v>4.918109133803061E-3</v>
      </c>
      <c r="AG241" s="6">
        <f t="shared" si="107"/>
        <v>-3.2299036756045466E-2</v>
      </c>
      <c r="AH241" s="6">
        <f t="shared" si="108"/>
        <v>3.6761147459619687E-3</v>
      </c>
      <c r="AI241" s="6">
        <f t="shared" si="109"/>
        <v>1.7295949047759884E-2</v>
      </c>
      <c r="AJ241" s="6">
        <f t="shared" si="110"/>
        <v>1.7676111008363546E-3</v>
      </c>
      <c r="AK241" s="6">
        <f t="shared" si="111"/>
        <v>2.3596571114433681E-2</v>
      </c>
      <c r="AL241" s="6">
        <f t="shared" si="112"/>
        <v>4.1316727212141234E-3</v>
      </c>
      <c r="AM241" s="6">
        <f t="shared" si="113"/>
        <v>1.6569971393578929E-2</v>
      </c>
      <c r="AN241" s="6">
        <f t="shared" si="114"/>
        <v>2.087521571078808E-2</v>
      </c>
    </row>
    <row r="242" spans="1:40">
      <c r="A242" s="1" t="d">
        <v>2011-07-25</v>
      </c>
      <c r="B242">
        <v>39.650002000000001</v>
      </c>
      <c r="C242">
        <v>33.169998</v>
      </c>
      <c r="D242">
        <v>76.449996999999996</v>
      </c>
      <c r="E242">
        <v>34.119999</v>
      </c>
      <c r="F242">
        <v>30.83</v>
      </c>
      <c r="G242">
        <v>34.68</v>
      </c>
      <c r="H242">
        <v>38.009998000000003</v>
      </c>
      <c r="I242">
        <v>25.809999000000001</v>
      </c>
      <c r="J242">
        <v>84.480002999999996</v>
      </c>
      <c r="K242">
        <v>97.919998000000007</v>
      </c>
      <c r="L242">
        <v>81.400002000000001</v>
      </c>
      <c r="M242">
        <v>85.839995999999999</v>
      </c>
      <c r="N242">
        <v>83.080001999999993</v>
      </c>
      <c r="O242" s="6">
        <f t="shared" si="89"/>
        <v>-4.2464957778996809E-2</v>
      </c>
      <c r="P242" s="6">
        <f t="shared" si="90"/>
        <v>-1.7630817822537018E-2</v>
      </c>
      <c r="Q242" s="6">
        <f t="shared" si="91"/>
        <v>-5.7389229047607416E-3</v>
      </c>
      <c r="R242" s="6">
        <f t="shared" si="92"/>
        <v>-4.7505356816843605E-2</v>
      </c>
      <c r="S242" s="6">
        <f t="shared" si="93"/>
        <v>-2.9089473200204E-2</v>
      </c>
      <c r="T242" s="6">
        <f t="shared" si="94"/>
        <v>-8.6674911317970338E-2</v>
      </c>
      <c r="U242" s="6">
        <f t="shared" si="95"/>
        <v>-5.6763755578272915E-2</v>
      </c>
      <c r="V242" s="6">
        <f t="shared" si="96"/>
        <v>-2.5250003474542787E-2</v>
      </c>
      <c r="W242" s="6">
        <f t="shared" si="97"/>
        <v>1.1844843265709588E-3</v>
      </c>
      <c r="X242" s="6">
        <f t="shared" si="98"/>
        <v>2.6386703291925939E-2</v>
      </c>
      <c r="Y242" s="6">
        <f t="shared" si="99"/>
        <v>3.4457207533980234E-3</v>
      </c>
      <c r="Z242" s="6">
        <f t="shared" si="100"/>
        <v>1.4078095428875026E-2</v>
      </c>
      <c r="AA242" s="6">
        <f t="shared" si="101"/>
        <v>2.6837485460866492E-2</v>
      </c>
      <c r="AB242" s="6">
        <f t="shared" si="102"/>
        <v>-4.765069347077569E-2</v>
      </c>
      <c r="AC242" s="6">
        <f t="shared" si="103"/>
        <v>-1.9434633108037964E-2</v>
      </c>
      <c r="AD242" s="6">
        <f t="shared" si="104"/>
        <v>-5.5619588995861708E-3</v>
      </c>
      <c r="AE242" s="6">
        <f t="shared" si="105"/>
        <v>-5.1910365394417311E-2</v>
      </c>
      <c r="AF242" s="6">
        <f t="shared" si="106"/>
        <v>-3.2714399864643709E-2</v>
      </c>
      <c r="AG242" s="6">
        <f t="shared" si="107"/>
        <v>-9.0071803306301809E-2</v>
      </c>
      <c r="AH242" s="6">
        <f t="shared" si="108"/>
        <v>-5.8609768249375867E-2</v>
      </c>
      <c r="AI242" s="6">
        <f t="shared" si="109"/>
        <v>-3.0665022977008807E-2</v>
      </c>
      <c r="AJ242" s="6">
        <f t="shared" si="110"/>
        <v>9.353914514905247E-4</v>
      </c>
      <c r="AK242" s="6">
        <f t="shared" si="111"/>
        <v>2.4465166867846701E-2</v>
      </c>
      <c r="AL242" s="6">
        <f t="shared" si="112"/>
        <v>3.1329417141879503E-3</v>
      </c>
      <c r="AM242" s="6">
        <f t="shared" si="113"/>
        <v>1.3454342632039564E-2</v>
      </c>
      <c r="AN242" s="6">
        <f t="shared" si="114"/>
        <v>2.5725653370371707E-2</v>
      </c>
    </row>
    <row r="243" spans="1:40">
      <c r="A243" s="1" t="d">
        <v>2011-08-01</v>
      </c>
      <c r="B243">
        <v>36.340000000000003</v>
      </c>
      <c r="C243">
        <v>31.889999</v>
      </c>
      <c r="D243">
        <v>68.069999999999993</v>
      </c>
      <c r="E243">
        <v>31.809999000000001</v>
      </c>
      <c r="F243">
        <v>29.91</v>
      </c>
      <c r="G243">
        <v>31.76</v>
      </c>
      <c r="H243">
        <v>34.32</v>
      </c>
      <c r="I243">
        <v>24.33</v>
      </c>
      <c r="J243">
        <v>84.550003000000004</v>
      </c>
      <c r="K243">
        <v>102.32</v>
      </c>
      <c r="L243">
        <v>81.419998000000007</v>
      </c>
      <c r="M243">
        <v>86.389999000000003</v>
      </c>
      <c r="N243">
        <v>85.230002999999996</v>
      </c>
      <c r="O243" s="6">
        <f t="shared" si="89"/>
        <v>-0.10318426105528494</v>
      </c>
      <c r="P243" s="6">
        <f t="shared" si="90"/>
        <v>-4.5065157802391287E-2</v>
      </c>
      <c r="Q243" s="6">
        <f t="shared" si="91"/>
        <v>-0.1214490106875066</v>
      </c>
      <c r="R243" s="6">
        <f t="shared" si="92"/>
        <v>-0.10098124859193228</v>
      </c>
      <c r="S243" s="6">
        <f t="shared" si="93"/>
        <v>-4.734035472810505E-2</v>
      </c>
      <c r="T243" s="6">
        <f t="shared" si="94"/>
        <v>-0.14019994193819388</v>
      </c>
      <c r="U243" s="6">
        <f t="shared" si="95"/>
        <v>-0.14234298077757132</v>
      </c>
      <c r="V243" s="6">
        <f t="shared" si="96"/>
        <v>-6.330471468864278E-2</v>
      </c>
      <c r="W243" s="6">
        <f t="shared" si="97"/>
        <v>1.3018641609752245E-3</v>
      </c>
      <c r="X243" s="6">
        <f t="shared" si="98"/>
        <v>6.198771934270305E-2</v>
      </c>
      <c r="Y243" s="6">
        <f t="shared" si="99"/>
        <v>1.9670033389076426E-3</v>
      </c>
      <c r="Z243" s="6">
        <f t="shared" si="100"/>
        <v>1.4927367557008808E-2</v>
      </c>
      <c r="AA243" s="6">
        <f t="shared" si="101"/>
        <v>4.7822698523232329E-2</v>
      </c>
      <c r="AB243" s="6">
        <f t="shared" si="102"/>
        <v>-0.10836999674706382</v>
      </c>
      <c r="AC243" s="6">
        <f t="shared" si="103"/>
        <v>-4.6868973087892229E-2</v>
      </c>
      <c r="AD243" s="6">
        <f t="shared" si="104"/>
        <v>-0.12127204668233203</v>
      </c>
      <c r="AE243" s="6">
        <f t="shared" si="105"/>
        <v>-0.10538625716950598</v>
      </c>
      <c r="AF243" s="6">
        <f t="shared" si="106"/>
        <v>-5.0965281392544755E-2</v>
      </c>
      <c r="AG243" s="6">
        <f t="shared" si="107"/>
        <v>-0.14359683392652536</v>
      </c>
      <c r="AH243" s="6">
        <f t="shared" si="108"/>
        <v>-0.14418899344867428</v>
      </c>
      <c r="AI243" s="6">
        <f t="shared" si="109"/>
        <v>-6.87197341911088E-2</v>
      </c>
      <c r="AJ243" s="6">
        <f t="shared" si="110"/>
        <v>1.0527712858947904E-3</v>
      </c>
      <c r="AK243" s="6">
        <f t="shared" si="111"/>
        <v>6.0066182918623812E-2</v>
      </c>
      <c r="AL243" s="6">
        <f t="shared" si="112"/>
        <v>1.6542242996975694E-3</v>
      </c>
      <c r="AM243" s="6">
        <f t="shared" si="113"/>
        <v>1.4303614760173345E-2</v>
      </c>
      <c r="AN243" s="6">
        <f t="shared" si="114"/>
        <v>4.6710866432737544E-2</v>
      </c>
    </row>
    <row r="244" spans="1:40">
      <c r="A244" s="1" t="d">
        <v>2011-08-08</v>
      </c>
      <c r="B244">
        <v>36.07</v>
      </c>
      <c r="C244">
        <v>31.700001</v>
      </c>
      <c r="D244">
        <v>66.959998999999996</v>
      </c>
      <c r="E244">
        <v>31.639999</v>
      </c>
      <c r="F244">
        <v>29.540001</v>
      </c>
      <c r="G244">
        <v>31.4</v>
      </c>
      <c r="H244">
        <v>34.439999</v>
      </c>
      <c r="I244">
        <v>24.120000999999998</v>
      </c>
      <c r="J244">
        <v>84.720000999999996</v>
      </c>
      <c r="K244">
        <v>105.57</v>
      </c>
      <c r="L244">
        <v>81.599997999999999</v>
      </c>
      <c r="M244">
        <v>87.559997999999993</v>
      </c>
      <c r="N244">
        <v>86.260002</v>
      </c>
      <c r="O244" s="6">
        <f t="shared" si="89"/>
        <v>-0.13030328797987084</v>
      </c>
      <c r="P244" s="6">
        <f t="shared" si="90"/>
        <v>-6.4735631041458436E-2</v>
      </c>
      <c r="Q244" s="6">
        <f t="shared" si="91"/>
        <v>-0.17455055289446381</v>
      </c>
      <c r="R244" s="6">
        <f t="shared" si="92"/>
        <v>-0.11764258822821136</v>
      </c>
      <c r="S244" s="6">
        <f t="shared" si="93"/>
        <v>-7.1832404142626219E-2</v>
      </c>
      <c r="T244" s="6">
        <f t="shared" si="94"/>
        <v>-0.15950489184632166</v>
      </c>
      <c r="U244" s="6">
        <f t="shared" si="95"/>
        <v>-0.14841004672004746</v>
      </c>
      <c r="V244" s="6">
        <f t="shared" si="96"/>
        <v>-0.10237089792494099</v>
      </c>
      <c r="W244" s="6">
        <f t="shared" si="97"/>
        <v>4.0213419539958514E-3</v>
      </c>
      <c r="X244" s="6">
        <f t="shared" si="98"/>
        <v>9.4505319553305753E-2</v>
      </c>
      <c r="Y244" s="6">
        <f t="shared" si="99"/>
        <v>5.1603260495053068E-3</v>
      </c>
      <c r="Z244" s="6">
        <f t="shared" si="100"/>
        <v>2.8967383500509113E-2</v>
      </c>
      <c r="AA244" s="6">
        <f t="shared" si="101"/>
        <v>5.8113611352986164E-2</v>
      </c>
      <c r="AB244" s="6">
        <f t="shared" si="102"/>
        <v>-0.13548902367164972</v>
      </c>
      <c r="AC244" s="6">
        <f t="shared" si="103"/>
        <v>-6.6539446326959378E-2</v>
      </c>
      <c r="AD244" s="6">
        <f t="shared" si="104"/>
        <v>-0.17437358888928925</v>
      </c>
      <c r="AE244" s="6">
        <f t="shared" si="105"/>
        <v>-0.12204759680578506</v>
      </c>
      <c r="AF244" s="6">
        <f t="shared" si="106"/>
        <v>-7.5457330807065931E-2</v>
      </c>
      <c r="AG244" s="6">
        <f t="shared" si="107"/>
        <v>-0.16290178383465315</v>
      </c>
      <c r="AH244" s="6">
        <f t="shared" si="108"/>
        <v>-0.15025605939115041</v>
      </c>
      <c r="AI244" s="6">
        <f t="shared" si="109"/>
        <v>-0.10778591742740701</v>
      </c>
      <c r="AJ244" s="6">
        <f t="shared" si="110"/>
        <v>3.7722490789154173E-3</v>
      </c>
      <c r="AK244" s="6">
        <f t="shared" si="111"/>
        <v>9.2583783129226521E-2</v>
      </c>
      <c r="AL244" s="6">
        <f t="shared" si="112"/>
        <v>4.8475470102952332E-3</v>
      </c>
      <c r="AM244" s="6">
        <f t="shared" si="113"/>
        <v>2.8343630703673652E-2</v>
      </c>
      <c r="AN244" s="6">
        <f t="shared" si="114"/>
        <v>5.7001779262491378E-2</v>
      </c>
    </row>
    <row r="245" spans="1:40">
      <c r="A245" s="1" t="d">
        <v>2011-08-15</v>
      </c>
      <c r="B245">
        <v>34.049999</v>
      </c>
      <c r="C245">
        <v>32.389999000000003</v>
      </c>
      <c r="D245">
        <v>63.240001999999997</v>
      </c>
      <c r="E245">
        <v>31.030000999999999</v>
      </c>
      <c r="F245">
        <v>29.549999</v>
      </c>
      <c r="G245">
        <v>29.129999000000002</v>
      </c>
      <c r="H245">
        <v>32</v>
      </c>
      <c r="I245">
        <v>22.52</v>
      </c>
      <c r="J245">
        <v>84.699996999999996</v>
      </c>
      <c r="K245">
        <v>111.199997</v>
      </c>
      <c r="L245">
        <v>81.760002</v>
      </c>
      <c r="M245">
        <v>88.220000999999996</v>
      </c>
      <c r="N245">
        <v>89.089995999999999</v>
      </c>
      <c r="O245" s="6">
        <f t="shared" si="89"/>
        <v>-0.15226099529527234</v>
      </c>
      <c r="P245" s="6">
        <f t="shared" si="90"/>
        <v>-2.3796090354000432E-2</v>
      </c>
      <c r="Q245" s="6">
        <f t="shared" si="91"/>
        <v>-0.18969984916691218</v>
      </c>
      <c r="R245" s="6">
        <f t="shared" si="92"/>
        <v>-9.4929182627988939E-2</v>
      </c>
      <c r="S245" s="6">
        <f t="shared" si="93"/>
        <v>-4.2404531886899882E-2</v>
      </c>
      <c r="T245" s="6">
        <f t="shared" si="94"/>
        <v>-0.17439461526986899</v>
      </c>
      <c r="U245" s="6">
        <f t="shared" si="95"/>
        <v>-0.17211332758369741</v>
      </c>
      <c r="V245" s="6">
        <f t="shared" si="96"/>
        <v>-0.13635817171435954</v>
      </c>
      <c r="W245" s="6">
        <f t="shared" si="97"/>
        <v>2.6007107695673426E-3</v>
      </c>
      <c r="X245" s="6">
        <f t="shared" si="98"/>
        <v>0.12717955649888504</v>
      </c>
      <c r="Y245" s="6">
        <f t="shared" si="99"/>
        <v>4.4128533387145421E-3</v>
      </c>
      <c r="Z245" s="6">
        <f t="shared" si="100"/>
        <v>2.7348654287972257E-2</v>
      </c>
      <c r="AA245" s="6">
        <f t="shared" si="101"/>
        <v>6.984302675304048E-2</v>
      </c>
      <c r="AB245" s="6">
        <f t="shared" si="102"/>
        <v>-0.15744673098705123</v>
      </c>
      <c r="AC245" s="6">
        <f t="shared" si="103"/>
        <v>-2.5599905639501378E-2</v>
      </c>
      <c r="AD245" s="6">
        <f t="shared" si="104"/>
        <v>-0.18952288516173763</v>
      </c>
      <c r="AE245" s="6">
        <f t="shared" si="105"/>
        <v>-9.9334191205562639E-2</v>
      </c>
      <c r="AF245" s="6">
        <f t="shared" si="106"/>
        <v>-4.6029458551339587E-2</v>
      </c>
      <c r="AG245" s="6">
        <f t="shared" si="107"/>
        <v>-0.17779150725820048</v>
      </c>
      <c r="AH245" s="6">
        <f t="shared" si="108"/>
        <v>-0.17395934025480037</v>
      </c>
      <c r="AI245" s="6">
        <f t="shared" si="109"/>
        <v>-0.14177319121682558</v>
      </c>
      <c r="AJ245" s="6">
        <f t="shared" si="110"/>
        <v>2.3516178944869084E-3</v>
      </c>
      <c r="AK245" s="6">
        <f t="shared" si="111"/>
        <v>0.1252580200748058</v>
      </c>
      <c r="AL245" s="6">
        <f t="shared" si="112"/>
        <v>4.1000742995044685E-3</v>
      </c>
      <c r="AM245" s="6">
        <f t="shared" si="113"/>
        <v>2.6724901491136797E-2</v>
      </c>
      <c r="AN245" s="6">
        <f t="shared" si="114"/>
        <v>6.8731194662545694E-2</v>
      </c>
    </row>
    <row r="246" spans="1:40">
      <c r="A246" s="1" t="d">
        <v>2011-08-22</v>
      </c>
      <c r="B246">
        <v>36.119999</v>
      </c>
      <c r="C246">
        <v>33</v>
      </c>
      <c r="D246">
        <v>65.809997999999993</v>
      </c>
      <c r="E246">
        <v>32.240001999999997</v>
      </c>
      <c r="F246">
        <v>30.17</v>
      </c>
      <c r="G246">
        <v>30.93</v>
      </c>
      <c r="H246">
        <v>33.93</v>
      </c>
      <c r="I246">
        <v>23.799999</v>
      </c>
      <c r="J246">
        <v>84.709998999999996</v>
      </c>
      <c r="K246">
        <v>108.489998</v>
      </c>
      <c r="L246">
        <v>81.680000000000007</v>
      </c>
      <c r="M246">
        <v>87.57</v>
      </c>
      <c r="N246">
        <v>87.029999000000004</v>
      </c>
      <c r="O246" s="6">
        <f t="shared" si="89"/>
        <v>-6.0723621047337074E-3</v>
      </c>
      <c r="P246" s="6">
        <f t="shared" si="90"/>
        <v>3.4215111802306859E-2</v>
      </c>
      <c r="Q246" s="6">
        <f t="shared" si="91"/>
        <v>-3.3764815382350905E-2</v>
      </c>
      <c r="R246" s="6">
        <f t="shared" si="92"/>
        <v>1.3427305348767843E-2</v>
      </c>
      <c r="S246" s="6">
        <f t="shared" si="93"/>
        <v>8.6551805291130227E-3</v>
      </c>
      <c r="T246" s="6">
        <f t="shared" si="94"/>
        <v>-2.6481049681956796E-2</v>
      </c>
      <c r="U246" s="6">
        <f t="shared" si="95"/>
        <v>-1.1428695823622744E-2</v>
      </c>
      <c r="V246" s="6">
        <f t="shared" si="96"/>
        <v>-2.2024618134809763E-2</v>
      </c>
      <c r="W246" s="6">
        <f t="shared" si="97"/>
        <v>1.8905358119256917E-3</v>
      </c>
      <c r="X246" s="6">
        <f t="shared" si="98"/>
        <v>5.8552827128893155E-2</v>
      </c>
      <c r="Y246" s="6">
        <f t="shared" si="99"/>
        <v>3.1882553455668816E-3</v>
      </c>
      <c r="Z246" s="6">
        <f t="shared" si="100"/>
        <v>1.3566556738754156E-2</v>
      </c>
      <c r="AA246" s="6">
        <f t="shared" si="101"/>
        <v>2.0899355578052455E-2</v>
      </c>
      <c r="AB246" s="6">
        <f t="shared" si="102"/>
        <v>-1.125809779651259E-2</v>
      </c>
      <c r="AC246" s="6">
        <f t="shared" si="103"/>
        <v>3.2411296516805917E-2</v>
      </c>
      <c r="AD246" s="6">
        <f t="shared" si="104"/>
        <v>-3.3587851377176334E-2</v>
      </c>
      <c r="AE246" s="6">
        <f t="shared" si="105"/>
        <v>9.0222967711941389E-3</v>
      </c>
      <c r="AF246" s="6">
        <f t="shared" si="106"/>
        <v>5.0302538646733175E-3</v>
      </c>
      <c r="AG246" s="6">
        <f t="shared" si="107"/>
        <v>-2.9877941670288267E-2</v>
      </c>
      <c r="AH246" s="6">
        <f t="shared" si="108"/>
        <v>-1.3274708494725696E-2</v>
      </c>
      <c r="AI246" s="6">
        <f t="shared" si="109"/>
        <v>-2.7439637637275784E-2</v>
      </c>
      <c r="AJ246" s="6">
        <f t="shared" si="110"/>
        <v>1.6414429368452575E-3</v>
      </c>
      <c r="AK246" s="6">
        <f t="shared" si="111"/>
        <v>5.6631290704813916E-2</v>
      </c>
      <c r="AL246" s="6">
        <f t="shared" si="112"/>
        <v>2.8754763063568085E-3</v>
      </c>
      <c r="AM246" s="6">
        <f t="shared" si="113"/>
        <v>1.2942803941918693E-2</v>
      </c>
      <c r="AN246" s="6">
        <f t="shared" si="114"/>
        <v>1.9787523487557669E-2</v>
      </c>
    </row>
    <row r="247" spans="1:40">
      <c r="A247" s="1" t="d">
        <v>2011-08-29</v>
      </c>
      <c r="B247">
        <v>36.060001</v>
      </c>
      <c r="C247">
        <v>33.290000999999997</v>
      </c>
      <c r="D247">
        <v>66.220000999999996</v>
      </c>
      <c r="E247">
        <v>32.450001</v>
      </c>
      <c r="F247">
        <v>30.34</v>
      </c>
      <c r="G247">
        <v>30.85</v>
      </c>
      <c r="H247">
        <v>33.970001000000003</v>
      </c>
      <c r="I247">
        <v>23.620000999999998</v>
      </c>
      <c r="J247">
        <v>84.639999000000003</v>
      </c>
      <c r="K247">
        <v>112.510002</v>
      </c>
      <c r="L247">
        <v>81.680000000000007</v>
      </c>
      <c r="M247">
        <v>88.400002000000001</v>
      </c>
      <c r="N247">
        <v>89.440002000000007</v>
      </c>
      <c r="O247" s="6">
        <f t="shared" si="89"/>
        <v>-2.772494087182954E-4</v>
      </c>
      <c r="P247" s="6">
        <f t="shared" si="90"/>
        <v>4.8940369197008053E-2</v>
      </c>
      <c r="Q247" s="6">
        <f t="shared" si="91"/>
        <v>-1.1112864026652639E-2</v>
      </c>
      <c r="R247" s="6">
        <f t="shared" si="92"/>
        <v>2.5278362672849591E-2</v>
      </c>
      <c r="S247" s="6">
        <f t="shared" si="93"/>
        <v>2.6721662964749412E-2</v>
      </c>
      <c r="T247" s="6">
        <f t="shared" si="94"/>
        <v>-1.7671142562810802E-2</v>
      </c>
      <c r="U247" s="6">
        <f t="shared" si="95"/>
        <v>-1.3740838913293552E-2</v>
      </c>
      <c r="V247" s="6">
        <f t="shared" si="96"/>
        <v>-2.094756021213573E-2</v>
      </c>
      <c r="W247" s="6">
        <f t="shared" si="97"/>
        <v>-9.4475680149475321E-4</v>
      </c>
      <c r="X247" s="6">
        <f t="shared" si="98"/>
        <v>6.3667884357574561E-2</v>
      </c>
      <c r="Y247" s="6">
        <f t="shared" si="99"/>
        <v>9.799363961531199E-4</v>
      </c>
      <c r="Z247" s="6">
        <f t="shared" si="100"/>
        <v>9.5477424548501399E-3</v>
      </c>
      <c r="AA247" s="6">
        <f t="shared" si="101"/>
        <v>3.6202017362734103E-2</v>
      </c>
      <c r="AB247" s="6">
        <f t="shared" si="102"/>
        <v>-5.4629851004971775E-3</v>
      </c>
      <c r="AC247" s="6">
        <f t="shared" si="103"/>
        <v>4.7136553911507111E-2</v>
      </c>
      <c r="AD247" s="6">
        <f t="shared" si="104"/>
        <v>-1.0935900021478068E-2</v>
      </c>
      <c r="AE247" s="6">
        <f t="shared" si="105"/>
        <v>2.0873354095275885E-2</v>
      </c>
      <c r="AF247" s="6">
        <f t="shared" si="106"/>
        <v>2.3096736300309707E-2</v>
      </c>
      <c r="AG247" s="6">
        <f t="shared" si="107"/>
        <v>-2.1068034551142274E-2</v>
      </c>
      <c r="AH247" s="6">
        <f t="shared" si="108"/>
        <v>-1.5586851584396504E-2</v>
      </c>
      <c r="AI247" s="6">
        <f t="shared" si="109"/>
        <v>-2.636257971460175E-2</v>
      </c>
      <c r="AJ247" s="6">
        <f t="shared" si="110"/>
        <v>-1.1938496765751872E-3</v>
      </c>
      <c r="AK247" s="6">
        <f t="shared" si="111"/>
        <v>6.1746347933495323E-2</v>
      </c>
      <c r="AL247" s="6">
        <f t="shared" si="112"/>
        <v>6.6715735694304677E-4</v>
      </c>
      <c r="AM247" s="6">
        <f t="shared" si="113"/>
        <v>8.9239896580146777E-3</v>
      </c>
      <c r="AN247" s="6">
        <f t="shared" si="114"/>
        <v>3.5090185272239317E-2</v>
      </c>
    </row>
    <row r="248" spans="1:40">
      <c r="A248" s="1" t="d">
        <v>2011-09-05</v>
      </c>
      <c r="B248">
        <v>35.419998</v>
      </c>
      <c r="C248">
        <v>32.799999</v>
      </c>
      <c r="D248">
        <v>64.889999000000003</v>
      </c>
      <c r="E248">
        <v>31.969999000000001</v>
      </c>
      <c r="F248">
        <v>30</v>
      </c>
      <c r="G248">
        <v>30.18</v>
      </c>
      <c r="H248">
        <v>33.169998</v>
      </c>
      <c r="I248">
        <v>23.49</v>
      </c>
      <c r="J248">
        <v>84.690002000000007</v>
      </c>
      <c r="K248">
        <v>113.709999</v>
      </c>
      <c r="L248">
        <v>81.669998000000007</v>
      </c>
      <c r="M248">
        <v>88.519997000000004</v>
      </c>
      <c r="N248">
        <v>89.75</v>
      </c>
      <c r="O248" s="6">
        <f t="shared" si="89"/>
        <v>3.9446572662466803E-2</v>
      </c>
      <c r="P248" s="6">
        <f t="shared" si="90"/>
        <v>1.2578782592781602E-2</v>
      </c>
      <c r="Q248" s="6">
        <f t="shared" si="91"/>
        <v>2.575646925555786E-2</v>
      </c>
      <c r="R248" s="6">
        <f t="shared" si="92"/>
        <v>2.9843421105259886E-2</v>
      </c>
      <c r="S248" s="6">
        <f t="shared" si="93"/>
        <v>1.511367165099628E-2</v>
      </c>
      <c r="T248" s="6">
        <f t="shared" si="94"/>
        <v>3.5410916697230732E-2</v>
      </c>
      <c r="U248" s="6">
        <f t="shared" si="95"/>
        <v>3.5909889863784981E-2</v>
      </c>
      <c r="V248" s="6">
        <f t="shared" si="96"/>
        <v>4.2170995399331709E-2</v>
      </c>
      <c r="W248" s="6">
        <f t="shared" si="97"/>
        <v>-1.180116898351827E-4</v>
      </c>
      <c r="X248" s="6">
        <f t="shared" si="98"/>
        <v>2.232098400426585E-2</v>
      </c>
      <c r="Y248" s="6">
        <f t="shared" si="99"/>
        <v>-1.1014380358458191E-3</v>
      </c>
      <c r="Z248" s="6">
        <f t="shared" si="100"/>
        <v>3.394775280110549E-3</v>
      </c>
      <c r="AA248" s="6">
        <f t="shared" si="101"/>
        <v>7.3809775342541985E-3</v>
      </c>
      <c r="AB248" s="6">
        <f t="shared" si="102"/>
        <v>3.4260836970687922E-2</v>
      </c>
      <c r="AC248" s="6">
        <f t="shared" si="103"/>
        <v>1.0774967307280656E-2</v>
      </c>
      <c r="AD248" s="6">
        <f t="shared" si="104"/>
        <v>2.5933433260732431E-2</v>
      </c>
      <c r="AE248" s="6">
        <f t="shared" si="105"/>
        <v>2.543841252768618E-2</v>
      </c>
      <c r="AF248" s="6">
        <f t="shared" si="106"/>
        <v>1.1488744986556575E-2</v>
      </c>
      <c r="AG248" s="6">
        <f t="shared" si="107"/>
        <v>3.2014024708899261E-2</v>
      </c>
      <c r="AH248" s="6">
        <f t="shared" si="108"/>
        <v>3.4063877192682029E-2</v>
      </c>
      <c r="AI248" s="6">
        <f t="shared" si="109"/>
        <v>3.6755975896865689E-2</v>
      </c>
      <c r="AJ248" s="6">
        <f t="shared" si="110"/>
        <v>-3.6710456491561682E-4</v>
      </c>
      <c r="AK248" s="6">
        <f t="shared" si="111"/>
        <v>2.0399447580186612E-2</v>
      </c>
      <c r="AL248" s="6">
        <f t="shared" si="112"/>
        <v>-1.4142170750558922E-3</v>
      </c>
      <c r="AM248" s="6">
        <f t="shared" si="113"/>
        <v>2.7710224832750872E-3</v>
      </c>
      <c r="AN248" s="6">
        <f t="shared" si="114"/>
        <v>6.2691454437594123E-3</v>
      </c>
    </row>
    <row r="249" spans="1:40">
      <c r="A249" s="1" t="d">
        <v>2011-09-12</v>
      </c>
      <c r="B249">
        <v>37.770000000000003</v>
      </c>
      <c r="C249">
        <v>33.979999999999997</v>
      </c>
      <c r="D249">
        <v>67.089995999999999</v>
      </c>
      <c r="E249">
        <v>33.020000000000003</v>
      </c>
      <c r="F249">
        <v>30.84</v>
      </c>
      <c r="G249">
        <v>31.969999000000001</v>
      </c>
      <c r="H249">
        <v>34.520000000000003</v>
      </c>
      <c r="I249">
        <v>24.98</v>
      </c>
      <c r="J249">
        <v>84.669998000000007</v>
      </c>
      <c r="K249">
        <v>112.239998</v>
      </c>
      <c r="L249">
        <v>81.620002999999997</v>
      </c>
      <c r="M249">
        <v>87.809997999999993</v>
      </c>
      <c r="N249">
        <v>88.75</v>
      </c>
      <c r="O249" s="6">
        <f t="shared" si="89"/>
        <v>4.4668435861074163E-2</v>
      </c>
      <c r="P249" s="6">
        <f t="shared" si="90"/>
        <v>2.9264554777305593E-2</v>
      </c>
      <c r="Q249" s="6">
        <f t="shared" si="91"/>
        <v>1.9263169875881857E-2</v>
      </c>
      <c r="R249" s="6">
        <f t="shared" si="92"/>
        <v>2.3905458818817144E-2</v>
      </c>
      <c r="S249" s="6">
        <f t="shared" si="93"/>
        <v>2.1964495524158904E-2</v>
      </c>
      <c r="T249" s="6">
        <f t="shared" si="94"/>
        <v>3.3071345095447048E-2</v>
      </c>
      <c r="U249" s="6">
        <f t="shared" si="95"/>
        <v>1.7239287419088544E-2</v>
      </c>
      <c r="V249" s="6">
        <f t="shared" si="96"/>
        <v>4.8389966036810235E-2</v>
      </c>
      <c r="W249" s="6">
        <f t="shared" si="97"/>
        <v>-4.7232260540937347E-4</v>
      </c>
      <c r="X249" s="6">
        <f t="shared" si="98"/>
        <v>3.3981433575765725E-2</v>
      </c>
      <c r="Y249" s="6">
        <f t="shared" si="99"/>
        <v>-7.3480712305414703E-4</v>
      </c>
      <c r="Z249" s="6">
        <f t="shared" si="100"/>
        <v>2.7368930613216177E-3</v>
      </c>
      <c r="AA249" s="6">
        <f t="shared" si="101"/>
        <v>1.9570553044393556E-2</v>
      </c>
      <c r="AB249" s="6">
        <f t="shared" si="102"/>
        <v>3.9482700169295282E-2</v>
      </c>
      <c r="AC249" s="6">
        <f t="shared" si="103"/>
        <v>2.7460739491804647E-2</v>
      </c>
      <c r="AD249" s="6">
        <f t="shared" si="104"/>
        <v>1.9440133881056428E-2</v>
      </c>
      <c r="AE249" s="6">
        <f t="shared" si="105"/>
        <v>1.9500450241243437E-2</v>
      </c>
      <c r="AF249" s="6">
        <f t="shared" si="106"/>
        <v>1.8339568859719199E-2</v>
      </c>
      <c r="AG249" s="6">
        <f t="shared" si="107"/>
        <v>2.9674453107115577E-2</v>
      </c>
      <c r="AH249" s="6">
        <f t="shared" si="108"/>
        <v>1.5393274747985592E-2</v>
      </c>
      <c r="AI249" s="6">
        <f t="shared" si="109"/>
        <v>4.2974946534344215E-2</v>
      </c>
      <c r="AJ249" s="6">
        <f t="shared" si="110"/>
        <v>-7.2141548048980765E-4</v>
      </c>
      <c r="AK249" s="6">
        <f t="shared" si="111"/>
        <v>3.2059897151686487E-2</v>
      </c>
      <c r="AL249" s="6">
        <f t="shared" si="112"/>
        <v>-1.0475861622642202E-3</v>
      </c>
      <c r="AM249" s="6">
        <f t="shared" si="113"/>
        <v>2.113140264486156E-3</v>
      </c>
      <c r="AN249" s="6">
        <f t="shared" si="114"/>
        <v>1.845872095389877E-2</v>
      </c>
    </row>
    <row r="250" spans="1:40">
      <c r="A250" s="1" t="d">
        <v>2011-09-19</v>
      </c>
      <c r="B250">
        <v>35.729999999999997</v>
      </c>
      <c r="C250">
        <v>33.409999999999997</v>
      </c>
      <c r="D250">
        <v>58.700001</v>
      </c>
      <c r="E250">
        <v>31.48</v>
      </c>
      <c r="F250">
        <v>29.5</v>
      </c>
      <c r="G250">
        <v>29.309999000000001</v>
      </c>
      <c r="H250">
        <v>30.24</v>
      </c>
      <c r="I250">
        <v>24</v>
      </c>
      <c r="J250">
        <v>84.599997999999999</v>
      </c>
      <c r="K250">
        <v>120.83000199999999</v>
      </c>
      <c r="L250">
        <v>81.529999000000004</v>
      </c>
      <c r="M250">
        <v>87.900002000000001</v>
      </c>
      <c r="N250">
        <v>91.980002999999996</v>
      </c>
      <c r="O250" s="6">
        <f t="shared" si="89"/>
        <v>-9.1935734714109693E-3</v>
      </c>
      <c r="P250" s="6">
        <f t="shared" si="90"/>
        <v>3.5981747426813539E-3</v>
      </c>
      <c r="Q250" s="6">
        <f t="shared" si="91"/>
        <v>-0.12054280335045217</v>
      </c>
      <c r="R250" s="6">
        <f t="shared" si="92"/>
        <v>-3.0348050417537024E-2</v>
      </c>
      <c r="S250" s="6">
        <f t="shared" si="93"/>
        <v>-2.8076710574612029E-2</v>
      </c>
      <c r="T250" s="6">
        <f t="shared" si="94"/>
        <v>-5.1208029746644734E-2</v>
      </c>
      <c r="U250" s="6">
        <f t="shared" si="95"/>
        <v>-0.11631226029889914</v>
      </c>
      <c r="V250" s="6">
        <f t="shared" si="96"/>
        <v>1.5959977241727815E-2</v>
      </c>
      <c r="W250" s="6">
        <f t="shared" si="97"/>
        <v>-4.7271332372908779E-4</v>
      </c>
      <c r="X250" s="6">
        <f t="shared" si="98"/>
        <v>7.1342491232219293E-2</v>
      </c>
      <c r="Y250" s="6">
        <f t="shared" si="99"/>
        <v>-1.8381354470146008E-3</v>
      </c>
      <c r="Z250" s="6">
        <f t="shared" si="100"/>
        <v>-5.6721648237723164E-3</v>
      </c>
      <c r="AA250" s="6">
        <f t="shared" si="101"/>
        <v>2.800316295941482E-2</v>
      </c>
      <c r="AB250" s="6">
        <f t="shared" si="102"/>
        <v>-1.437930916318985E-2</v>
      </c>
      <c r="AC250" s="6">
        <f t="shared" si="103"/>
        <v>1.794359457180408E-3</v>
      </c>
      <c r="AD250" s="6">
        <f t="shared" si="104"/>
        <v>-0.1203658393452776</v>
      </c>
      <c r="AE250" s="6">
        <f t="shared" si="105"/>
        <v>-3.4753058995110726E-2</v>
      </c>
      <c r="AF250" s="6">
        <f t="shared" si="106"/>
        <v>-3.1701637239051735E-2</v>
      </c>
      <c r="AG250" s="6">
        <f t="shared" si="107"/>
        <v>-5.4604921734976206E-2</v>
      </c>
      <c r="AH250" s="6">
        <f t="shared" si="108"/>
        <v>-0.11815827297000209</v>
      </c>
      <c r="AI250" s="6">
        <f t="shared" si="109"/>
        <v>1.0544957739261795E-2</v>
      </c>
      <c r="AJ250" s="6">
        <f t="shared" si="110"/>
        <v>-7.2180619880952198E-4</v>
      </c>
      <c r="AK250" s="6">
        <f t="shared" si="111"/>
        <v>6.9420954808140062E-2</v>
      </c>
      <c r="AL250" s="6">
        <f t="shared" si="112"/>
        <v>-2.1509144862246741E-3</v>
      </c>
      <c r="AM250" s="6">
        <f t="shared" si="113"/>
        <v>-6.2959176206077785E-3</v>
      </c>
      <c r="AN250" s="6">
        <f t="shared" si="114"/>
        <v>2.6891330868920035E-2</v>
      </c>
    </row>
    <row r="251" spans="1:40">
      <c r="A251" s="1" t="d">
        <v>2011-09-26</v>
      </c>
      <c r="B251">
        <v>34.860000999999997</v>
      </c>
      <c r="C251">
        <v>33.619999</v>
      </c>
      <c r="D251">
        <v>58.509998000000003</v>
      </c>
      <c r="E251">
        <v>31.73</v>
      </c>
      <c r="F251">
        <v>29.66</v>
      </c>
      <c r="G251">
        <v>29.219999000000001</v>
      </c>
      <c r="H251">
        <v>29.360001</v>
      </c>
      <c r="I251">
        <v>23.6</v>
      </c>
      <c r="J251">
        <v>84.57</v>
      </c>
      <c r="K251">
        <v>120.800003</v>
      </c>
      <c r="L251">
        <v>81.419998000000007</v>
      </c>
      <c r="M251">
        <v>87.629997000000003</v>
      </c>
      <c r="N251">
        <v>91.769997000000004</v>
      </c>
      <c r="O251" s="6">
        <f t="shared" si="89"/>
        <v>-1.5936507111364347E-2</v>
      </c>
      <c r="P251" s="6">
        <f t="shared" si="90"/>
        <v>2.4692613333976484E-2</v>
      </c>
      <c r="Q251" s="6">
        <f t="shared" si="91"/>
        <v>-0.1034958676044289</v>
      </c>
      <c r="R251" s="6">
        <f t="shared" si="92"/>
        <v>-7.5353261973210789E-3</v>
      </c>
      <c r="S251" s="6">
        <f t="shared" si="93"/>
        <v>-1.1398044952369311E-2</v>
      </c>
      <c r="T251" s="6">
        <f t="shared" si="94"/>
        <v>-3.2326081240284743E-2</v>
      </c>
      <c r="U251" s="6">
        <f t="shared" si="95"/>
        <v>-0.12201255485725178</v>
      </c>
      <c r="V251" s="6">
        <f t="shared" si="96"/>
        <v>4.6719133607431721E-3</v>
      </c>
      <c r="W251" s="6">
        <f t="shared" si="97"/>
        <v>-1.4179607549157098E-3</v>
      </c>
      <c r="X251" s="6">
        <f t="shared" si="98"/>
        <v>6.0484971492821303E-2</v>
      </c>
      <c r="Y251" s="6">
        <f t="shared" si="99"/>
        <v>-3.0657943705443631E-3</v>
      </c>
      <c r="Z251" s="6">
        <f t="shared" si="100"/>
        <v>-1.010511045929454E-2</v>
      </c>
      <c r="AA251" s="6">
        <f t="shared" si="101"/>
        <v>2.225738677211133E-2</v>
      </c>
      <c r="AB251" s="6">
        <f t="shared" si="102"/>
        <v>-2.1122242803143228E-2</v>
      </c>
      <c r="AC251" s="6">
        <f t="shared" si="103"/>
        <v>2.2888798048475538E-2</v>
      </c>
      <c r="AD251" s="6">
        <f t="shared" si="104"/>
        <v>-0.10331890359925433</v>
      </c>
      <c r="AE251" s="6">
        <f t="shared" si="105"/>
        <v>-1.1940334774894784E-2</v>
      </c>
      <c r="AF251" s="6">
        <f t="shared" si="106"/>
        <v>-1.5022971616809017E-2</v>
      </c>
      <c r="AG251" s="6">
        <f t="shared" si="107"/>
        <v>-3.5722973228616214E-2</v>
      </c>
      <c r="AH251" s="6">
        <f t="shared" si="108"/>
        <v>-0.12385856752835472</v>
      </c>
      <c r="AI251" s="6">
        <f t="shared" si="109"/>
        <v>-7.4310614172284906E-4</v>
      </c>
      <c r="AJ251" s="6">
        <f t="shared" si="110"/>
        <v>-1.6670536299961439E-3</v>
      </c>
      <c r="AK251" s="6">
        <f t="shared" si="111"/>
        <v>5.8563435068742065E-2</v>
      </c>
      <c r="AL251" s="6">
        <f t="shared" si="112"/>
        <v>-3.3785734097544363E-3</v>
      </c>
      <c r="AM251" s="6">
        <f t="shared" si="113"/>
        <v>-1.0728863256130003E-2</v>
      </c>
      <c r="AN251" s="6">
        <f t="shared" si="114"/>
        <v>2.1145554681616545E-2</v>
      </c>
    </row>
    <row r="252" spans="1:40">
      <c r="A252" s="1" t="d">
        <v>2011-10-03</v>
      </c>
      <c r="B252">
        <v>36.349997999999999</v>
      </c>
      <c r="C252">
        <v>33.400002000000001</v>
      </c>
      <c r="D252">
        <v>60.900002000000001</v>
      </c>
      <c r="E252">
        <v>31.9</v>
      </c>
      <c r="F252">
        <v>30.07</v>
      </c>
      <c r="G252">
        <v>30.34</v>
      </c>
      <c r="H252">
        <v>31.120000999999998</v>
      </c>
      <c r="I252">
        <v>24.299999</v>
      </c>
      <c r="J252">
        <v>84.440002000000007</v>
      </c>
      <c r="K252">
        <v>118.239998</v>
      </c>
      <c r="L252">
        <v>81.120002999999997</v>
      </c>
      <c r="M252">
        <v>86.730002999999996</v>
      </c>
      <c r="N252">
        <v>90.410004000000001</v>
      </c>
      <c r="O252" s="6">
        <f t="shared" si="89"/>
        <v>-3.8320987765471416E-2</v>
      </c>
      <c r="P252" s="6">
        <f t="shared" si="90"/>
        <v>-1.7216156380893393E-2</v>
      </c>
      <c r="Q252" s="6">
        <f t="shared" si="91"/>
        <v>-9.6801734396817468E-2</v>
      </c>
      <c r="R252" s="6">
        <f t="shared" si="92"/>
        <v>-3.4507428701183153E-2</v>
      </c>
      <c r="S252" s="6">
        <f t="shared" si="93"/>
        <v>-2.5284551694691064E-2</v>
      </c>
      <c r="T252" s="6">
        <f t="shared" si="94"/>
        <v>-5.2330957872039084E-2</v>
      </c>
      <c r="U252" s="6">
        <f t="shared" si="95"/>
        <v>-0.10368813477136089</v>
      </c>
      <c r="V252" s="6">
        <f t="shared" si="96"/>
        <v>-2.7599195503193133E-2</v>
      </c>
      <c r="W252" s="6">
        <f t="shared" si="97"/>
        <v>-2.7200773674916036E-3</v>
      </c>
      <c r="X252" s="6">
        <f t="shared" si="98"/>
        <v>5.2077022309895853E-2</v>
      </c>
      <c r="Y252" s="6">
        <f t="shared" si="99"/>
        <v>-6.1447899082351905E-3</v>
      </c>
      <c r="Z252" s="6">
        <f t="shared" si="100"/>
        <v>-1.2375487308983727E-2</v>
      </c>
      <c r="AA252" s="6">
        <f t="shared" si="101"/>
        <v>1.853149663664249E-2</v>
      </c>
      <c r="AB252" s="6">
        <f t="shared" si="102"/>
        <v>-4.3506723457250297E-2</v>
      </c>
      <c r="AC252" s="6">
        <f t="shared" si="103"/>
        <v>-1.9019971666394339E-2</v>
      </c>
      <c r="AD252" s="6">
        <f t="shared" si="104"/>
        <v>-9.6624770391642897E-2</v>
      </c>
      <c r="AE252" s="6">
        <f t="shared" si="105"/>
        <v>-3.8912437278756859E-2</v>
      </c>
      <c r="AF252" s="6">
        <f t="shared" si="106"/>
        <v>-2.8909478359130769E-2</v>
      </c>
      <c r="AG252" s="6">
        <f t="shared" si="107"/>
        <v>-5.5727849860370555E-2</v>
      </c>
      <c r="AH252" s="6">
        <f t="shared" si="108"/>
        <v>-0.10553414744246384</v>
      </c>
      <c r="AI252" s="6">
        <f t="shared" si="109"/>
        <v>-3.3014215005659153E-2</v>
      </c>
      <c r="AJ252" s="6">
        <f t="shared" si="110"/>
        <v>-2.9691702425720377E-3</v>
      </c>
      <c r="AK252" s="6">
        <f t="shared" si="111"/>
        <v>5.0155485885816614E-2</v>
      </c>
      <c r="AL252" s="6">
        <f t="shared" si="112"/>
        <v>-6.4575689474452641E-3</v>
      </c>
      <c r="AM252" s="6">
        <f t="shared" si="113"/>
        <v>-1.2999240105819189E-2</v>
      </c>
      <c r="AN252" s="6">
        <f t="shared" si="114"/>
        <v>1.7419664546147705E-2</v>
      </c>
    </row>
    <row r="253" spans="1:40">
      <c r="A253" s="1" t="d">
        <v>2011-10-10</v>
      </c>
      <c r="B253">
        <v>38.669998</v>
      </c>
      <c r="C253">
        <v>33.979999999999997</v>
      </c>
      <c r="D253">
        <v>66.599997999999999</v>
      </c>
      <c r="E253">
        <v>32.880001</v>
      </c>
      <c r="F253">
        <v>30.870000999999998</v>
      </c>
      <c r="G253">
        <v>32.189999</v>
      </c>
      <c r="H253">
        <v>33.479999999999997</v>
      </c>
      <c r="I253">
        <v>26</v>
      </c>
      <c r="J253">
        <v>84.470000999999996</v>
      </c>
      <c r="K253">
        <v>113.949997</v>
      </c>
      <c r="L253">
        <v>81.139999000000003</v>
      </c>
      <c r="M253">
        <v>86.480002999999996</v>
      </c>
      <c r="N253">
        <v>88.709998999999996</v>
      </c>
      <c r="O253" s="6">
        <f t="shared" si="89"/>
        <v>7.9073381864206649E-2</v>
      </c>
      <c r="P253" s="6">
        <f t="shared" si="90"/>
        <v>1.6916859875120739E-2</v>
      </c>
      <c r="Q253" s="6">
        <f t="shared" si="91"/>
        <v>0.12626480364648726</v>
      </c>
      <c r="R253" s="6">
        <f t="shared" si="92"/>
        <v>4.3512177052401568E-2</v>
      </c>
      <c r="S253" s="6">
        <f t="shared" si="93"/>
        <v>4.5394607562203218E-2</v>
      </c>
      <c r="T253" s="6">
        <f t="shared" si="94"/>
        <v>9.372709364041594E-2</v>
      </c>
      <c r="U253" s="6">
        <f t="shared" si="95"/>
        <v>0.10178269430994238</v>
      </c>
      <c r="V253" s="6">
        <f t="shared" si="96"/>
        <v>8.0042707673536356E-2</v>
      </c>
      <c r="W253" s="6">
        <f t="shared" si="97"/>
        <v>-1.5377893935875884E-3</v>
      </c>
      <c r="X253" s="6">
        <f t="shared" si="98"/>
        <v>-5.8624886227041012E-2</v>
      </c>
      <c r="Y253" s="6">
        <f t="shared" si="99"/>
        <v>-4.7949929554721325E-3</v>
      </c>
      <c r="Z253" s="6">
        <f t="shared" si="100"/>
        <v>-1.6286619423205712E-2</v>
      </c>
      <c r="AA253" s="6">
        <f t="shared" si="101"/>
        <v>-3.6198583467754043E-2</v>
      </c>
      <c r="AB253" s="6">
        <f t="shared" si="102"/>
        <v>7.3887646172427768E-2</v>
      </c>
      <c r="AC253" s="6">
        <f t="shared" si="103"/>
        <v>1.5113044589619793E-2</v>
      </c>
      <c r="AD253" s="6">
        <f t="shared" si="104"/>
        <v>0.12644176765166182</v>
      </c>
      <c r="AE253" s="6">
        <f t="shared" si="105"/>
        <v>3.9107168474827862E-2</v>
      </c>
      <c r="AF253" s="6">
        <f t="shared" si="106"/>
        <v>4.1769680897763513E-2</v>
      </c>
      <c r="AG253" s="6">
        <f t="shared" si="107"/>
        <v>9.0330201652084469E-2</v>
      </c>
      <c r="AH253" s="6">
        <f t="shared" si="108"/>
        <v>9.9936681638839425E-2</v>
      </c>
      <c r="AI253" s="6">
        <f t="shared" si="109"/>
        <v>7.4627688171070336E-2</v>
      </c>
      <c r="AJ253" s="6">
        <f t="shared" si="110"/>
        <v>-1.7868822686680226E-3</v>
      </c>
      <c r="AK253" s="6">
        <f t="shared" si="111"/>
        <v>-6.0546422651120251E-2</v>
      </c>
      <c r="AL253" s="6">
        <f t="shared" si="112"/>
        <v>-5.1077719946822061E-3</v>
      </c>
      <c r="AM253" s="6">
        <f t="shared" si="113"/>
        <v>-1.6910372220041173E-2</v>
      </c>
      <c r="AN253" s="6">
        <f t="shared" si="114"/>
        <v>-3.7310415558248829E-2</v>
      </c>
    </row>
    <row r="254" spans="1:40">
      <c r="A254" s="1" t="d">
        <v>2011-10-17</v>
      </c>
      <c r="B254">
        <v>39.32</v>
      </c>
      <c r="C254">
        <v>34.880001</v>
      </c>
      <c r="D254">
        <v>68.550003000000004</v>
      </c>
      <c r="E254">
        <v>33.110000999999997</v>
      </c>
      <c r="F254">
        <v>31.469999000000001</v>
      </c>
      <c r="G254">
        <v>32.669998</v>
      </c>
      <c r="H254">
        <v>33.369999</v>
      </c>
      <c r="I254">
        <v>25.530000999999999</v>
      </c>
      <c r="J254">
        <v>84.489998</v>
      </c>
      <c r="K254">
        <v>113.129997</v>
      </c>
      <c r="L254">
        <v>81.129997000000003</v>
      </c>
      <c r="M254">
        <v>86.93</v>
      </c>
      <c r="N254">
        <v>89.129997000000003</v>
      </c>
      <c r="O254" s="6">
        <f t="shared" si="89"/>
        <v>0.12039322650091815</v>
      </c>
      <c r="P254" s="6">
        <f t="shared" si="90"/>
        <v>3.6792529474234073E-2</v>
      </c>
      <c r="Q254" s="6">
        <f t="shared" si="91"/>
        <v>0.15836580415404555</v>
      </c>
      <c r="R254" s="6">
        <f t="shared" si="92"/>
        <v>4.2572776166406007E-2</v>
      </c>
      <c r="S254" s="6">
        <f t="shared" si="93"/>
        <v>5.9235342590234046E-2</v>
      </c>
      <c r="T254" s="6">
        <f t="shared" si="94"/>
        <v>0.11160379229531578</v>
      </c>
      <c r="U254" s="6">
        <f t="shared" si="95"/>
        <v>0.12802402498998613</v>
      </c>
      <c r="V254" s="6">
        <f t="shared" si="96"/>
        <v>7.8607558391431617E-2</v>
      </c>
      <c r="W254" s="6">
        <f t="shared" si="97"/>
        <v>-9.4643330081802131E-4</v>
      </c>
      <c r="X254" s="6">
        <f t="shared" si="98"/>
        <v>-6.5598736914941239E-2</v>
      </c>
      <c r="Y254" s="6">
        <f t="shared" si="99"/>
        <v>-3.5681490815604685E-3</v>
      </c>
      <c r="Z254" s="6">
        <f t="shared" si="100"/>
        <v>-8.0201737419345904E-3</v>
      </c>
      <c r="AA254" s="6">
        <f t="shared" si="101"/>
        <v>-2.9189469656574877E-2</v>
      </c>
      <c r="AB254" s="6">
        <f t="shared" si="102"/>
        <v>0.11520749080913927</v>
      </c>
      <c r="AC254" s="6">
        <f t="shared" si="103"/>
        <v>3.498871418873313E-2</v>
      </c>
      <c r="AD254" s="6">
        <f t="shared" si="104"/>
        <v>0.15854276815922011</v>
      </c>
      <c r="AE254" s="6">
        <f t="shared" si="105"/>
        <v>3.8167767588832301E-2</v>
      </c>
      <c r="AF254" s="6">
        <f t="shared" si="106"/>
        <v>5.561041592579434E-2</v>
      </c>
      <c r="AG254" s="6">
        <f t="shared" si="107"/>
        <v>0.10820690030698431</v>
      </c>
      <c r="AH254" s="6">
        <f t="shared" si="108"/>
        <v>0.12617801231888318</v>
      </c>
      <c r="AI254" s="6">
        <f t="shared" si="109"/>
        <v>7.3192538888965597E-2</v>
      </c>
      <c r="AJ254" s="6">
        <f t="shared" si="110"/>
        <v>-1.1955261758984554E-3</v>
      </c>
      <c r="AK254" s="6">
        <f t="shared" si="111"/>
        <v>-6.752027333902047E-2</v>
      </c>
      <c r="AL254" s="6">
        <f t="shared" si="112"/>
        <v>-3.8809281207705416E-3</v>
      </c>
      <c r="AM254" s="6">
        <f t="shared" si="113"/>
        <v>-8.6439265387700526E-3</v>
      </c>
      <c r="AN254" s="6">
        <f t="shared" si="114"/>
        <v>-3.0301301747069662E-2</v>
      </c>
    </row>
    <row r="255" spans="1:40">
      <c r="A255" s="1" t="d">
        <v>2011-10-24</v>
      </c>
      <c r="B255">
        <v>39.630001</v>
      </c>
      <c r="C255">
        <v>35.009998000000003</v>
      </c>
      <c r="D255">
        <v>73.040001000000004</v>
      </c>
      <c r="E255">
        <v>34.209999000000003</v>
      </c>
      <c r="F255">
        <v>31.51</v>
      </c>
      <c r="G255">
        <v>34.259998000000003</v>
      </c>
      <c r="H255">
        <v>35.990001999999997</v>
      </c>
      <c r="I255">
        <v>26.48</v>
      </c>
      <c r="J255">
        <v>84.470000999999996</v>
      </c>
      <c r="K255">
        <v>111.459999</v>
      </c>
      <c r="L255">
        <v>81.300003000000004</v>
      </c>
      <c r="M255">
        <v>86.940002000000007</v>
      </c>
      <c r="N255">
        <v>88.980002999999996</v>
      </c>
      <c r="O255" s="6">
        <f t="shared" si="89"/>
        <v>8.6392283476858164E-2</v>
      </c>
      <c r="P255" s="6">
        <f t="shared" si="90"/>
        <v>4.7077717977145023E-2</v>
      </c>
      <c r="Q255" s="6">
        <f t="shared" si="91"/>
        <v>0.18177404242126785</v>
      </c>
      <c r="R255" s="6">
        <f t="shared" si="92"/>
        <v>6.9911959967495232E-2</v>
      </c>
      <c r="S255" s="6">
        <f t="shared" si="93"/>
        <v>4.6776958768745575E-2</v>
      </c>
      <c r="T255" s="6">
        <f t="shared" si="94"/>
        <v>0.12151146059846993</v>
      </c>
      <c r="U255" s="6">
        <f t="shared" si="95"/>
        <v>0.14539044621806321</v>
      </c>
      <c r="V255" s="6">
        <f t="shared" si="96"/>
        <v>8.5913421874568935E-2</v>
      </c>
      <c r="W255" s="6">
        <f t="shared" si="97"/>
        <v>3.5520691235101386E-4</v>
      </c>
      <c r="X255" s="6">
        <f t="shared" si="98"/>
        <v>-5.9050667115580012E-2</v>
      </c>
      <c r="Y255" s="6">
        <f t="shared" si="99"/>
        <v>2.2164766290124075E-3</v>
      </c>
      <c r="Z255" s="6">
        <f t="shared" si="100"/>
        <v>2.4183692785456172E-3</v>
      </c>
      <c r="AA255" s="6">
        <f t="shared" si="101"/>
        <v>-1.5943265898830803E-2</v>
      </c>
      <c r="AB255" s="6">
        <f t="shared" si="102"/>
        <v>8.1206547785079283E-2</v>
      </c>
      <c r="AC255" s="6">
        <f t="shared" si="103"/>
        <v>4.527390269164408E-2</v>
      </c>
      <c r="AD255" s="6">
        <f t="shared" si="104"/>
        <v>0.18195100642644241</v>
      </c>
      <c r="AE255" s="6">
        <f t="shared" si="105"/>
        <v>6.5506951389921533E-2</v>
      </c>
      <c r="AF255" s="6">
        <f t="shared" si="106"/>
        <v>4.3152032104305869E-2</v>
      </c>
      <c r="AG255" s="6">
        <f t="shared" si="107"/>
        <v>0.11811456861013846</v>
      </c>
      <c r="AH255" s="6">
        <f t="shared" si="108"/>
        <v>0.14354443354696025</v>
      </c>
      <c r="AI255" s="6">
        <f t="shared" si="109"/>
        <v>8.0498402372102915E-2</v>
      </c>
      <c r="AJ255" s="6">
        <f t="shared" si="110"/>
        <v>1.0611403727057972E-4</v>
      </c>
      <c r="AK255" s="6">
        <f t="shared" si="111"/>
        <v>-6.097220353965925E-2</v>
      </c>
      <c r="AL255" s="6">
        <f t="shared" si="112"/>
        <v>1.9036975898023343E-3</v>
      </c>
      <c r="AM255" s="6">
        <f t="shared" si="113"/>
        <v>1.7946164817101555E-3</v>
      </c>
      <c r="AN255" s="6">
        <f t="shared" si="114"/>
        <v>-1.7055097989325588E-2</v>
      </c>
    </row>
    <row r="256" spans="1:40">
      <c r="A256" s="1" t="d">
        <v>2011-10-31</v>
      </c>
      <c r="B256">
        <v>38.919998</v>
      </c>
      <c r="C256">
        <v>34.979999999999997</v>
      </c>
      <c r="D256">
        <v>71.260002</v>
      </c>
      <c r="E256">
        <v>33.189999</v>
      </c>
      <c r="F256">
        <v>30.99</v>
      </c>
      <c r="G256">
        <v>33.599997999999999</v>
      </c>
      <c r="H256">
        <v>34.979999999999997</v>
      </c>
      <c r="I256">
        <v>26.049999</v>
      </c>
      <c r="J256">
        <v>84.540001000000004</v>
      </c>
      <c r="K256">
        <v>116.480003</v>
      </c>
      <c r="L256">
        <v>81.529999000000004</v>
      </c>
      <c r="M256">
        <v>87.940002000000007</v>
      </c>
      <c r="N256">
        <v>91.370002999999997</v>
      </c>
      <c r="O256" s="6">
        <f t="shared" si="89"/>
        <v>6.4441520308165618E-3</v>
      </c>
      <c r="P256" s="6">
        <f t="shared" si="90"/>
        <v>2.9004353346670089E-2</v>
      </c>
      <c r="Q256" s="6">
        <f t="shared" si="91"/>
        <v>6.7630640727612948E-2</v>
      </c>
      <c r="R256" s="6">
        <f t="shared" si="92"/>
        <v>9.3839950007216805E-3</v>
      </c>
      <c r="S256" s="6">
        <f t="shared" si="93"/>
        <v>3.8797008916795638E-3</v>
      </c>
      <c r="T256" s="6">
        <f t="shared" si="94"/>
        <v>4.2870193200179235E-2</v>
      </c>
      <c r="U256" s="6">
        <f t="shared" si="95"/>
        <v>4.3828223969181471E-2</v>
      </c>
      <c r="V256" s="6">
        <f t="shared" si="96"/>
        <v>1.9211917901772674E-3</v>
      </c>
      <c r="W256" s="6">
        <f t="shared" si="97"/>
        <v>8.2835338943612505E-4</v>
      </c>
      <c r="X256" s="6">
        <f t="shared" si="98"/>
        <v>2.1959880839513741E-2</v>
      </c>
      <c r="Y256" s="6">
        <f t="shared" si="99"/>
        <v>4.7949929554721429E-3</v>
      </c>
      <c r="Z256" s="6">
        <f t="shared" si="100"/>
        <v>1.6741578474389018E-2</v>
      </c>
      <c r="AA256" s="6">
        <f t="shared" si="101"/>
        <v>2.9544618584253383E-2</v>
      </c>
      <c r="AB256" s="6">
        <f t="shared" si="102"/>
        <v>1.2584163390376799E-3</v>
      </c>
      <c r="AC256" s="6">
        <f t="shared" si="103"/>
        <v>2.7200538061169142E-2</v>
      </c>
      <c r="AD256" s="6">
        <f t="shared" si="104"/>
        <v>6.7807604732787519E-2</v>
      </c>
      <c r="AE256" s="6">
        <f t="shared" si="105"/>
        <v>4.9789864231479753E-3</v>
      </c>
      <c r="AF256" s="6">
        <f t="shared" si="106"/>
        <v>2.5477422723985859E-4</v>
      </c>
      <c r="AG256" s="6">
        <f t="shared" si="107"/>
        <v>3.9473301211847764E-2</v>
      </c>
      <c r="AH256" s="6">
        <f t="shared" si="108"/>
        <v>4.1982211298078519E-2</v>
      </c>
      <c r="AI256" s="6">
        <f t="shared" si="109"/>
        <v>-3.4938277122887537E-3</v>
      </c>
      <c r="AJ256" s="6">
        <f t="shared" si="110"/>
        <v>5.7926051435569091E-4</v>
      </c>
      <c r="AK256" s="6">
        <f t="shared" si="111"/>
        <v>2.0038344415434502E-2</v>
      </c>
      <c r="AL256" s="6">
        <f t="shared" si="112"/>
        <v>4.4822139162620693E-3</v>
      </c>
      <c r="AM256" s="6">
        <f t="shared" si="113"/>
        <v>1.6117825677553557E-2</v>
      </c>
      <c r="AN256" s="6">
        <f t="shared" si="114"/>
        <v>2.8432786493758598E-2</v>
      </c>
    </row>
    <row r="257" spans="1:40">
      <c r="A257" s="1" t="d">
        <v>2011-11-07</v>
      </c>
      <c r="B257">
        <v>39.470001000000003</v>
      </c>
      <c r="C257">
        <v>35.360000999999997</v>
      </c>
      <c r="D257">
        <v>72.260002</v>
      </c>
      <c r="E257">
        <v>34.07</v>
      </c>
      <c r="F257">
        <v>31.48</v>
      </c>
      <c r="G257">
        <v>33.93</v>
      </c>
      <c r="H257">
        <v>35.169998</v>
      </c>
      <c r="I257">
        <v>26.16</v>
      </c>
      <c r="J257">
        <v>84.5</v>
      </c>
      <c r="K257">
        <v>115.650002</v>
      </c>
      <c r="L257">
        <v>81.430000000000007</v>
      </c>
      <c r="M257">
        <v>87.550003000000004</v>
      </c>
      <c r="N257">
        <v>90.529999000000004</v>
      </c>
      <c r="O257" s="6">
        <f t="shared" si="89"/>
        <v>3.8076197314876139E-3</v>
      </c>
      <c r="P257" s="6">
        <f t="shared" si="90"/>
        <v>1.3667638339482034E-2</v>
      </c>
      <c r="Q257" s="6">
        <f t="shared" si="91"/>
        <v>5.2707303625325261E-2</v>
      </c>
      <c r="R257" s="6">
        <f t="shared" si="92"/>
        <v>2.858184991136507E-2</v>
      </c>
      <c r="S257" s="6">
        <f t="shared" si="93"/>
        <v>3.1774424918228094E-4</v>
      </c>
      <c r="T257" s="6">
        <f t="shared" si="94"/>
        <v>3.7842414401404914E-2</v>
      </c>
      <c r="U257" s="6">
        <f t="shared" si="95"/>
        <v>5.2536126822995736E-2</v>
      </c>
      <c r="V257" s="6">
        <f t="shared" si="96"/>
        <v>2.4377256166001941E-2</v>
      </c>
      <c r="W257" s="6">
        <f t="shared" si="97"/>
        <v>1.1837386981537118E-4</v>
      </c>
      <c r="X257" s="6">
        <f t="shared" si="98"/>
        <v>2.2030832550795923E-2</v>
      </c>
      <c r="Y257" s="6">
        <f t="shared" si="99"/>
        <v>3.6909860497572095E-3</v>
      </c>
      <c r="Z257" s="6">
        <f t="shared" si="100"/>
        <v>7.1068959070209404E-3</v>
      </c>
      <c r="AA257" s="6">
        <f t="shared" si="101"/>
        <v>1.5585331957362223E-2</v>
      </c>
      <c r="AB257" s="6">
        <f t="shared" si="102"/>
        <v>-1.378115960291268E-3</v>
      </c>
      <c r="AC257" s="6">
        <f t="shared" si="103"/>
        <v>1.1863823053981088E-2</v>
      </c>
      <c r="AD257" s="6">
        <f t="shared" si="104"/>
        <v>5.2884267630499832E-2</v>
      </c>
      <c r="AE257" s="6">
        <f t="shared" si="105"/>
        <v>2.4176841333791364E-2</v>
      </c>
      <c r="AF257" s="6">
        <f t="shared" si="106"/>
        <v>-3.3071824152574245E-3</v>
      </c>
      <c r="AG257" s="6">
        <f t="shared" si="107"/>
        <v>3.4445522413073443E-2</v>
      </c>
      <c r="AH257" s="6">
        <f t="shared" si="108"/>
        <v>5.0690114151892784E-2</v>
      </c>
      <c r="AI257" s="6">
        <f t="shared" si="109"/>
        <v>1.8962236663535921E-2</v>
      </c>
      <c r="AJ257" s="6">
        <f t="shared" si="110"/>
        <v>-1.3071900526506297E-4</v>
      </c>
      <c r="AK257" s="6">
        <f t="shared" si="111"/>
        <v>2.0109296126716684E-2</v>
      </c>
      <c r="AL257" s="6">
        <f t="shared" si="112"/>
        <v>3.3782070105471363E-3</v>
      </c>
      <c r="AM257" s="6">
        <f t="shared" si="113"/>
        <v>6.483143110185479E-3</v>
      </c>
      <c r="AN257" s="6">
        <f t="shared" si="114"/>
        <v>1.4473499866867436E-2</v>
      </c>
    </row>
    <row r="258" spans="1:40">
      <c r="A258" s="1" t="d">
        <v>2011-11-14</v>
      </c>
      <c r="B258">
        <v>37.880001</v>
      </c>
      <c r="C258">
        <v>34.639999000000003</v>
      </c>
      <c r="D258">
        <v>68.150002000000001</v>
      </c>
      <c r="E258">
        <v>32.849997999999999</v>
      </c>
      <c r="F258">
        <v>31.059999000000001</v>
      </c>
      <c r="G258">
        <v>32.919998</v>
      </c>
      <c r="H258">
        <v>33.259998000000003</v>
      </c>
      <c r="I258">
        <v>25.209999</v>
      </c>
      <c r="J258">
        <v>84.489998</v>
      </c>
      <c r="K258">
        <v>119.339996</v>
      </c>
      <c r="L258">
        <v>81.300003000000004</v>
      </c>
      <c r="M258">
        <v>87.559997999999993</v>
      </c>
      <c r="N258">
        <v>91.519997000000004</v>
      </c>
      <c r="O258" s="6">
        <f t="shared" si="89"/>
        <v>-4.5163137718719992E-2</v>
      </c>
      <c r="P258" s="6">
        <f t="shared" si="90"/>
        <v>-1.0624623014163722E-2</v>
      </c>
      <c r="Q258" s="6">
        <f t="shared" si="91"/>
        <v>-6.9296062488271318E-2</v>
      </c>
      <c r="R258" s="6">
        <f t="shared" si="92"/>
        <v>-4.0566285710476983E-2</v>
      </c>
      <c r="S258" s="6">
        <f t="shared" si="93"/>
        <v>-1.4384170244392936E-2</v>
      </c>
      <c r="T258" s="6">
        <f t="shared" si="94"/>
        <v>-3.9898119463330294E-2</v>
      </c>
      <c r="U258" s="6">
        <f t="shared" si="95"/>
        <v>-7.888576402944078E-2</v>
      </c>
      <c r="V258" s="6">
        <f t="shared" si="96"/>
        <v>-4.9149029535778682E-2</v>
      </c>
      <c r="W258" s="6">
        <f t="shared" si="97"/>
        <v>2.367069153850261E-4</v>
      </c>
      <c r="X258" s="6">
        <f t="shared" si="98"/>
        <v>6.831075540669293E-2</v>
      </c>
      <c r="Y258" s="6">
        <f t="shared" si="99"/>
        <v>0</v>
      </c>
      <c r="Z258" s="6">
        <f t="shared" si="100"/>
        <v>7.1060012481649823E-3</v>
      </c>
      <c r="AA258" s="6">
        <f t="shared" si="101"/>
        <v>2.8145835758430118E-2</v>
      </c>
      <c r="AB258" s="6">
        <f t="shared" si="102"/>
        <v>-5.0348873410498873E-2</v>
      </c>
      <c r="AC258" s="6">
        <f t="shared" si="103"/>
        <v>-1.2428438299664668E-2</v>
      </c>
      <c r="AD258" s="6">
        <f t="shared" si="104"/>
        <v>-6.9119098483096747E-2</v>
      </c>
      <c r="AE258" s="6">
        <f t="shared" si="105"/>
        <v>-4.4971294288050689E-2</v>
      </c>
      <c r="AF258" s="6">
        <f t="shared" si="106"/>
        <v>-1.8009096908832643E-2</v>
      </c>
      <c r="AG258" s="6">
        <f t="shared" si="107"/>
        <v>-4.3295011451661765E-2</v>
      </c>
      <c r="AH258" s="6">
        <f t="shared" si="108"/>
        <v>-8.0731776700543739E-2</v>
      </c>
      <c r="AI258" s="6">
        <f t="shared" si="109"/>
        <v>-5.4564049038244702E-2</v>
      </c>
      <c r="AJ258" s="6">
        <f t="shared" si="110"/>
        <v>-1.2385959695408033E-5</v>
      </c>
      <c r="AK258" s="6">
        <f t="shared" si="111"/>
        <v>6.6389218982613699E-2</v>
      </c>
      <c r="AL258" s="6">
        <f t="shared" si="112"/>
        <v>-3.1277903921007318E-4</v>
      </c>
      <c r="AM258" s="6">
        <f t="shared" si="113"/>
        <v>6.4822484513295201E-3</v>
      </c>
      <c r="AN258" s="6">
        <f t="shared" si="114"/>
        <v>2.7034003667935333E-2</v>
      </c>
    </row>
    <row r="259" spans="1:40">
      <c r="A259" s="1" t="d">
        <v>2011-11-21</v>
      </c>
      <c r="B259">
        <v>36.330002</v>
      </c>
      <c r="C259">
        <v>33.43</v>
      </c>
      <c r="D259">
        <v>63.830002</v>
      </c>
      <c r="E259">
        <v>31.709999</v>
      </c>
      <c r="F259">
        <v>30.370000999999998</v>
      </c>
      <c r="G259">
        <v>31.16</v>
      </c>
      <c r="H259">
        <v>31.41</v>
      </c>
      <c r="I259">
        <v>24.01</v>
      </c>
      <c r="J259">
        <v>84.519997000000004</v>
      </c>
      <c r="K259">
        <v>120.800003</v>
      </c>
      <c r="L259">
        <v>81.239998</v>
      </c>
      <c r="M259">
        <v>87.349997999999999</v>
      </c>
      <c r="N259">
        <v>91.610000999999997</v>
      </c>
      <c r="O259" s="6">
        <f t="shared" si="89"/>
        <v>-6.8864304646310312E-2</v>
      </c>
      <c r="P259" s="6">
        <f t="shared" si="90"/>
        <v>-4.5322769158448704E-2</v>
      </c>
      <c r="Q259" s="6">
        <f t="shared" si="91"/>
        <v>-0.11011185764273157</v>
      </c>
      <c r="R259" s="6">
        <f t="shared" si="92"/>
        <v>-4.5616538587863319E-2</v>
      </c>
      <c r="S259" s="6">
        <f t="shared" si="93"/>
        <v>-2.0209259814769173E-2</v>
      </c>
      <c r="T259" s="6">
        <f t="shared" si="94"/>
        <v>-7.5390786442799687E-2</v>
      </c>
      <c r="U259" s="6">
        <f t="shared" si="95"/>
        <v>-0.10765015603990077</v>
      </c>
      <c r="V259" s="6">
        <f t="shared" si="96"/>
        <v>-8.1547319578497285E-2</v>
      </c>
      <c r="W259" s="6">
        <f t="shared" si="97"/>
        <v>-2.3664971406612862E-4</v>
      </c>
      <c r="X259" s="6">
        <f t="shared" si="98"/>
        <v>3.6416700131281454E-2</v>
      </c>
      <c r="Y259" s="6">
        <f t="shared" si="99"/>
        <v>-3.5633263156265248E-3</v>
      </c>
      <c r="Z259" s="6">
        <f t="shared" si="100"/>
        <v>-6.7317728117715896E-3</v>
      </c>
      <c r="AA259" s="6">
        <f t="shared" si="101"/>
        <v>2.6232170988934335E-3</v>
      </c>
      <c r="AB259" s="6">
        <f t="shared" si="102"/>
        <v>-7.4050040338089193E-2</v>
      </c>
      <c r="AC259" s="6">
        <f t="shared" si="103"/>
        <v>-4.7126584443949647E-2</v>
      </c>
      <c r="AD259" s="6">
        <f t="shared" si="104"/>
        <v>-0.109934893637557</v>
      </c>
      <c r="AE259" s="6">
        <f t="shared" si="105"/>
        <v>-5.0021547165437025E-2</v>
      </c>
      <c r="AF259" s="6">
        <f t="shared" si="106"/>
        <v>-2.3834186479208878E-2</v>
      </c>
      <c r="AG259" s="6">
        <f t="shared" si="107"/>
        <v>-7.8787678431131158E-2</v>
      </c>
      <c r="AH259" s="6">
        <f t="shared" si="108"/>
        <v>-0.10949616871100373</v>
      </c>
      <c r="AI259" s="6">
        <f t="shared" si="109"/>
        <v>-8.6962339080963305E-2</v>
      </c>
      <c r="AJ259" s="6">
        <f t="shared" si="110"/>
        <v>-4.8574258914656275E-4</v>
      </c>
      <c r="AK259" s="6">
        <f t="shared" si="111"/>
        <v>3.4495163707202216E-2</v>
      </c>
      <c r="AL259" s="6">
        <f t="shared" si="112"/>
        <v>-3.876105354836598E-3</v>
      </c>
      <c r="AM259" s="6">
        <f t="shared" si="113"/>
        <v>-7.3555256086070518E-3</v>
      </c>
      <c r="AN259" s="6">
        <f t="shared" si="114"/>
        <v>1.5113850083986473E-3</v>
      </c>
    </row>
    <row r="260" spans="1:40">
      <c r="A260" s="1" t="d">
        <v>2011-11-28</v>
      </c>
      <c r="B260">
        <v>39.07</v>
      </c>
      <c r="C260">
        <v>34.75</v>
      </c>
      <c r="D260">
        <v>70.419998000000007</v>
      </c>
      <c r="E260">
        <v>33.509998000000003</v>
      </c>
      <c r="F260">
        <v>31.74</v>
      </c>
      <c r="G260">
        <v>33.709999000000003</v>
      </c>
      <c r="H260">
        <v>34</v>
      </c>
      <c r="I260">
        <v>25.74</v>
      </c>
      <c r="J260">
        <v>84.480002999999996</v>
      </c>
      <c r="K260">
        <v>118.639999</v>
      </c>
      <c r="L260">
        <v>81.199996999999996</v>
      </c>
      <c r="M260">
        <v>87.190002000000007</v>
      </c>
      <c r="N260">
        <v>90.589995999999999</v>
      </c>
      <c r="O260" s="6">
        <f t="shared" si="89"/>
        <v>-1.0186005943474335E-2</v>
      </c>
      <c r="P260" s="6">
        <f t="shared" si="90"/>
        <v>-1.7401694039184061E-2</v>
      </c>
      <c r="Q260" s="6">
        <f t="shared" si="91"/>
        <v>-2.579346807144017E-2</v>
      </c>
      <c r="R260" s="6">
        <f t="shared" si="92"/>
        <v>-1.6573389607334347E-2</v>
      </c>
      <c r="S260" s="6">
        <f t="shared" si="93"/>
        <v>8.225291549060456E-3</v>
      </c>
      <c r="T260" s="6">
        <f t="shared" si="94"/>
        <v>-6.505079214957612E-3</v>
      </c>
      <c r="U260" s="6">
        <f t="shared" si="95"/>
        <v>-3.3832865003080373E-2</v>
      </c>
      <c r="V260" s="6">
        <f t="shared" si="96"/>
        <v>-1.618532442101742E-2</v>
      </c>
      <c r="W260" s="6">
        <f t="shared" si="97"/>
        <v>-2.3667889381381329E-4</v>
      </c>
      <c r="X260" s="6">
        <f t="shared" si="98"/>
        <v>2.5525283429810072E-2</v>
      </c>
      <c r="Y260" s="6">
        <f t="shared" si="99"/>
        <v>-2.8285452572212994E-3</v>
      </c>
      <c r="Z260" s="6">
        <f t="shared" si="100"/>
        <v>-4.1204246198600757E-3</v>
      </c>
      <c r="AA260" s="6">
        <f t="shared" si="101"/>
        <v>6.6251108492460626E-4</v>
      </c>
      <c r="AB260" s="6">
        <f t="shared" si="102"/>
        <v>-1.5371741635253216E-2</v>
      </c>
      <c r="AC260" s="6">
        <f t="shared" si="103"/>
        <v>-1.9205509324685007E-2</v>
      </c>
      <c r="AD260" s="6">
        <f t="shared" si="104"/>
        <v>-2.5616504066265599E-2</v>
      </c>
      <c r="AE260" s="6">
        <f t="shared" si="105"/>
        <v>-2.0978398184908053E-2</v>
      </c>
      <c r="AF260" s="6">
        <f t="shared" si="106"/>
        <v>4.6003648846207508E-3</v>
      </c>
      <c r="AG260" s="6">
        <f t="shared" si="107"/>
        <v>-9.9019712032890842E-3</v>
      </c>
      <c r="AH260" s="6">
        <f t="shared" si="108"/>
        <v>-3.5678877674183325E-2</v>
      </c>
      <c r="AI260" s="6">
        <f t="shared" si="109"/>
        <v>-2.160034392348344E-2</v>
      </c>
      <c r="AJ260" s="6">
        <f t="shared" si="110"/>
        <v>-4.8577176889424739E-4</v>
      </c>
      <c r="AK260" s="6">
        <f t="shared" si="111"/>
        <v>2.3603747005730834E-2</v>
      </c>
      <c r="AL260" s="6">
        <f t="shared" si="112"/>
        <v>-3.1413242964313725E-3</v>
      </c>
      <c r="AM260" s="6">
        <f t="shared" si="113"/>
        <v>-4.7441774166955379E-3</v>
      </c>
      <c r="AN260" s="6">
        <f t="shared" si="114"/>
        <v>-4.4932100557017998E-4</v>
      </c>
    </row>
    <row r="261" spans="1:40">
      <c r="A261" s="1" t="d">
        <v>2011-12-05</v>
      </c>
      <c r="B261">
        <v>39.349997999999999</v>
      </c>
      <c r="C261">
        <v>35</v>
      </c>
      <c r="D261">
        <v>70.190002000000007</v>
      </c>
      <c r="E261">
        <v>33.82</v>
      </c>
      <c r="F261">
        <v>32.009998000000003</v>
      </c>
      <c r="G261">
        <v>33.970001000000003</v>
      </c>
      <c r="H261">
        <v>34.099997999999999</v>
      </c>
      <c r="I261">
        <v>26.040001</v>
      </c>
      <c r="J261">
        <v>84.529999000000004</v>
      </c>
      <c r="K261">
        <v>116.709999</v>
      </c>
      <c r="L261">
        <v>81.300003000000004</v>
      </c>
      <c r="M261">
        <v>87.080001999999993</v>
      </c>
      <c r="N261">
        <v>89.779999000000004</v>
      </c>
      <c r="O261" s="6">
        <f t="shared" si="89"/>
        <v>3.8072629320457241E-2</v>
      </c>
      <c r="P261" s="6">
        <f t="shared" si="90"/>
        <v>1.0339006663539868E-2</v>
      </c>
      <c r="Q261" s="6">
        <f t="shared" si="91"/>
        <v>2.9494691746847563E-2</v>
      </c>
      <c r="R261" s="6">
        <f t="shared" si="92"/>
        <v>2.9100659422617157E-2</v>
      </c>
      <c r="S261" s="6">
        <f t="shared" si="93"/>
        <v>3.0127505976504682E-2</v>
      </c>
      <c r="T261" s="6">
        <f t="shared" si="94"/>
        <v>3.1397496554705522E-2</v>
      </c>
      <c r="U261" s="6">
        <f t="shared" si="95"/>
        <v>2.4941912005954102E-2</v>
      </c>
      <c r="V261" s="6">
        <f t="shared" si="96"/>
        <v>3.2393154209796687E-2</v>
      </c>
      <c r="W261" s="6">
        <f t="shared" si="97"/>
        <v>4.7332861740394906E-4</v>
      </c>
      <c r="X261" s="6">
        <f t="shared" si="98"/>
        <v>-2.2284311720238471E-2</v>
      </c>
      <c r="Y261" s="6">
        <f t="shared" si="99"/>
        <v>0</v>
      </c>
      <c r="Z261" s="6">
        <f t="shared" si="100"/>
        <v>-5.4969904794490276E-3</v>
      </c>
      <c r="AA261" s="6">
        <f t="shared" si="101"/>
        <v>-1.9195272636319066E-2</v>
      </c>
      <c r="AB261" s="6">
        <f t="shared" si="102"/>
        <v>3.288689362867836E-2</v>
      </c>
      <c r="AC261" s="6">
        <f t="shared" si="103"/>
        <v>8.5351913780389223E-3</v>
      </c>
      <c r="AD261" s="6">
        <f t="shared" si="104"/>
        <v>2.9671655752022134E-2</v>
      </c>
      <c r="AE261" s="6">
        <f t="shared" si="105"/>
        <v>2.4695650845043451E-2</v>
      </c>
      <c r="AF261" s="6">
        <f t="shared" si="106"/>
        <v>2.6502579312064976E-2</v>
      </c>
      <c r="AG261" s="6">
        <f t="shared" si="107"/>
        <v>2.800060456637405E-2</v>
      </c>
      <c r="AH261" s="6">
        <f t="shared" si="108"/>
        <v>2.309589933485115E-2</v>
      </c>
      <c r="AI261" s="6">
        <f t="shared" si="109"/>
        <v>2.6978134707330667E-2</v>
      </c>
      <c r="AJ261" s="6">
        <f t="shared" si="110"/>
        <v>2.2423574232351492E-4</v>
      </c>
      <c r="AK261" s="6">
        <f t="shared" si="111"/>
        <v>-2.4205848144317709E-2</v>
      </c>
      <c r="AL261" s="6">
        <f t="shared" si="112"/>
        <v>-3.1277903921007318E-4</v>
      </c>
      <c r="AM261" s="6">
        <f t="shared" si="113"/>
        <v>-6.1207432762844897E-3</v>
      </c>
      <c r="AN261" s="6">
        <f t="shared" si="114"/>
        <v>-2.0307104726813852E-2</v>
      </c>
    </row>
    <row r="262" spans="1:40">
      <c r="A262" s="1" t="d">
        <v>2011-12-12</v>
      </c>
      <c r="B262">
        <v>37.900002000000001</v>
      </c>
      <c r="C262">
        <v>34.540000999999997</v>
      </c>
      <c r="D262">
        <v>66.139999000000003</v>
      </c>
      <c r="E262">
        <v>33.409999999999997</v>
      </c>
      <c r="F262">
        <v>31.49</v>
      </c>
      <c r="G262">
        <v>32.669998</v>
      </c>
      <c r="H262">
        <v>32.529998999999997</v>
      </c>
      <c r="I262">
        <v>24.98</v>
      </c>
      <c r="J262">
        <v>84.540001000000004</v>
      </c>
      <c r="K262">
        <v>122.32</v>
      </c>
      <c r="L262">
        <v>81.400002000000001</v>
      </c>
      <c r="M262">
        <v>88.050003000000004</v>
      </c>
      <c r="N262">
        <v>92.669998000000007</v>
      </c>
      <c r="O262" s="6">
        <f t="shared" si="89"/>
        <v>4.2307263574796673E-2</v>
      </c>
      <c r="P262" s="6">
        <f t="shared" si="90"/>
        <v>3.2664401238464508E-2</v>
      </c>
      <c r="Q262" s="6">
        <f t="shared" si="91"/>
        <v>3.5550361833008609E-2</v>
      </c>
      <c r="R262" s="6">
        <f t="shared" si="92"/>
        <v>5.22231993542027E-2</v>
      </c>
      <c r="S262" s="6">
        <f t="shared" si="93"/>
        <v>3.6214723128045655E-2</v>
      </c>
      <c r="T262" s="6">
        <f t="shared" si="94"/>
        <v>4.7321943392186414E-2</v>
      </c>
      <c r="U262" s="6">
        <f t="shared" si="95"/>
        <v>3.503639619384967E-2</v>
      </c>
      <c r="V262" s="6">
        <f t="shared" si="96"/>
        <v>3.9605094464269797E-2</v>
      </c>
      <c r="W262" s="6">
        <f t="shared" si="97"/>
        <v>2.3664971406608942E-4</v>
      </c>
      <c r="X262" s="6">
        <f t="shared" si="98"/>
        <v>1.2504251285655323E-2</v>
      </c>
      <c r="Y262" s="6">
        <f t="shared" si="99"/>
        <v>1.9675854847497516E-3</v>
      </c>
      <c r="Z262" s="6">
        <f t="shared" si="100"/>
        <v>7.9818553300933896E-3</v>
      </c>
      <c r="AA262" s="6">
        <f t="shared" si="101"/>
        <v>1.1504327073686269E-2</v>
      </c>
      <c r="AB262" s="6">
        <f t="shared" si="102"/>
        <v>3.7121527883017792E-2</v>
      </c>
      <c r="AC262" s="6">
        <f t="shared" si="103"/>
        <v>3.0860585952963562E-2</v>
      </c>
      <c r="AD262" s="6">
        <f t="shared" si="104"/>
        <v>3.572732583818318E-2</v>
      </c>
      <c r="AE262" s="6">
        <f t="shared" si="105"/>
        <v>4.7818190776628994E-2</v>
      </c>
      <c r="AF262" s="6">
        <f t="shared" si="106"/>
        <v>3.258979646360595E-2</v>
      </c>
      <c r="AG262" s="6">
        <f t="shared" si="107"/>
        <v>4.3925051403854942E-2</v>
      </c>
      <c r="AH262" s="6">
        <f t="shared" si="108"/>
        <v>3.3190383522746718E-2</v>
      </c>
      <c r="AI262" s="6">
        <f t="shared" si="109"/>
        <v>3.4190074961803776E-2</v>
      </c>
      <c r="AJ262" s="6">
        <f t="shared" si="110"/>
        <v>-1.2443161014344709E-5</v>
      </c>
      <c r="AK262" s="6">
        <f t="shared" si="111"/>
        <v>1.0582714861576087E-2</v>
      </c>
      <c r="AL262" s="6">
        <f t="shared" si="112"/>
        <v>1.6548064455396785E-3</v>
      </c>
      <c r="AM262" s="6">
        <f t="shared" si="113"/>
        <v>7.3581025332579274E-3</v>
      </c>
      <c r="AN262" s="6">
        <f t="shared" si="114"/>
        <v>1.0392494983191482E-2</v>
      </c>
    </row>
    <row r="263" spans="1:40">
      <c r="A263" s="1" t="d">
        <v>2011-12-19</v>
      </c>
      <c r="B263">
        <v>39.18</v>
      </c>
      <c r="C263">
        <v>35.799999</v>
      </c>
      <c r="D263">
        <v>69.599997999999999</v>
      </c>
      <c r="E263">
        <v>34.799999</v>
      </c>
      <c r="F263">
        <v>32.57</v>
      </c>
      <c r="G263">
        <v>34.090000000000003</v>
      </c>
      <c r="H263">
        <v>33.909999999999997</v>
      </c>
      <c r="I263">
        <v>25.559999000000001</v>
      </c>
      <c r="J263">
        <v>84.489998</v>
      </c>
      <c r="K263">
        <v>118.269997</v>
      </c>
      <c r="L263">
        <v>80.940002000000007</v>
      </c>
      <c r="M263">
        <v>86.470000999999996</v>
      </c>
      <c r="N263">
        <v>90.139999000000003</v>
      </c>
      <c r="O263" s="6">
        <f t="shared" si="89"/>
        <v>2.8115034494154497E-3</v>
      </c>
      <c r="P263" s="6">
        <f t="shared" si="90"/>
        <v>2.9768293462892205E-2</v>
      </c>
      <c r="Q263" s="6">
        <f t="shared" si="91"/>
        <v>-1.1712746721142321E-2</v>
      </c>
      <c r="R263" s="6">
        <f t="shared" si="92"/>
        <v>3.7773515979255254E-2</v>
      </c>
      <c r="S263" s="6">
        <f t="shared" si="93"/>
        <v>2.5813904189879101E-2</v>
      </c>
      <c r="T263" s="6">
        <f t="shared" si="94"/>
        <v>1.1209586568630749E-2</v>
      </c>
      <c r="U263" s="6">
        <f t="shared" si="95"/>
        <v>-2.6505684786142908E-3</v>
      </c>
      <c r="V263" s="6">
        <f t="shared" si="96"/>
        <v>-7.0176117822778631E-3</v>
      </c>
      <c r="W263" s="6">
        <f t="shared" si="97"/>
        <v>1.1830502399849922E-4</v>
      </c>
      <c r="X263" s="6">
        <f t="shared" si="98"/>
        <v>-3.1235685034797095E-3</v>
      </c>
      <c r="Y263" s="6">
        <f t="shared" si="99"/>
        <v>-3.2070460644379314E-3</v>
      </c>
      <c r="Z263" s="6">
        <f t="shared" si="100"/>
        <v>-8.2921238410905238E-3</v>
      </c>
      <c r="AA263" s="6">
        <f t="shared" si="101"/>
        <v>-4.9797813575633079E-3</v>
      </c>
      <c r="AB263" s="6">
        <f t="shared" si="102"/>
        <v>-2.3742322423634323E-3</v>
      </c>
      <c r="AC263" s="6">
        <f t="shared" si="103"/>
        <v>2.7964478177391259E-2</v>
      </c>
      <c r="AD263" s="6">
        <f t="shared" si="104"/>
        <v>-1.153578271596775E-2</v>
      </c>
      <c r="AE263" s="6">
        <f t="shared" si="105"/>
        <v>3.3368507401681548E-2</v>
      </c>
      <c r="AF263" s="6">
        <f t="shared" si="106"/>
        <v>2.2188977525439395E-2</v>
      </c>
      <c r="AG263" s="6">
        <f t="shared" si="107"/>
        <v>7.8126945802992759E-3</v>
      </c>
      <c r="AH263" s="6">
        <f t="shared" si="108"/>
        <v>-4.4965811497172433E-3</v>
      </c>
      <c r="AI263" s="6">
        <f t="shared" si="109"/>
        <v>-1.2432631284743884E-2</v>
      </c>
      <c r="AJ263" s="6">
        <f t="shared" si="110"/>
        <v>-1.307878510819349E-4</v>
      </c>
      <c r="AK263" s="6">
        <f t="shared" si="111"/>
        <v>-5.0451049275589462E-3</v>
      </c>
      <c r="AL263" s="6">
        <f t="shared" si="112"/>
        <v>-3.5198251036480045E-3</v>
      </c>
      <c r="AM263" s="6">
        <f t="shared" si="113"/>
        <v>-8.915876637925986E-3</v>
      </c>
      <c r="AN263" s="6">
        <f t="shared" si="114"/>
        <v>-6.0916134480580942E-3</v>
      </c>
    </row>
    <row r="264" spans="1:40">
      <c r="A264" s="1" t="d">
        <v>2011-12-26</v>
      </c>
      <c r="B264">
        <v>39.020000000000003</v>
      </c>
      <c r="C264">
        <v>35.979999999999997</v>
      </c>
      <c r="D264">
        <v>69.129997000000003</v>
      </c>
      <c r="E264">
        <v>34.689999</v>
      </c>
      <c r="F264">
        <v>32.490001999999997</v>
      </c>
      <c r="G264">
        <v>33.75</v>
      </c>
      <c r="H264">
        <v>33.5</v>
      </c>
      <c r="I264">
        <v>25.450001</v>
      </c>
      <c r="J264">
        <v>84.5</v>
      </c>
      <c r="K264">
        <v>121.25</v>
      </c>
      <c r="L264">
        <v>80.839995999999999</v>
      </c>
      <c r="M264">
        <v>86.970000999999996</v>
      </c>
      <c r="N264">
        <v>92.010002</v>
      </c>
      <c r="O264" s="6">
        <f t="shared" si="89"/>
        <v>-8.4215888425245022E-3</v>
      </c>
      <c r="P264" s="6">
        <f t="shared" si="90"/>
        <v>2.7615167032973172E-2</v>
      </c>
      <c r="Q264" s="6">
        <f t="shared" si="91"/>
        <v>-1.521713267574386E-2</v>
      </c>
      <c r="R264" s="6">
        <f t="shared" si="92"/>
        <v>2.5399088684472521E-2</v>
      </c>
      <c r="S264" s="6">
        <f t="shared" si="93"/>
        <v>1.488411973711422E-2</v>
      </c>
      <c r="T264" s="6">
        <f t="shared" si="94"/>
        <v>-6.4973942916926137E-3</v>
      </c>
      <c r="U264" s="6">
        <f t="shared" si="95"/>
        <v>-1.7751886807422262E-2</v>
      </c>
      <c r="V264" s="6">
        <f t="shared" si="96"/>
        <v>-2.2918073453563718E-2</v>
      </c>
      <c r="W264" s="6">
        <f t="shared" si="97"/>
        <v>-3.5495474758859817E-4</v>
      </c>
      <c r="X264" s="6">
        <f t="shared" si="98"/>
        <v>3.8162312961576329E-2</v>
      </c>
      <c r="Y264" s="6">
        <f t="shared" si="99"/>
        <v>-5.6742103991694387E-3</v>
      </c>
      <c r="Z264" s="6">
        <f t="shared" si="100"/>
        <v>-1.2640162338411576E-3</v>
      </c>
      <c r="AA264" s="6">
        <f t="shared" si="101"/>
        <v>2.4535066315589507E-2</v>
      </c>
      <c r="AB264" s="6">
        <f t="shared" si="102"/>
        <v>-1.3607324534303383E-2</v>
      </c>
      <c r="AC264" s="6">
        <f t="shared" si="103"/>
        <v>2.5811351747472226E-2</v>
      </c>
      <c r="AD264" s="6">
        <f t="shared" si="104"/>
        <v>-1.5040168670569289E-2</v>
      </c>
      <c r="AE264" s="6">
        <f t="shared" si="105"/>
        <v>2.0994080106898814E-2</v>
      </c>
      <c r="AF264" s="6">
        <f t="shared" si="106"/>
        <v>1.1259193072674515E-2</v>
      </c>
      <c r="AG264" s="6">
        <f t="shared" si="107"/>
        <v>-9.8942862800240859E-3</v>
      </c>
      <c r="AH264" s="6">
        <f t="shared" si="108"/>
        <v>-1.9597899478525214E-2</v>
      </c>
      <c r="AI264" s="6">
        <f t="shared" si="109"/>
        <v>-2.8333092956029739E-2</v>
      </c>
      <c r="AJ264" s="6">
        <f t="shared" si="110"/>
        <v>-6.0404762266903235E-4</v>
      </c>
      <c r="AK264" s="6">
        <f t="shared" si="111"/>
        <v>3.6240776537497091E-2</v>
      </c>
      <c r="AL264" s="6">
        <f t="shared" si="112"/>
        <v>-5.9869894383795122E-3</v>
      </c>
      <c r="AM264" s="6">
        <f t="shared" si="113"/>
        <v>-1.8877690306766193E-3</v>
      </c>
      <c r="AN264" s="6">
        <f t="shared" si="114"/>
        <v>2.3423234225094722E-2</v>
      </c>
    </row>
    <row r="265" spans="1:40">
      <c r="A265" s="1" t="d">
        <v>2012-01-02</v>
      </c>
      <c r="B265">
        <v>40.049999</v>
      </c>
      <c r="C265">
        <v>35.020000000000003</v>
      </c>
      <c r="D265">
        <v>70.440002000000007</v>
      </c>
      <c r="E265">
        <v>35.130001</v>
      </c>
      <c r="F265">
        <v>32.159999999999997</v>
      </c>
      <c r="G265">
        <v>34.590000000000003</v>
      </c>
      <c r="H265">
        <v>34.770000000000003</v>
      </c>
      <c r="I265">
        <v>25.969999000000001</v>
      </c>
      <c r="J265">
        <v>84.459998999999996</v>
      </c>
      <c r="K265">
        <v>118.730003</v>
      </c>
      <c r="L265">
        <v>80.930000000000007</v>
      </c>
      <c r="M265">
        <v>86.959998999999996</v>
      </c>
      <c r="N265">
        <v>91.230002999999996</v>
      </c>
      <c r="O265" s="6">
        <f t="shared" si="89"/>
        <v>5.5177483686751058E-2</v>
      </c>
      <c r="P265" s="6">
        <f t="shared" si="90"/>
        <v>1.3801225187233992E-2</v>
      </c>
      <c r="Q265" s="6">
        <f t="shared" si="91"/>
        <v>6.2987619586760649E-2</v>
      </c>
      <c r="R265" s="6">
        <f t="shared" si="92"/>
        <v>5.0200238374769064E-2</v>
      </c>
      <c r="S265" s="6">
        <f t="shared" si="93"/>
        <v>2.1053409197832263E-2</v>
      </c>
      <c r="T265" s="6">
        <f t="shared" si="94"/>
        <v>5.7107458554343626E-2</v>
      </c>
      <c r="U265" s="6">
        <f t="shared" si="95"/>
        <v>6.6592236275365271E-2</v>
      </c>
      <c r="V265" s="6">
        <f t="shared" si="96"/>
        <v>3.8866482471256396E-2</v>
      </c>
      <c r="W265" s="6">
        <f t="shared" si="97"/>
        <v>-9.4676930149079053E-4</v>
      </c>
      <c r="X265" s="6">
        <f t="shared" si="98"/>
        <v>-2.9788528675692802E-2</v>
      </c>
      <c r="Y265" s="6">
        <f t="shared" si="99"/>
        <v>-5.7907140709082495E-3</v>
      </c>
      <c r="Z265" s="6">
        <f t="shared" si="100"/>
        <v>-1.245663770035099E-2</v>
      </c>
      <c r="AA265" s="6">
        <f t="shared" si="101"/>
        <v>-1.5660950775340212E-2</v>
      </c>
      <c r="AB265" s="6">
        <f t="shared" si="102"/>
        <v>4.9991747994972177E-2</v>
      </c>
      <c r="AC265" s="6">
        <f t="shared" si="103"/>
        <v>1.1997409901733046E-2</v>
      </c>
      <c r="AD265" s="6">
        <f t="shared" si="104"/>
        <v>6.3164583591935219E-2</v>
      </c>
      <c r="AE265" s="6">
        <f t="shared" si="105"/>
        <v>4.5795229797195358E-2</v>
      </c>
      <c r="AF265" s="6">
        <f t="shared" si="106"/>
        <v>1.7428482533392558E-2</v>
      </c>
      <c r="AG265" s="6">
        <f t="shared" si="107"/>
        <v>5.3710566566012155E-2</v>
      </c>
      <c r="AH265" s="6">
        <f t="shared" si="108"/>
        <v>6.4746223604262326E-2</v>
      </c>
      <c r="AI265" s="6">
        <f t="shared" si="109"/>
        <v>3.3451462968790376E-2</v>
      </c>
      <c r="AJ265" s="6">
        <f t="shared" si="110"/>
        <v>-1.1958621765712247E-3</v>
      </c>
      <c r="AK265" s="6">
        <f t="shared" si="111"/>
        <v>-3.171006509977204E-2</v>
      </c>
      <c r="AL265" s="6">
        <f t="shared" si="112"/>
        <v>-6.1034931101183231E-3</v>
      </c>
      <c r="AM265" s="6">
        <f t="shared" si="113"/>
        <v>-1.3080390497186452E-2</v>
      </c>
      <c r="AN265" s="6">
        <f t="shared" si="114"/>
        <v>-1.6772782865834997E-2</v>
      </c>
    </row>
    <row r="266" spans="1:40">
      <c r="A266" s="1" t="d">
        <v>2012-01-09</v>
      </c>
      <c r="B266">
        <v>40.380001</v>
      </c>
      <c r="C266">
        <v>34.889999000000003</v>
      </c>
      <c r="D266">
        <v>69.440002000000007</v>
      </c>
      <c r="E266">
        <v>35.43</v>
      </c>
      <c r="F266">
        <v>32.139999000000003</v>
      </c>
      <c r="G266">
        <v>35.490001999999997</v>
      </c>
      <c r="H266">
        <v>36.099997999999999</v>
      </c>
      <c r="I266">
        <v>26.08</v>
      </c>
      <c r="J266">
        <v>84.529999000000004</v>
      </c>
      <c r="K266">
        <v>120.879997</v>
      </c>
      <c r="L266">
        <v>80.940002000000007</v>
      </c>
      <c r="M266">
        <v>87.339995999999999</v>
      </c>
      <c r="N266">
        <v>92.230002999999996</v>
      </c>
      <c r="O266" s="6">
        <f t="shared" si="89"/>
        <v>3.0168225133031447E-2</v>
      </c>
      <c r="P266" s="6">
        <f t="shared" si="90"/>
        <v>-2.5747638936518456E-2</v>
      </c>
      <c r="Q266" s="6">
        <f t="shared" si="91"/>
        <v>-2.3014394508036125E-3</v>
      </c>
      <c r="R266" s="6">
        <f t="shared" si="92"/>
        <v>1.7941560832584493E-2</v>
      </c>
      <c r="S266" s="6">
        <f t="shared" si="93"/>
        <v>-1.3290290092652807E-2</v>
      </c>
      <c r="T266" s="6">
        <f t="shared" si="94"/>
        <v>4.0246936862494032E-2</v>
      </c>
      <c r="U266" s="6">
        <f t="shared" si="95"/>
        <v>6.2582853799624569E-2</v>
      </c>
      <c r="V266" s="6">
        <f t="shared" si="96"/>
        <v>2.0140146672749552E-2</v>
      </c>
      <c r="W266" s="6">
        <f t="shared" si="97"/>
        <v>4.7332861740394906E-4</v>
      </c>
      <c r="X266" s="6">
        <f t="shared" si="98"/>
        <v>2.1828172249145988E-2</v>
      </c>
      <c r="Y266" s="6">
        <f t="shared" si="99"/>
        <v>0</v>
      </c>
      <c r="Z266" s="6">
        <f t="shared" si="100"/>
        <v>1.0010957722339975E-2</v>
      </c>
      <c r="AA266" s="6">
        <f t="shared" si="101"/>
        <v>2.2921483606355975E-2</v>
      </c>
      <c r="AB266" s="6">
        <f t="shared" si="102"/>
        <v>2.4982489441252566E-2</v>
      </c>
      <c r="AC266" s="6">
        <f t="shared" si="103"/>
        <v>-2.7551454222019402E-2</v>
      </c>
      <c r="AD266" s="6">
        <f t="shared" si="104"/>
        <v>-2.1244754456290421E-3</v>
      </c>
      <c r="AE266" s="6">
        <f t="shared" si="105"/>
        <v>1.3536552255010787E-2</v>
      </c>
      <c r="AF266" s="6">
        <f t="shared" si="106"/>
        <v>-1.691521675709251E-2</v>
      </c>
      <c r="AG266" s="6">
        <f t="shared" si="107"/>
        <v>3.685004487416256E-2</v>
      </c>
      <c r="AH266" s="6">
        <f t="shared" si="108"/>
        <v>6.0736841128521617E-2</v>
      </c>
      <c r="AI266" s="6">
        <f t="shared" si="109"/>
        <v>1.4725127170283531E-2</v>
      </c>
      <c r="AJ266" s="6">
        <f t="shared" si="110"/>
        <v>2.2423574232351492E-4</v>
      </c>
      <c r="AK266" s="6">
        <f t="shared" si="111"/>
        <v>1.990663582506675E-2</v>
      </c>
      <c r="AL266" s="6">
        <f t="shared" si="112"/>
        <v>-3.1277903921007318E-4</v>
      </c>
      <c r="AM266" s="6">
        <f t="shared" si="113"/>
        <v>9.387204925504513E-3</v>
      </c>
      <c r="AN266" s="6">
        <f t="shared" si="114"/>
        <v>2.180965151586119E-2</v>
      </c>
    </row>
    <row r="267" spans="1:40">
      <c r="A267" s="1" t="d">
        <v>2012-01-16</v>
      </c>
      <c r="B267">
        <v>41.16</v>
      </c>
      <c r="C267">
        <v>34.610000999999997</v>
      </c>
      <c r="D267">
        <v>71.379997000000003</v>
      </c>
      <c r="E267">
        <v>35.849997999999999</v>
      </c>
      <c r="F267">
        <v>32.400002000000001</v>
      </c>
      <c r="G267">
        <v>36.159999999999997</v>
      </c>
      <c r="H267">
        <v>36.580002</v>
      </c>
      <c r="I267">
        <v>26.799999</v>
      </c>
      <c r="J267">
        <v>84.510002</v>
      </c>
      <c r="K267">
        <v>116.980003</v>
      </c>
      <c r="L267">
        <v>81.099997999999999</v>
      </c>
      <c r="M267">
        <v>86.93</v>
      </c>
      <c r="N267">
        <v>90.480002999999996</v>
      </c>
      <c r="O267" s="6">
        <f t="shared" si="89"/>
        <v>5.3392575770883459E-2</v>
      </c>
      <c r="P267" s="6">
        <f t="shared" si="90"/>
        <v>-3.8820541981751201E-2</v>
      </c>
      <c r="Q267" s="6">
        <f t="shared" si="91"/>
        <v>3.2028929472760689E-2</v>
      </c>
      <c r="R267" s="6">
        <f t="shared" si="92"/>
        <v>3.289207910271548E-2</v>
      </c>
      <c r="S267" s="6">
        <f t="shared" si="93"/>
        <v>-2.7739267117323891E-3</v>
      </c>
      <c r="T267" s="6">
        <f t="shared" si="94"/>
        <v>6.8973118205436876E-2</v>
      </c>
      <c r="U267" s="6">
        <f t="shared" si="95"/>
        <v>8.7956258806383081E-2</v>
      </c>
      <c r="V267" s="6">
        <f t="shared" si="96"/>
        <v>5.1686067914115542E-2</v>
      </c>
      <c r="W267" s="6">
        <f t="shared" si="97"/>
        <v>1.1835985910083402E-4</v>
      </c>
      <c r="X267" s="6">
        <f t="shared" si="98"/>
        <v>-3.5851524157303735E-2</v>
      </c>
      <c r="Y267" s="6">
        <f t="shared" si="99"/>
        <v>3.211093405490664E-3</v>
      </c>
      <c r="Z267" s="6">
        <f t="shared" si="100"/>
        <v>-4.6004600891848458E-4</v>
      </c>
      <c r="AA267" s="6">
        <f t="shared" si="101"/>
        <v>-1.6768423566674222E-2</v>
      </c>
      <c r="AB267" s="6">
        <f t="shared" si="102"/>
        <v>4.8206840079104578E-2</v>
      </c>
      <c r="AC267" s="6">
        <f t="shared" si="103"/>
        <v>-4.0624357267252144E-2</v>
      </c>
      <c r="AD267" s="6">
        <f t="shared" si="104"/>
        <v>3.220589347793526E-2</v>
      </c>
      <c r="AE267" s="6">
        <f t="shared" si="105"/>
        <v>2.8487070525141774E-2</v>
      </c>
      <c r="AF267" s="6">
        <f t="shared" si="106"/>
        <v>-6.3988533761720947E-3</v>
      </c>
      <c r="AG267" s="6">
        <f t="shared" si="107"/>
        <v>6.5576226217105404E-2</v>
      </c>
      <c r="AH267" s="6">
        <f t="shared" si="108"/>
        <v>8.6110246135280122E-2</v>
      </c>
      <c r="AI267" s="6">
        <f t="shared" si="109"/>
        <v>4.6271048411649522E-2</v>
      </c>
      <c r="AJ267" s="6">
        <f t="shared" si="110"/>
        <v>-1.3073301597960011E-4</v>
      </c>
      <c r="AK267" s="6">
        <f t="shared" si="111"/>
        <v>-3.7773060581382974E-2</v>
      </c>
      <c r="AL267" s="6">
        <f t="shared" si="112"/>
        <v>2.8983143662805909E-3</v>
      </c>
      <c r="AM267" s="6">
        <f t="shared" si="113"/>
        <v>-1.0837988057539464E-3</v>
      </c>
      <c r="AN267" s="6">
        <f t="shared" si="114"/>
        <v>-1.7880255657169008E-2</v>
      </c>
    </row>
    <row r="268" spans="1:40">
      <c r="A268" s="1" t="d">
        <v>2012-01-23</v>
      </c>
      <c r="B268">
        <v>41.450001</v>
      </c>
      <c r="C268">
        <v>34.729999999999997</v>
      </c>
      <c r="D268">
        <v>71.480002999999996</v>
      </c>
      <c r="E268">
        <v>35.82</v>
      </c>
      <c r="F268">
        <v>32.220001000000003</v>
      </c>
      <c r="G268">
        <v>36.459999000000003</v>
      </c>
      <c r="H268">
        <v>37.18</v>
      </c>
      <c r="I268">
        <v>26.9</v>
      </c>
      <c r="J268">
        <v>84.599997999999999</v>
      </c>
      <c r="K268">
        <v>118.08000199999999</v>
      </c>
      <c r="L268">
        <v>81.220000999999996</v>
      </c>
      <c r="M268">
        <v>87.800003000000004</v>
      </c>
      <c r="N268">
        <v>91.589995999999999</v>
      </c>
      <c r="O268" s="6">
        <f t="shared" si="89"/>
        <v>3.4359257161177222E-2</v>
      </c>
      <c r="P268" s="6">
        <f t="shared" si="90"/>
        <v>-8.3154601017233747E-3</v>
      </c>
      <c r="Q268" s="6">
        <f t="shared" si="91"/>
        <v>1.4656420240044557E-2</v>
      </c>
      <c r="R268" s="6">
        <f t="shared" si="92"/>
        <v>1.9450901889131702E-2</v>
      </c>
      <c r="S268" s="6">
        <f t="shared" si="93"/>
        <v>1.8639644746857222E-3</v>
      </c>
      <c r="T268" s="6">
        <f t="shared" si="94"/>
        <v>5.265111887412173E-2</v>
      </c>
      <c r="U268" s="6">
        <f t="shared" si="95"/>
        <v>6.701603627352784E-2</v>
      </c>
      <c r="V268" s="6">
        <f t="shared" si="96"/>
        <v>3.518429943910531E-2</v>
      </c>
      <c r="W268" s="6">
        <f t="shared" si="97"/>
        <v>1.6562053056422793E-3</v>
      </c>
      <c r="X268" s="6">
        <f t="shared" si="98"/>
        <v>-5.4896551552824279E-3</v>
      </c>
      <c r="Y268" s="6">
        <f t="shared" si="99"/>
        <v>3.5769510627793053E-3</v>
      </c>
      <c r="Z268" s="6">
        <f t="shared" si="100"/>
        <v>9.613303496221472E-3</v>
      </c>
      <c r="AA268" s="6">
        <f t="shared" si="101"/>
        <v>3.9382285007029567E-3</v>
      </c>
      <c r="AB268" s="6">
        <f t="shared" si="102"/>
        <v>2.9173521469398341E-2</v>
      </c>
      <c r="AC268" s="6">
        <f t="shared" si="103"/>
        <v>-1.0119275387224321E-2</v>
      </c>
      <c r="AD268" s="6">
        <f t="shared" si="104"/>
        <v>1.4833384245219128E-2</v>
      </c>
      <c r="AE268" s="6">
        <f t="shared" si="105"/>
        <v>1.5045893311557996E-2</v>
      </c>
      <c r="AF268" s="6">
        <f t="shared" si="106"/>
        <v>-1.760962189753983E-3</v>
      </c>
      <c r="AG268" s="6">
        <f t="shared" si="107"/>
        <v>4.9254226885790259E-2</v>
      </c>
      <c r="AH268" s="6">
        <f t="shared" si="108"/>
        <v>6.5170023602424881E-2</v>
      </c>
      <c r="AI268" s="6">
        <f t="shared" si="109"/>
        <v>2.976927993663929E-2</v>
      </c>
      <c r="AJ268" s="6">
        <f t="shared" si="110"/>
        <v>1.4071124305618452E-3</v>
      </c>
      <c r="AK268" s="6">
        <f t="shared" si="111"/>
        <v>-7.4111915793616647E-3</v>
      </c>
      <c r="AL268" s="6">
        <f t="shared" si="112"/>
        <v>3.2641720235692321E-3</v>
      </c>
      <c r="AM268" s="6">
        <f t="shared" si="113"/>
        <v>8.9895506993860098E-3</v>
      </c>
      <c r="AN268" s="6">
        <f t="shared" si="114"/>
        <v>2.8263964102081705E-3</v>
      </c>
    </row>
    <row r="269" spans="1:40">
      <c r="A269" s="1" t="d">
        <v>2012-01-30</v>
      </c>
      <c r="B269">
        <v>42.259998000000003</v>
      </c>
      <c r="C269">
        <v>34.830002</v>
      </c>
      <c r="D269">
        <v>72.769997000000004</v>
      </c>
      <c r="E269">
        <v>36.220001000000003</v>
      </c>
      <c r="F269">
        <v>32.479999999999997</v>
      </c>
      <c r="G269">
        <v>37.259998000000003</v>
      </c>
      <c r="H269">
        <v>37.880001</v>
      </c>
      <c r="I269">
        <v>27.719999000000001</v>
      </c>
      <c r="J269">
        <v>84.519997000000004</v>
      </c>
      <c r="K269">
        <v>116.57</v>
      </c>
      <c r="L269">
        <v>81.180000000000007</v>
      </c>
      <c r="M269">
        <v>87.830001999999993</v>
      </c>
      <c r="N269">
        <v>90.669998000000007</v>
      </c>
      <c r="O269" s="6">
        <f t="shared" si="89"/>
        <v>4.5506327212406814E-2</v>
      </c>
      <c r="P269" s="6">
        <f t="shared" si="90"/>
        <v>-1.7210847375037778E-3</v>
      </c>
      <c r="Q269" s="6">
        <f t="shared" si="91"/>
        <v>4.6840641979276738E-2</v>
      </c>
      <c r="R269" s="6">
        <f t="shared" si="92"/>
        <v>2.2052561186942293E-2</v>
      </c>
      <c r="S269" s="6">
        <f t="shared" si="93"/>
        <v>1.0523186097987742E-2</v>
      </c>
      <c r="T269" s="6">
        <f t="shared" si="94"/>
        <v>4.8669288484269914E-2</v>
      </c>
      <c r="U269" s="6">
        <f t="shared" si="95"/>
        <v>4.8130484779860656E-2</v>
      </c>
      <c r="V269" s="6">
        <f t="shared" si="96"/>
        <v>6.0985401188213689E-2</v>
      </c>
      <c r="W269" s="6">
        <f t="shared" si="97"/>
        <v>-1.1833185741898191E-4</v>
      </c>
      <c r="X269" s="6">
        <f t="shared" si="98"/>
        <v>-3.6306342214741598E-2</v>
      </c>
      <c r="Y269" s="6">
        <f t="shared" si="99"/>
        <v>2.9607472533709242E-3</v>
      </c>
      <c r="Z269" s="6">
        <f t="shared" si="100"/>
        <v>5.5946484409051004E-3</v>
      </c>
      <c r="AA269" s="6">
        <f t="shared" si="101"/>
        <v>-1.7058970175052139E-2</v>
      </c>
      <c r="AB269" s="6">
        <f t="shared" si="102"/>
        <v>4.0320591520627933E-2</v>
      </c>
      <c r="AC269" s="6">
        <f t="shared" si="103"/>
        <v>-3.5249000230047236E-3</v>
      </c>
      <c r="AD269" s="6">
        <f t="shared" si="104"/>
        <v>4.7017605984451309E-2</v>
      </c>
      <c r="AE269" s="6">
        <f t="shared" si="105"/>
        <v>1.7647552609368587E-2</v>
      </c>
      <c r="AF269" s="6">
        <f t="shared" si="106"/>
        <v>6.8982594335480363E-3</v>
      </c>
      <c r="AG269" s="6">
        <f t="shared" si="107"/>
        <v>4.5272396495938443E-2</v>
      </c>
      <c r="AH269" s="6">
        <f t="shared" si="108"/>
        <v>4.6284472108757704E-2</v>
      </c>
      <c r="AI269" s="6">
        <f t="shared" si="109"/>
        <v>5.5570381685747669E-2</v>
      </c>
      <c r="AJ269" s="6">
        <f t="shared" si="110"/>
        <v>-3.6742473249941603E-4</v>
      </c>
      <c r="AK269" s="6">
        <f t="shared" si="111"/>
        <v>-3.8227878638820836E-2</v>
      </c>
      <c r="AL269" s="6">
        <f t="shared" si="112"/>
        <v>2.6479682141608511E-3</v>
      </c>
      <c r="AM269" s="6">
        <f t="shared" si="113"/>
        <v>4.9708956440696391E-3</v>
      </c>
      <c r="AN269" s="6">
        <f t="shared" si="114"/>
        <v>-1.8170802265546925E-2</v>
      </c>
    </row>
    <row r="270" spans="1:40">
      <c r="A270" s="1" t="d">
        <v>2012-02-06</v>
      </c>
      <c r="B270">
        <v>42.310001</v>
      </c>
      <c r="C270">
        <v>34.799999</v>
      </c>
      <c r="D270">
        <v>73.040001000000004</v>
      </c>
      <c r="E270">
        <v>35.810001</v>
      </c>
      <c r="F270">
        <v>32.610000999999997</v>
      </c>
      <c r="G270">
        <v>36.970001000000003</v>
      </c>
      <c r="H270">
        <v>37.049999</v>
      </c>
      <c r="I270">
        <v>28.030000999999999</v>
      </c>
      <c r="J270">
        <v>84.459998999999996</v>
      </c>
      <c r="K270">
        <v>116.989998</v>
      </c>
      <c r="L270">
        <v>81.160004000000001</v>
      </c>
      <c r="M270">
        <v>87.779999000000004</v>
      </c>
      <c r="N270">
        <v>90.790001000000004</v>
      </c>
      <c r="O270" s="6">
        <f t="shared" si="89"/>
        <v>2.7556577401201567E-2</v>
      </c>
      <c r="P270" s="6">
        <f t="shared" si="90"/>
        <v>5.4746715041602912E-3</v>
      </c>
      <c r="Q270" s="6">
        <f t="shared" si="91"/>
        <v>2.2989573944407215E-2</v>
      </c>
      <c r="R270" s="6">
        <f t="shared" si="92"/>
        <v>-1.1162993221207002E-3</v>
      </c>
      <c r="S270" s="6">
        <f t="shared" si="93"/>
        <v>6.4605359399904309E-3</v>
      </c>
      <c r="T270" s="6">
        <f t="shared" si="94"/>
        <v>2.2153264473523279E-2</v>
      </c>
      <c r="U270" s="6">
        <f t="shared" si="95"/>
        <v>1.2766627114138399E-2</v>
      </c>
      <c r="V270" s="6">
        <f t="shared" si="96"/>
        <v>4.4873550649380103E-2</v>
      </c>
      <c r="W270" s="6">
        <f t="shared" si="97"/>
        <v>-5.9185655635583042E-4</v>
      </c>
      <c r="X270" s="6">
        <f t="shared" si="98"/>
        <v>8.5438303742818336E-5</v>
      </c>
      <c r="Y270" s="6">
        <f t="shared" si="99"/>
        <v>7.3962778252050464E-4</v>
      </c>
      <c r="Z270" s="6">
        <f t="shared" si="100"/>
        <v>9.7304757769981331E-3</v>
      </c>
      <c r="AA270" s="6">
        <f t="shared" si="101"/>
        <v>3.4202934337315559E-3</v>
      </c>
      <c r="AB270" s="6">
        <f t="shared" si="102"/>
        <v>2.2370841709422686E-2</v>
      </c>
      <c r="AC270" s="6">
        <f t="shared" si="103"/>
        <v>3.6708562186593451E-3</v>
      </c>
      <c r="AD270" s="6">
        <f t="shared" si="104"/>
        <v>2.3166537949581786E-2</v>
      </c>
      <c r="AE270" s="6">
        <f t="shared" si="105"/>
        <v>-5.5213078996944054E-3</v>
      </c>
      <c r="AF270" s="6">
        <f t="shared" si="106"/>
        <v>2.8356092755507257E-3</v>
      </c>
      <c r="AG270" s="6">
        <f t="shared" si="107"/>
        <v>1.8756372485191807E-2</v>
      </c>
      <c r="AH270" s="6">
        <f t="shared" si="108"/>
        <v>1.0920614443035447E-2</v>
      </c>
      <c r="AI270" s="6">
        <f t="shared" si="109"/>
        <v>3.9458531146914083E-2</v>
      </c>
      <c r="AJ270" s="6">
        <f t="shared" si="110"/>
        <v>-8.4094943143626455E-4</v>
      </c>
      <c r="AK270" s="6">
        <f t="shared" si="111"/>
        <v>-1.8360981203364185E-3</v>
      </c>
      <c r="AL270" s="6">
        <f t="shared" si="112"/>
        <v>4.2684874331043145E-4</v>
      </c>
      <c r="AM270" s="6">
        <f t="shared" si="113"/>
        <v>9.1067229801626709E-3</v>
      </c>
      <c r="AN270" s="6">
        <f t="shared" si="114"/>
        <v>2.3084613432367697E-3</v>
      </c>
    </row>
    <row r="271" spans="1:40">
      <c r="A271" s="1" t="d">
        <v>2012-02-13</v>
      </c>
      <c r="B271">
        <v>42.959999000000003</v>
      </c>
      <c r="C271">
        <v>35.049999</v>
      </c>
      <c r="D271">
        <v>74.870002999999997</v>
      </c>
      <c r="E271">
        <v>36.240001999999997</v>
      </c>
      <c r="F271">
        <v>33.060001</v>
      </c>
      <c r="G271">
        <v>37.279998999999997</v>
      </c>
      <c r="H271">
        <v>37.369999</v>
      </c>
      <c r="I271">
        <v>28.52</v>
      </c>
      <c r="J271">
        <v>84.389999000000003</v>
      </c>
      <c r="K271">
        <v>116.58000199999999</v>
      </c>
      <c r="L271">
        <v>81.099997999999999</v>
      </c>
      <c r="M271">
        <v>87.57</v>
      </c>
      <c r="N271">
        <v>90.720000999999996</v>
      </c>
      <c r="O271" s="6">
        <f t="shared" si="89"/>
        <v>3.5781521216385587E-2</v>
      </c>
      <c r="P271" s="6">
        <f t="shared" si="90"/>
        <v>9.1717181939456952E-3</v>
      </c>
      <c r="Q271" s="6">
        <f t="shared" si="91"/>
        <v>4.6335584051038624E-2</v>
      </c>
      <c r="R271" s="6">
        <f t="shared" si="92"/>
        <v>1.1657139729849256E-2</v>
      </c>
      <c r="S271" s="6">
        <f t="shared" si="93"/>
        <v>2.5736713855460266E-2</v>
      </c>
      <c r="T271" s="6">
        <f t="shared" si="94"/>
        <v>2.224122117015663E-2</v>
      </c>
      <c r="U271" s="6">
        <f t="shared" si="95"/>
        <v>5.0972344446614526E-3</v>
      </c>
      <c r="V271" s="6">
        <f t="shared" si="96"/>
        <v>5.8479308938301756E-2</v>
      </c>
      <c r="W271" s="6">
        <f t="shared" si="97"/>
        <v>-2.4853436513854123E-3</v>
      </c>
      <c r="X271" s="6">
        <f t="shared" si="98"/>
        <v>-1.2784628016826753E-2</v>
      </c>
      <c r="Y271" s="6">
        <f t="shared" si="99"/>
        <v>-1.4785981099355245E-3</v>
      </c>
      <c r="Z271" s="6">
        <f t="shared" si="100"/>
        <v>-2.6230612755024007E-3</v>
      </c>
      <c r="AA271" s="6">
        <f t="shared" si="101"/>
        <v>-9.5442007396356193E-3</v>
      </c>
      <c r="AB271" s="6">
        <f t="shared" si="102"/>
        <v>3.0595785524606706E-2</v>
      </c>
      <c r="AC271" s="6">
        <f t="shared" si="103"/>
        <v>7.3679029084447491E-3</v>
      </c>
      <c r="AD271" s="6">
        <f t="shared" si="104"/>
        <v>4.6512548056213195E-2</v>
      </c>
      <c r="AE271" s="6">
        <f t="shared" si="105"/>
        <v>7.2521311522755509E-3</v>
      </c>
      <c r="AF271" s="6">
        <f t="shared" si="106"/>
        <v>2.2111787191020561E-2</v>
      </c>
      <c r="AG271" s="6">
        <f t="shared" si="107"/>
        <v>1.8844329181825159E-2</v>
      </c>
      <c r="AH271" s="6">
        <f t="shared" si="108"/>
        <v>3.2512217735585006E-3</v>
      </c>
      <c r="AI271" s="6">
        <f t="shared" si="109"/>
        <v>5.3064289435835736E-2</v>
      </c>
      <c r="AJ271" s="6">
        <f t="shared" si="110"/>
        <v>-2.7344365264658464E-3</v>
      </c>
      <c r="AK271" s="6">
        <f t="shared" si="111"/>
        <v>-1.470616444090599E-2</v>
      </c>
      <c r="AL271" s="6">
        <f t="shared" si="112"/>
        <v>-1.7913771491455976E-3</v>
      </c>
      <c r="AM271" s="6">
        <f t="shared" si="113"/>
        <v>-3.2468140723378625E-3</v>
      </c>
      <c r="AN271" s="6">
        <f t="shared" si="114"/>
        <v>-1.0656032830130405E-2</v>
      </c>
    </row>
    <row r="272" spans="1:40">
      <c r="A272" s="1" t="d">
        <v>2012-02-20</v>
      </c>
      <c r="B272">
        <v>42.860000999999997</v>
      </c>
      <c r="C272">
        <v>35.080002</v>
      </c>
      <c r="D272">
        <v>76.230002999999996</v>
      </c>
      <c r="E272">
        <v>36.189999</v>
      </c>
      <c r="F272">
        <v>33.060001</v>
      </c>
      <c r="G272">
        <v>37.479999999999997</v>
      </c>
      <c r="H272">
        <v>37.549999</v>
      </c>
      <c r="I272">
        <v>28.82</v>
      </c>
      <c r="J272">
        <v>84.379997000000003</v>
      </c>
      <c r="K272">
        <v>117.5</v>
      </c>
      <c r="L272">
        <v>81.099997999999999</v>
      </c>
      <c r="M272">
        <v>87.82</v>
      </c>
      <c r="N272">
        <v>91.440002000000007</v>
      </c>
      <c r="O272" s="6">
        <f t="shared" si="89"/>
        <v>1.4098048515375466E-2</v>
      </c>
      <c r="P272" s="6">
        <f t="shared" si="90"/>
        <v>7.1520827168524374E-3</v>
      </c>
      <c r="Q272" s="6">
        <f t="shared" si="91"/>
        <v>4.6451384221552011E-2</v>
      </c>
      <c r="R272" s="6">
        <f t="shared" si="92"/>
        <v>-8.2867012061465801E-4</v>
      </c>
      <c r="S272" s="6">
        <f t="shared" si="93"/>
        <v>1.7699607347434494E-2</v>
      </c>
      <c r="T272" s="6">
        <f t="shared" si="94"/>
        <v>5.8871458736455074E-3</v>
      </c>
      <c r="U272" s="6">
        <f t="shared" si="95"/>
        <v>-8.7499431380474793E-3</v>
      </c>
      <c r="V272" s="6">
        <f t="shared" si="96"/>
        <v>3.8915452324710158E-2</v>
      </c>
      <c r="W272" s="6">
        <f t="shared" si="97"/>
        <v>-1.6577861105545382E-3</v>
      </c>
      <c r="X272" s="6">
        <f t="shared" si="98"/>
        <v>7.9463826524727374E-3</v>
      </c>
      <c r="Y272" s="6">
        <f t="shared" si="99"/>
        <v>-9.8597495029723058E-4</v>
      </c>
      <c r="Z272" s="6">
        <f t="shared" si="100"/>
        <v>-1.1388556671708981E-4</v>
      </c>
      <c r="AA272" s="6">
        <f t="shared" si="101"/>
        <v>8.4565217588690473E-3</v>
      </c>
      <c r="AB272" s="6">
        <f t="shared" si="102"/>
        <v>8.9123128235965854E-3</v>
      </c>
      <c r="AC272" s="6">
        <f t="shared" si="103"/>
        <v>5.3482674313514913E-3</v>
      </c>
      <c r="AD272" s="6">
        <f t="shared" si="104"/>
        <v>4.6628348226726582E-2</v>
      </c>
      <c r="AE272" s="6">
        <f t="shared" si="105"/>
        <v>-5.2336786981883633E-3</v>
      </c>
      <c r="AF272" s="6">
        <f t="shared" si="106"/>
        <v>1.4074680682994788E-2</v>
      </c>
      <c r="AG272" s="6">
        <f t="shared" si="107"/>
        <v>2.4902538853140352E-3</v>
      </c>
      <c r="AH272" s="6">
        <f t="shared" si="108"/>
        <v>-1.0595955809150431E-2</v>
      </c>
      <c r="AI272" s="6">
        <f t="shared" si="109"/>
        <v>3.3500432822244137E-2</v>
      </c>
      <c r="AJ272" s="6">
        <f t="shared" si="110"/>
        <v>-1.9068789856349724E-3</v>
      </c>
      <c r="AK272" s="6">
        <f t="shared" si="111"/>
        <v>6.0248462283935007E-3</v>
      </c>
      <c r="AL272" s="6">
        <f t="shared" si="112"/>
        <v>-1.2987539895073037E-3</v>
      </c>
      <c r="AM272" s="6">
        <f t="shared" si="113"/>
        <v>-7.3763836355255155E-4</v>
      </c>
      <c r="AN272" s="6">
        <f t="shared" si="114"/>
        <v>7.3446896683742611E-3</v>
      </c>
    </row>
    <row r="273" spans="1:40">
      <c r="A273" s="1" t="d">
        <v>2012-02-27</v>
      </c>
      <c r="B273">
        <v>43.52</v>
      </c>
      <c r="C273">
        <v>34.959999000000003</v>
      </c>
      <c r="D273">
        <v>74.739998</v>
      </c>
      <c r="E273">
        <v>36.310001</v>
      </c>
      <c r="F273">
        <v>33.209999000000003</v>
      </c>
      <c r="G273">
        <v>37.139999000000003</v>
      </c>
      <c r="H273">
        <v>37.290000999999997</v>
      </c>
      <c r="I273">
        <v>29.08</v>
      </c>
      <c r="J273">
        <v>84.389999000000003</v>
      </c>
      <c r="K273">
        <v>117.150002</v>
      </c>
      <c r="L273">
        <v>81.139999000000003</v>
      </c>
      <c r="M273">
        <v>87.93</v>
      </c>
      <c r="N273">
        <v>91.489998</v>
      </c>
      <c r="O273" s="6">
        <f t="shared" si="89"/>
        <v>2.8197114180636949E-2</v>
      </c>
      <c r="P273" s="6">
        <f t="shared" si="90"/>
        <v>4.5871641384193544E-3</v>
      </c>
      <c r="Q273" s="6">
        <f t="shared" si="91"/>
        <v>2.3008147320063555E-2</v>
      </c>
      <c r="R273" s="6">
        <f t="shared" si="92"/>
        <v>1.3866001031365028E-2</v>
      </c>
      <c r="S273" s="6">
        <f t="shared" si="93"/>
        <v>1.8231984810575398E-2</v>
      </c>
      <c r="T273" s="6">
        <f t="shared" si="94"/>
        <v>4.587729001912553E-3</v>
      </c>
      <c r="U273" s="6">
        <f t="shared" si="95"/>
        <v>6.4568962560277738E-3</v>
      </c>
      <c r="V273" s="6">
        <f t="shared" si="96"/>
        <v>3.677525181256093E-2</v>
      </c>
      <c r="W273" s="6">
        <f t="shared" si="97"/>
        <v>-8.2913834574330518E-4</v>
      </c>
      <c r="X273" s="6">
        <f t="shared" si="98"/>
        <v>1.3667380619026173E-3</v>
      </c>
      <c r="Y273" s="6">
        <f t="shared" si="99"/>
        <v>-2.465187890515011E-4</v>
      </c>
      <c r="Z273" s="6">
        <f t="shared" si="100"/>
        <v>1.7073705229395215E-3</v>
      </c>
      <c r="AA273" s="6">
        <f t="shared" si="101"/>
        <v>7.6804964330363656E-3</v>
      </c>
      <c r="AB273" s="6">
        <f t="shared" si="102"/>
        <v>2.3011378488858068E-2</v>
      </c>
      <c r="AC273" s="6">
        <f t="shared" si="103"/>
        <v>2.7833488529184084E-3</v>
      </c>
      <c r="AD273" s="6">
        <f t="shared" si="104"/>
        <v>2.3185111325238126E-2</v>
      </c>
      <c r="AE273" s="6">
        <f t="shared" si="105"/>
        <v>9.4609924537913219E-3</v>
      </c>
      <c r="AF273" s="6">
        <f t="shared" si="106"/>
        <v>1.4607058146135693E-2</v>
      </c>
      <c r="AG273" s="6">
        <f t="shared" si="107"/>
        <v>1.1908370135810808E-3</v>
      </c>
      <c r="AH273" s="6">
        <f t="shared" si="108"/>
        <v>4.6108835849248218E-3</v>
      </c>
      <c r="AI273" s="6">
        <f t="shared" si="109"/>
        <v>3.136023231009491E-2</v>
      </c>
      <c r="AJ273" s="6">
        <f t="shared" si="110"/>
        <v>-1.0782312208237393E-3</v>
      </c>
      <c r="AK273" s="6">
        <f t="shared" si="111"/>
        <v>-5.5479836217661965E-4</v>
      </c>
      <c r="AL273" s="6">
        <f t="shared" si="112"/>
        <v>-5.5929782826157428E-4</v>
      </c>
      <c r="AM273" s="6">
        <f t="shared" si="113"/>
        <v>1.0836177261040597E-3</v>
      </c>
      <c r="AN273" s="6">
        <f t="shared" si="114"/>
        <v>6.5686643425415794E-3</v>
      </c>
    </row>
    <row r="274" spans="1:40">
      <c r="A274" s="1" t="d">
        <v>2012-03-05</v>
      </c>
      <c r="B274">
        <v>43.98</v>
      </c>
      <c r="C274">
        <v>35.169998</v>
      </c>
      <c r="D274">
        <v>74.190002000000007</v>
      </c>
      <c r="E274">
        <v>36.470001000000003</v>
      </c>
      <c r="F274">
        <v>33.470001000000003</v>
      </c>
      <c r="G274">
        <v>37.020000000000003</v>
      </c>
      <c r="H274">
        <v>36.639999000000003</v>
      </c>
      <c r="I274">
        <v>29.18</v>
      </c>
      <c r="J274">
        <v>84.339995999999999</v>
      </c>
      <c r="K274">
        <v>115.970001</v>
      </c>
      <c r="L274">
        <v>81.059997999999993</v>
      </c>
      <c r="M274">
        <v>87.690002000000007</v>
      </c>
      <c r="N274">
        <v>90.599997999999999</v>
      </c>
      <c r="O274" s="6">
        <f t="shared" si="89"/>
        <v>2.3465558203473475E-2</v>
      </c>
      <c r="P274" s="6">
        <f t="shared" si="90"/>
        <v>3.4178046693135638E-3</v>
      </c>
      <c r="Q274" s="6">
        <f t="shared" si="91"/>
        <v>-9.1239191528014775E-3</v>
      </c>
      <c r="R274" s="6">
        <f t="shared" si="92"/>
        <v>6.3264958779708251E-3</v>
      </c>
      <c r="S274" s="6">
        <f t="shared" si="93"/>
        <v>1.2325422459825569E-2</v>
      </c>
      <c r="T274" s="6">
        <f t="shared" si="94"/>
        <v>-6.9986558480041559E-3</v>
      </c>
      <c r="U274" s="6">
        <f t="shared" si="95"/>
        <v>-1.9727704224606714E-2</v>
      </c>
      <c r="V274" s="6">
        <f t="shared" si="96"/>
        <v>2.2877947548544303E-2</v>
      </c>
      <c r="W274" s="6">
        <f t="shared" si="97"/>
        <v>-5.9269842879812777E-4</v>
      </c>
      <c r="X274" s="6">
        <f t="shared" si="98"/>
        <v>-5.2462041814732782E-3</v>
      </c>
      <c r="Y274" s="6">
        <f t="shared" si="99"/>
        <v>-4.9333993337402659E-4</v>
      </c>
      <c r="Z274" s="6">
        <f t="shared" si="100"/>
        <v>1.3694170647487421E-3</v>
      </c>
      <c r="AA274" s="6">
        <f t="shared" si="101"/>
        <v>-1.323660028491354E-3</v>
      </c>
      <c r="AB274" s="6">
        <f t="shared" si="102"/>
        <v>1.8279822511694594E-2</v>
      </c>
      <c r="AC274" s="6">
        <f t="shared" si="103"/>
        <v>1.6139893838126179E-3</v>
      </c>
      <c r="AD274" s="6">
        <f t="shared" si="104"/>
        <v>-8.9469551476269067E-3</v>
      </c>
      <c r="AE274" s="6">
        <f t="shared" si="105"/>
        <v>1.9214873003971199E-3</v>
      </c>
      <c r="AF274" s="6">
        <f t="shared" si="106"/>
        <v>8.7004957953858639E-3</v>
      </c>
      <c r="AG274" s="6">
        <f t="shared" si="107"/>
        <v>-1.0395547836335627E-2</v>
      </c>
      <c r="AH274" s="6">
        <f t="shared" si="108"/>
        <v>-2.1573716895709666E-2</v>
      </c>
      <c r="AI274" s="6">
        <f t="shared" si="109"/>
        <v>1.7462928046078283E-2</v>
      </c>
      <c r="AJ274" s="6">
        <f t="shared" si="110"/>
        <v>-8.417913038785619E-4</v>
      </c>
      <c r="AK274" s="6">
        <f t="shared" si="111"/>
        <v>-7.167740605552515E-3</v>
      </c>
      <c r="AL274" s="6">
        <f t="shared" si="112"/>
        <v>-8.0611897258409983E-4</v>
      </c>
      <c r="AM274" s="6">
        <f t="shared" si="113"/>
        <v>7.4566426791328037E-4</v>
      </c>
      <c r="AN274" s="6">
        <f t="shared" si="114"/>
        <v>-2.4354921189861404E-3</v>
      </c>
    </row>
    <row r="275" spans="1:40">
      <c r="A275" s="1" t="d">
        <v>2012-03-12</v>
      </c>
      <c r="B275">
        <v>44.349997999999999</v>
      </c>
      <c r="C275">
        <v>34.779998999999997</v>
      </c>
      <c r="D275">
        <v>74.800003000000004</v>
      </c>
      <c r="E275">
        <v>36.849997999999999</v>
      </c>
      <c r="F275">
        <v>33.599997999999999</v>
      </c>
      <c r="G275">
        <v>37.979999999999997</v>
      </c>
      <c r="H275">
        <v>37.099997999999999</v>
      </c>
      <c r="I275">
        <v>29.879999000000002</v>
      </c>
      <c r="J275">
        <v>84.279999000000004</v>
      </c>
      <c r="K275">
        <v>111.43</v>
      </c>
      <c r="L275">
        <v>80.870002999999997</v>
      </c>
      <c r="M275">
        <v>86.559997999999993</v>
      </c>
      <c r="N275">
        <v>88.230002999999996</v>
      </c>
      <c r="O275" s="6">
        <f t="shared" si="89"/>
        <v>3.4173650282550282E-2</v>
      </c>
      <c r="P275" s="6">
        <f t="shared" si="90"/>
        <v>-8.5887443425434213E-3</v>
      </c>
      <c r="Q275" s="6">
        <f t="shared" si="91"/>
        <v>-1.8937200267383717E-2</v>
      </c>
      <c r="R275" s="6">
        <f t="shared" si="92"/>
        <v>1.8072754417551795E-2</v>
      </c>
      <c r="S275" s="6">
        <f t="shared" si="93"/>
        <v>1.6201884804435726E-2</v>
      </c>
      <c r="T275" s="6">
        <f t="shared" si="94"/>
        <v>1.3252248013918435E-2</v>
      </c>
      <c r="U275" s="6">
        <f t="shared" si="95"/>
        <v>-1.2056435873952786E-2</v>
      </c>
      <c r="V275" s="6">
        <f t="shared" si="96"/>
        <v>3.6119736226037903E-2</v>
      </c>
      <c r="W275" s="6">
        <f t="shared" si="97"/>
        <v>-1.1857940719662292E-3</v>
      </c>
      <c r="X275" s="6">
        <f t="shared" si="98"/>
        <v>-5.3041742525250984E-2</v>
      </c>
      <c r="Y275" s="6">
        <f t="shared" si="99"/>
        <v>-2.8399722561497235E-3</v>
      </c>
      <c r="Z275" s="6">
        <f t="shared" si="100"/>
        <v>-1.4451473140760682E-2</v>
      </c>
      <c r="AA275" s="6">
        <f t="shared" si="101"/>
        <v>-3.5735966122768151E-2</v>
      </c>
      <c r="AB275" s="6">
        <f t="shared" si="102"/>
        <v>2.8987914590771401E-2</v>
      </c>
      <c r="AC275" s="6">
        <f t="shared" si="103"/>
        <v>-1.0392559628044367E-2</v>
      </c>
      <c r="AD275" s="6">
        <f t="shared" si="104"/>
        <v>-1.8760236262209146E-2</v>
      </c>
      <c r="AE275" s="6">
        <f t="shared" si="105"/>
        <v>1.3667745839978089E-2</v>
      </c>
      <c r="AF275" s="6">
        <f t="shared" si="106"/>
        <v>1.2576958139996021E-2</v>
      </c>
      <c r="AG275" s="6">
        <f t="shared" si="107"/>
        <v>9.8553560255869622E-3</v>
      </c>
      <c r="AH275" s="6">
        <f t="shared" si="108"/>
        <v>-1.3902448545055738E-2</v>
      </c>
      <c r="AI275" s="6">
        <f t="shared" si="109"/>
        <v>3.0704716723571883E-2</v>
      </c>
      <c r="AJ275" s="6">
        <f t="shared" si="110"/>
        <v>-1.4348869470466633E-3</v>
      </c>
      <c r="AK275" s="6">
        <f t="shared" si="111"/>
        <v>-5.4963278949330223E-2</v>
      </c>
      <c r="AL275" s="6">
        <f t="shared" si="112"/>
        <v>-3.1527512953597966E-3</v>
      </c>
      <c r="AM275" s="6">
        <f t="shared" si="113"/>
        <v>-1.5075225937596144E-2</v>
      </c>
      <c r="AN275" s="6">
        <f t="shared" si="114"/>
        <v>-3.6847798213262936E-2</v>
      </c>
    </row>
    <row r="276" spans="1:40">
      <c r="A276" s="1" t="d">
        <v>2012-03-19</v>
      </c>
      <c r="B276">
        <v>44.650002000000001</v>
      </c>
      <c r="C276">
        <v>34.599997999999999</v>
      </c>
      <c r="D276">
        <v>72.260002</v>
      </c>
      <c r="E276">
        <v>36.619999</v>
      </c>
      <c r="F276">
        <v>33.759998000000003</v>
      </c>
      <c r="G276">
        <v>37.159999999999997</v>
      </c>
      <c r="H276">
        <v>36.909999999999997</v>
      </c>
      <c r="I276">
        <v>29.99</v>
      </c>
      <c r="J276">
        <v>84.269997000000004</v>
      </c>
      <c r="K276">
        <v>113.209999</v>
      </c>
      <c r="L276">
        <v>80.900002000000001</v>
      </c>
      <c r="M276">
        <v>86.75</v>
      </c>
      <c r="N276">
        <v>89.089995999999999</v>
      </c>
      <c r="O276" s="6">
        <f t="shared" si="89"/>
        <v>2.5633749567653012E-2</v>
      </c>
      <c r="P276" s="6">
        <f t="shared" si="90"/>
        <v>-1.035089792300674E-2</v>
      </c>
      <c r="Q276" s="6">
        <f t="shared" si="91"/>
        <v>-3.3744643900580969E-2</v>
      </c>
      <c r="R276" s="6">
        <f t="shared" si="92"/>
        <v>8.5012989720154725E-3</v>
      </c>
      <c r="S276" s="6">
        <f t="shared" si="93"/>
        <v>1.6425605208805965E-2</v>
      </c>
      <c r="T276" s="6">
        <f t="shared" si="94"/>
        <v>5.383849462263394E-4</v>
      </c>
      <c r="U276" s="6">
        <f t="shared" si="95"/>
        <v>-1.0242703965662864E-2</v>
      </c>
      <c r="V276" s="6">
        <f t="shared" si="96"/>
        <v>3.0813340095599075E-2</v>
      </c>
      <c r="W276" s="6">
        <f t="shared" si="97"/>
        <v>-1.4230051357261378E-3</v>
      </c>
      <c r="X276" s="6">
        <f t="shared" si="98"/>
        <v>-3.4210689769058208E-2</v>
      </c>
      <c r="Y276" s="6">
        <f t="shared" si="99"/>
        <v>-2.9621966675989564E-3</v>
      </c>
      <c r="Z276" s="6">
        <f t="shared" si="100"/>
        <v>-1.3510624563942256E-2</v>
      </c>
      <c r="AA276" s="6">
        <f t="shared" si="101"/>
        <v>-2.6582604996996939E-2</v>
      </c>
      <c r="AB276" s="6">
        <f t="shared" si="102"/>
        <v>2.0448013875874131E-2</v>
      </c>
      <c r="AC276" s="6">
        <f t="shared" si="103"/>
        <v>-1.2154713208507686E-2</v>
      </c>
      <c r="AD276" s="6">
        <f t="shared" si="104"/>
        <v>-3.3567679895406398E-2</v>
      </c>
      <c r="AE276" s="6">
        <f t="shared" si="105"/>
        <v>4.0962903944417673E-3</v>
      </c>
      <c r="AF276" s="6">
        <f t="shared" si="106"/>
        <v>1.280067854436626E-2</v>
      </c>
      <c r="AG276" s="6">
        <f t="shared" si="107"/>
        <v>-2.8585070421051329E-3</v>
      </c>
      <c r="AH276" s="6">
        <f t="shared" si="108"/>
        <v>-1.2088716636765817E-2</v>
      </c>
      <c r="AI276" s="6">
        <f t="shared" si="109"/>
        <v>2.5398320593133055E-2</v>
      </c>
      <c r="AJ276" s="6">
        <f t="shared" si="110"/>
        <v>-1.6720980108065719E-3</v>
      </c>
      <c r="AK276" s="6">
        <f t="shared" si="111"/>
        <v>-3.6132226193137447E-2</v>
      </c>
      <c r="AL276" s="6">
        <f t="shared" si="112"/>
        <v>-3.2749757068090296E-3</v>
      </c>
      <c r="AM276" s="6">
        <f t="shared" si="113"/>
        <v>-1.4134377360777719E-2</v>
      </c>
      <c r="AN276" s="6">
        <f t="shared" si="114"/>
        <v>-2.7694437087491725E-2</v>
      </c>
    </row>
    <row r="277" spans="1:40">
      <c r="A277" s="1" t="d">
        <v>2012-03-26</v>
      </c>
      <c r="B277">
        <v>45.09</v>
      </c>
      <c r="C277">
        <v>35.040000999999997</v>
      </c>
      <c r="D277">
        <v>71.75</v>
      </c>
      <c r="E277">
        <v>37.610000999999997</v>
      </c>
      <c r="F277">
        <v>34.080002</v>
      </c>
      <c r="G277">
        <v>37.419998</v>
      </c>
      <c r="H277">
        <v>36.970001000000003</v>
      </c>
      <c r="I277">
        <v>30.16</v>
      </c>
      <c r="J277">
        <v>84.32</v>
      </c>
      <c r="K277">
        <v>112.199997</v>
      </c>
      <c r="L277">
        <v>80.940002000000007</v>
      </c>
      <c r="M277">
        <v>86.959998999999996</v>
      </c>
      <c r="N277">
        <v>88.910004000000001</v>
      </c>
      <c r="O277" s="6">
        <f t="shared" ref="O277:O340" si="115">LN(B277/B274)</f>
        <v>2.4925507306377808E-2</v>
      </c>
      <c r="P277" s="6">
        <f t="shared" ref="P277:P340" si="116">LN(C277/C274)</f>
        <v>-3.7030950122387799E-3</v>
      </c>
      <c r="Q277" s="6">
        <f t="shared" ref="Q277:Q340" si="117">LN(D277/D274)</f>
        <v>-3.3441542519514755E-2</v>
      </c>
      <c r="R277" s="6">
        <f t="shared" ref="R277:R340" si="118">LN(E277/E274)</f>
        <v>3.0779966830532079E-2</v>
      </c>
      <c r="S277" s="6">
        <f t="shared" ref="S277:S340" si="119">LN(F277/F274)</f>
        <v>1.806121554582223E-2</v>
      </c>
      <c r="T277" s="6">
        <f t="shared" ref="T277:T340" si="120">LN(G277/G274)</f>
        <v>1.0746960253236324E-2</v>
      </c>
      <c r="U277" s="6">
        <f t="shared" ref="U277:U340" si="121">LN(H277/H274)</f>
        <v>8.9662874841461102E-3</v>
      </c>
      <c r="V277" s="6">
        <f t="shared" ref="V277:V340" si="122">LN(I277/I274)</f>
        <v>3.3033000045115848E-2</v>
      </c>
      <c r="W277" s="6">
        <f t="shared" ref="W277:W340" si="123">LN(J277/J274)</f>
        <v>-2.3711609827965985E-4</v>
      </c>
      <c r="X277" s="6">
        <f t="shared" ref="X277:X340" si="124">LN(K277/K274)</f>
        <v>-3.3048579240903944E-2</v>
      </c>
      <c r="Y277" s="6">
        <f t="shared" ref="Y277:Y340" si="125">LN(L277/L274)</f>
        <v>-1.4814323696996287E-3</v>
      </c>
      <c r="Z277" s="6">
        <f t="shared" ref="Z277:Z340" si="126">LN(M277/M274)</f>
        <v>-8.3596592854679307E-3</v>
      </c>
      <c r="AA277" s="6">
        <f t="shared" ref="AA277:AA340" si="127">LN(N277/N274)</f>
        <v>-1.8829523851516559E-2</v>
      </c>
      <c r="AB277" s="6">
        <f t="shared" ref="AB277:AB340" si="128">O277-$O$655</f>
        <v>1.9739771614598927E-2</v>
      </c>
      <c r="AC277" s="6">
        <f t="shared" ref="AC277:AC340" si="129">P277-$P$655</f>
        <v>-5.5069102977397255E-3</v>
      </c>
      <c r="AD277" s="6">
        <f t="shared" ref="AD277:AD340" si="130">Q277-$Q$655</f>
        <v>-3.3264578514340185E-2</v>
      </c>
      <c r="AE277" s="6">
        <f t="shared" ref="AE277:AE340" si="131">R277-$R$655</f>
        <v>2.6374958252958373E-2</v>
      </c>
      <c r="AF277" s="6">
        <f t="shared" ref="AF277:AF340" si="132">S277-$S$655</f>
        <v>1.4436288881382525E-2</v>
      </c>
      <c r="AG277" s="6">
        <f t="shared" ref="AG277:AG340" si="133">T277-$T$655</f>
        <v>7.3500682649048519E-3</v>
      </c>
      <c r="AH277" s="6">
        <f t="shared" ref="AH277:AH340" si="134">U277-$U$655</f>
        <v>7.1202748130431582E-3</v>
      </c>
      <c r="AI277" s="6">
        <f t="shared" ref="AI277:AI340" si="135">V277-$V$655</f>
        <v>2.7617980542649828E-2</v>
      </c>
      <c r="AJ277" s="6">
        <f t="shared" ref="AJ277:AJ340" si="136">W277-$W$655</f>
        <v>-4.8620897336009399E-4</v>
      </c>
      <c r="AK277" s="6">
        <f t="shared" ref="AK277:AK340" si="137">X277-$X$655</f>
        <v>-3.4970115664983183E-2</v>
      </c>
      <c r="AL277" s="6">
        <f t="shared" ref="AL277:AL340" si="138">Y277-$Y$655</f>
        <v>-1.7942114089097019E-3</v>
      </c>
      <c r="AM277" s="6">
        <f t="shared" ref="AM277:AM340" si="139">Z277-$Z$655</f>
        <v>-8.9834120823033929E-3</v>
      </c>
      <c r="AN277" s="6">
        <f t="shared" ref="AN277:AN340" si="140">AA277-$AA$655</f>
        <v>-1.9941355942011345E-2</v>
      </c>
    </row>
    <row r="278" spans="1:40">
      <c r="A278" s="1" t="d">
        <v>2012-04-02</v>
      </c>
      <c r="B278">
        <v>45.009998000000003</v>
      </c>
      <c r="C278">
        <v>34.889999000000003</v>
      </c>
      <c r="D278">
        <v>70.5</v>
      </c>
      <c r="E278">
        <v>37.509998000000003</v>
      </c>
      <c r="F278">
        <v>34.049999</v>
      </c>
      <c r="G278">
        <v>36.970001000000003</v>
      </c>
      <c r="H278">
        <v>36.479999999999997</v>
      </c>
      <c r="I278">
        <v>30.17</v>
      </c>
      <c r="J278">
        <v>84.300003000000004</v>
      </c>
      <c r="K278">
        <v>112.910004</v>
      </c>
      <c r="L278">
        <v>80.860000999999997</v>
      </c>
      <c r="M278">
        <v>86.660004000000001</v>
      </c>
      <c r="N278">
        <v>88.830001999999993</v>
      </c>
      <c r="O278" s="6">
        <f t="shared" si="115"/>
        <v>1.4771979210511526E-2</v>
      </c>
      <c r="P278" s="6">
        <f t="shared" si="116"/>
        <v>3.1577463631948608E-3</v>
      </c>
      <c r="Q278" s="6">
        <f t="shared" si="117"/>
        <v>-5.9205215269159693E-2</v>
      </c>
      <c r="R278" s="6">
        <f t="shared" si="118"/>
        <v>1.7751946413419699E-2</v>
      </c>
      <c r="S278" s="6">
        <f t="shared" si="119"/>
        <v>1.330399578159803E-2</v>
      </c>
      <c r="T278" s="6">
        <f t="shared" si="120"/>
        <v>-2.6952905386640823E-2</v>
      </c>
      <c r="U278" s="6">
        <f t="shared" si="121"/>
        <v>-1.6852750498901649E-2</v>
      </c>
      <c r="V278" s="6">
        <f t="shared" si="122"/>
        <v>9.6587263735559061E-3</v>
      </c>
      <c r="W278" s="6">
        <f t="shared" si="123"/>
        <v>2.3732352422065466E-4</v>
      </c>
      <c r="X278" s="6">
        <f t="shared" si="124"/>
        <v>1.3194485559913378E-2</v>
      </c>
      <c r="Y278" s="6">
        <f t="shared" si="125"/>
        <v>-1.2368762462588865E-4</v>
      </c>
      <c r="Z278" s="6">
        <f t="shared" si="126"/>
        <v>1.1546704763484609E-3</v>
      </c>
      <c r="AA278" s="6">
        <f t="shared" si="127"/>
        <v>6.7773780604725277E-3</v>
      </c>
      <c r="AB278" s="6">
        <f t="shared" si="128"/>
        <v>9.5862435187326449E-3</v>
      </c>
      <c r="AC278" s="6">
        <f t="shared" si="129"/>
        <v>1.3539310776939149E-3</v>
      </c>
      <c r="AD278" s="6">
        <f t="shared" si="130"/>
        <v>-5.9028251263985122E-2</v>
      </c>
      <c r="AE278" s="6">
        <f t="shared" si="131"/>
        <v>1.3346937835845993E-2</v>
      </c>
      <c r="AF278" s="6">
        <f t="shared" si="132"/>
        <v>9.6790691171583249E-3</v>
      </c>
      <c r="AG278" s="6">
        <f t="shared" si="133"/>
        <v>-3.0349797374972294E-2</v>
      </c>
      <c r="AH278" s="6">
        <f t="shared" si="134"/>
        <v>-1.8698763170004601E-2</v>
      </c>
      <c r="AI278" s="6">
        <f t="shared" si="135"/>
        <v>4.243706871089885E-3</v>
      </c>
      <c r="AJ278" s="6">
        <f t="shared" si="136"/>
        <v>-1.1769350859779478E-5</v>
      </c>
      <c r="AK278" s="6">
        <f t="shared" si="137"/>
        <v>1.1272949135834142E-2</v>
      </c>
      <c r="AL278" s="6">
        <f t="shared" si="138"/>
        <v>-4.3646666383596183E-4</v>
      </c>
      <c r="AM278" s="6">
        <f t="shared" si="139"/>
        <v>5.3091767951299914E-4</v>
      </c>
      <c r="AN278" s="6">
        <f t="shared" si="140"/>
        <v>5.6655459699777415E-3</v>
      </c>
    </row>
    <row r="279" spans="1:40">
      <c r="A279" s="1" t="d">
        <v>2012-04-09</v>
      </c>
      <c r="B279">
        <v>44.549999</v>
      </c>
      <c r="C279">
        <v>34.330002</v>
      </c>
      <c r="D279">
        <v>68.699996999999996</v>
      </c>
      <c r="E279">
        <v>36.580002</v>
      </c>
      <c r="F279">
        <v>33.630001</v>
      </c>
      <c r="G279">
        <v>36.330002</v>
      </c>
      <c r="H279">
        <v>36.130001</v>
      </c>
      <c r="I279">
        <v>29.610001</v>
      </c>
      <c r="J279">
        <v>84.410004000000001</v>
      </c>
      <c r="K279">
        <v>116.839996</v>
      </c>
      <c r="L279">
        <v>81.080001999999993</v>
      </c>
      <c r="M279">
        <v>87.650002000000001</v>
      </c>
      <c r="N279">
        <v>90.849997999999999</v>
      </c>
      <c r="O279" s="6">
        <f t="shared" si="115"/>
        <v>-2.2422206452112703E-3</v>
      </c>
      <c r="P279" s="6">
        <f t="shared" si="116"/>
        <v>-7.8339585325263653E-3</v>
      </c>
      <c r="Q279" s="6">
        <f t="shared" si="117"/>
        <v>-5.0521597837143425E-2</v>
      </c>
      <c r="R279" s="6">
        <f t="shared" si="118"/>
        <v>-1.0928143014782572E-3</v>
      </c>
      <c r="S279" s="6">
        <f t="shared" si="119"/>
        <v>-3.8580549985153621E-3</v>
      </c>
      <c r="T279" s="6">
        <f t="shared" si="120"/>
        <v>-2.2589012661606504E-2</v>
      </c>
      <c r="U279" s="6">
        <f t="shared" si="121"/>
        <v>-2.1358944204528555E-2</v>
      </c>
      <c r="V279" s="6">
        <f t="shared" si="122"/>
        <v>-1.2751816875044146E-2</v>
      </c>
      <c r="W279" s="6">
        <f t="shared" si="123"/>
        <v>1.6600311989738656E-3</v>
      </c>
      <c r="X279" s="6">
        <f t="shared" si="124"/>
        <v>3.1560951027812596E-2</v>
      </c>
      <c r="Y279" s="6">
        <f t="shared" si="125"/>
        <v>2.2224974644698818E-3</v>
      </c>
      <c r="Z279" s="6">
        <f t="shared" si="126"/>
        <v>1.0321215358300823E-2</v>
      </c>
      <c r="AA279" s="6">
        <f t="shared" si="127"/>
        <v>1.9562722993736559E-2</v>
      </c>
      <c r="AB279" s="6">
        <f t="shared" si="128"/>
        <v>-7.4279563369901522E-3</v>
      </c>
      <c r="AC279" s="6">
        <f t="shared" si="129"/>
        <v>-9.6377738180273113E-3</v>
      </c>
      <c r="AD279" s="6">
        <f t="shared" si="130"/>
        <v>-5.0344633831968855E-2</v>
      </c>
      <c r="AE279" s="6">
        <f t="shared" si="131"/>
        <v>-5.4978228790519626E-3</v>
      </c>
      <c r="AF279" s="6">
        <f t="shared" si="132"/>
        <v>-7.4829816629550672E-3</v>
      </c>
      <c r="AG279" s="6">
        <f t="shared" si="133"/>
        <v>-2.5985904649937976E-2</v>
      </c>
      <c r="AH279" s="6">
        <f t="shared" si="134"/>
        <v>-2.3204956875631507E-2</v>
      </c>
      <c r="AI279" s="6">
        <f t="shared" si="135"/>
        <v>-1.8166836377510168E-2</v>
      </c>
      <c r="AJ279" s="6">
        <f t="shared" si="136"/>
        <v>1.4109383238934314E-3</v>
      </c>
      <c r="AK279" s="6">
        <f t="shared" si="137"/>
        <v>2.9639414603733358E-2</v>
      </c>
      <c r="AL279" s="6">
        <f t="shared" si="138"/>
        <v>1.9097184252598086E-3</v>
      </c>
      <c r="AM279" s="6">
        <f t="shared" si="139"/>
        <v>9.6974625614653608E-3</v>
      </c>
      <c r="AN279" s="6">
        <f t="shared" si="140"/>
        <v>1.8450890903241774E-2</v>
      </c>
    </row>
    <row r="280" spans="1:40">
      <c r="A280" s="1" t="d">
        <v>2012-04-16</v>
      </c>
      <c r="B280">
        <v>44.639999000000003</v>
      </c>
      <c r="C280">
        <v>35.020000000000003</v>
      </c>
      <c r="D280">
        <v>68.959998999999996</v>
      </c>
      <c r="E280">
        <v>37.290000999999997</v>
      </c>
      <c r="F280">
        <v>34.310001</v>
      </c>
      <c r="G280">
        <v>36.770000000000003</v>
      </c>
      <c r="H280">
        <v>36.479999999999997</v>
      </c>
      <c r="I280">
        <v>29.280000999999999</v>
      </c>
      <c r="J280">
        <v>84.440002000000007</v>
      </c>
      <c r="K280">
        <v>117.07</v>
      </c>
      <c r="L280">
        <v>81.120002999999997</v>
      </c>
      <c r="M280">
        <v>87.669998000000007</v>
      </c>
      <c r="N280">
        <v>91.32</v>
      </c>
      <c r="O280" s="6">
        <f t="shared" si="115"/>
        <v>-1.0030196761371242E-2</v>
      </c>
      <c r="P280" s="6">
        <f t="shared" si="116"/>
        <v>-5.7096774929705683E-4</v>
      </c>
      <c r="Q280" s="6">
        <f t="shared" si="117"/>
        <v>-3.9661242785453119E-2</v>
      </c>
      <c r="R280" s="6">
        <f t="shared" si="118"/>
        <v>-8.5447780633478906E-3</v>
      </c>
      <c r="S280" s="6">
        <f t="shared" si="119"/>
        <v>6.726125369820311E-3</v>
      </c>
      <c r="T280" s="6">
        <f t="shared" si="120"/>
        <v>-1.7522972085407002E-2</v>
      </c>
      <c r="U280" s="6">
        <f t="shared" si="121"/>
        <v>-1.3342634791368361E-2</v>
      </c>
      <c r="V280" s="6">
        <f t="shared" si="122"/>
        <v>-2.9611819893639736E-2</v>
      </c>
      <c r="W280" s="6">
        <f t="shared" si="123"/>
        <v>1.4221618725247642E-3</v>
      </c>
      <c r="X280" s="6">
        <f t="shared" si="124"/>
        <v>4.2489080140953435E-2</v>
      </c>
      <c r="Y280" s="6">
        <f t="shared" si="125"/>
        <v>2.2214126677400064E-3</v>
      </c>
      <c r="Z280" s="6">
        <f t="shared" si="126"/>
        <v>8.1315114742593064E-3</v>
      </c>
      <c r="AA280" s="6">
        <f t="shared" si="127"/>
        <v>2.674515453923312E-2</v>
      </c>
      <c r="AB280" s="6">
        <f t="shared" si="128"/>
        <v>-1.5215932453150123E-2</v>
      </c>
      <c r="AC280" s="6">
        <f t="shared" si="129"/>
        <v>-2.3747830347980027E-3</v>
      </c>
      <c r="AD280" s="6">
        <f t="shared" si="130"/>
        <v>-3.9484278780278548E-2</v>
      </c>
      <c r="AE280" s="6">
        <f t="shared" si="131"/>
        <v>-1.2949786640921595E-2</v>
      </c>
      <c r="AF280" s="6">
        <f t="shared" si="132"/>
        <v>3.1011987053806058E-3</v>
      </c>
      <c r="AG280" s="6">
        <f t="shared" si="133"/>
        <v>-2.0919864073738473E-2</v>
      </c>
      <c r="AH280" s="6">
        <f t="shared" si="134"/>
        <v>-1.5188647462471313E-2</v>
      </c>
      <c r="AI280" s="6">
        <f t="shared" si="135"/>
        <v>-3.5026839396105756E-2</v>
      </c>
      <c r="AJ280" s="6">
        <f t="shared" si="136"/>
        <v>1.17306899744433E-3</v>
      </c>
      <c r="AK280" s="6">
        <f t="shared" si="137"/>
        <v>4.0567543716874196E-2</v>
      </c>
      <c r="AL280" s="6">
        <f t="shared" si="138"/>
        <v>1.9086336285299333E-3</v>
      </c>
      <c r="AM280" s="6">
        <f t="shared" si="139"/>
        <v>7.5077586774238442E-3</v>
      </c>
      <c r="AN280" s="6">
        <f t="shared" si="140"/>
        <v>2.5633322448738335E-2</v>
      </c>
    </row>
    <row r="281" spans="1:40">
      <c r="A281" s="1" t="d">
        <v>2012-04-23</v>
      </c>
      <c r="B281">
        <v>45.869999</v>
      </c>
      <c r="C281">
        <v>35.610000999999997</v>
      </c>
      <c r="D281">
        <v>70.800003000000004</v>
      </c>
      <c r="E281">
        <v>37.529998999999997</v>
      </c>
      <c r="F281">
        <v>34.270000000000003</v>
      </c>
      <c r="G281">
        <v>37.360000999999997</v>
      </c>
      <c r="H281">
        <v>36.93</v>
      </c>
      <c r="I281">
        <v>30.030000999999999</v>
      </c>
      <c r="J281">
        <v>84.440002000000007</v>
      </c>
      <c r="K281">
        <v>117.290001</v>
      </c>
      <c r="L281">
        <v>81.169998000000007</v>
      </c>
      <c r="M281">
        <v>87.93</v>
      </c>
      <c r="N281">
        <v>91.529999000000004</v>
      </c>
      <c r="O281" s="6">
        <f t="shared" si="115"/>
        <v>1.8926643938068803E-2</v>
      </c>
      <c r="P281" s="6">
        <f t="shared" si="116"/>
        <v>2.0426298834510501E-2</v>
      </c>
      <c r="Q281" s="6">
        <f t="shared" si="117"/>
        <v>4.2463332543316084E-3</v>
      </c>
      <c r="R281" s="6">
        <f t="shared" si="118"/>
        <v>5.3307572689898712E-4</v>
      </c>
      <c r="S281" s="6">
        <f t="shared" si="119"/>
        <v>6.4403326595722649E-3</v>
      </c>
      <c r="T281" s="6">
        <f t="shared" si="120"/>
        <v>1.0493840129737865E-2</v>
      </c>
      <c r="U281" s="6">
        <f t="shared" si="121"/>
        <v>1.2260063658341321E-2</v>
      </c>
      <c r="V281" s="6">
        <f t="shared" si="122"/>
        <v>-4.6511378756982115E-3</v>
      </c>
      <c r="W281" s="6">
        <f t="shared" si="123"/>
        <v>1.6593460705790265E-3</v>
      </c>
      <c r="X281" s="6">
        <f t="shared" si="124"/>
        <v>3.8058432440413702E-2</v>
      </c>
      <c r="Y281" s="6">
        <f t="shared" si="125"/>
        <v>3.8264195537600202E-3</v>
      </c>
      <c r="Z281" s="6">
        <f t="shared" si="126"/>
        <v>1.4548580921751878E-2</v>
      </c>
      <c r="AA281" s="6">
        <f t="shared" si="127"/>
        <v>2.9942323174782841E-2</v>
      </c>
      <c r="AB281" s="6">
        <f t="shared" si="128"/>
        <v>1.3740908246289922E-2</v>
      </c>
      <c r="AC281" s="6">
        <f t="shared" si="129"/>
        <v>1.8622483549009555E-2</v>
      </c>
      <c r="AD281" s="6">
        <f t="shared" si="130"/>
        <v>4.4232972595061792E-3</v>
      </c>
      <c r="AE281" s="6">
        <f t="shared" si="131"/>
        <v>-3.871932850674718E-3</v>
      </c>
      <c r="AF281" s="6">
        <f t="shared" si="132"/>
        <v>2.8154059951325597E-3</v>
      </c>
      <c r="AG281" s="6">
        <f t="shared" si="133"/>
        <v>7.0969481414063932E-3</v>
      </c>
      <c r="AH281" s="6">
        <f t="shared" si="134"/>
        <v>1.0414050987238369E-2</v>
      </c>
      <c r="AI281" s="6">
        <f t="shared" si="135"/>
        <v>-1.0066157378164232E-2</v>
      </c>
      <c r="AJ281" s="6">
        <f t="shared" si="136"/>
        <v>1.4102531954985923E-3</v>
      </c>
      <c r="AK281" s="6">
        <f t="shared" si="137"/>
        <v>3.6136896016334463E-2</v>
      </c>
      <c r="AL281" s="6">
        <f t="shared" si="138"/>
        <v>3.5136405145499471E-3</v>
      </c>
      <c r="AM281" s="6">
        <f t="shared" si="139"/>
        <v>1.3924828124916416E-2</v>
      </c>
      <c r="AN281" s="6">
        <f t="shared" si="140"/>
        <v>2.8830491084288055E-2</v>
      </c>
    </row>
    <row r="282" spans="1:40">
      <c r="A282" s="1" t="d">
        <v>2012-04-30</v>
      </c>
      <c r="B282">
        <v>44.91</v>
      </c>
      <c r="C282">
        <v>35.57</v>
      </c>
      <c r="D282">
        <v>68.300003000000004</v>
      </c>
      <c r="E282">
        <v>36.950001</v>
      </c>
      <c r="F282">
        <v>34.080002</v>
      </c>
      <c r="G282">
        <v>36.299999</v>
      </c>
      <c r="H282">
        <v>35.68</v>
      </c>
      <c r="I282">
        <v>29.07</v>
      </c>
      <c r="J282">
        <v>84.459998999999996</v>
      </c>
      <c r="K282">
        <v>118.139999</v>
      </c>
      <c r="L282">
        <v>81.129997000000003</v>
      </c>
      <c r="M282">
        <v>88.089995999999999</v>
      </c>
      <c r="N282">
        <v>91.790001000000004</v>
      </c>
      <c r="O282" s="6">
        <f t="shared" si="115"/>
        <v>8.0483556295177401E-3</v>
      </c>
      <c r="P282" s="6">
        <f t="shared" si="116"/>
        <v>3.5482920232681577E-2</v>
      </c>
      <c r="Q282" s="6">
        <f t="shared" si="117"/>
        <v>-5.8393450595716195E-3</v>
      </c>
      <c r="R282" s="6">
        <f t="shared" si="118"/>
        <v>1.0063976820406169E-2</v>
      </c>
      <c r="S282" s="6">
        <f t="shared" si="119"/>
        <v>1.3292205159026042E-2</v>
      </c>
      <c r="T282" s="6">
        <f t="shared" si="120"/>
        <v>-8.2618756143582907E-4</v>
      </c>
      <c r="U282" s="6">
        <f t="shared" si="121"/>
        <v>-1.2533265125569876E-2</v>
      </c>
      <c r="V282" s="6">
        <f t="shared" si="122"/>
        <v>-1.8405461315088984E-2</v>
      </c>
      <c r="W282" s="6">
        <f t="shared" si="123"/>
        <v>5.9211228249537941E-4</v>
      </c>
      <c r="X282" s="6">
        <f t="shared" si="124"/>
        <v>1.1064910129867064E-2</v>
      </c>
      <c r="Y282" s="6">
        <f t="shared" si="125"/>
        <v>6.1642317848835545E-4</v>
      </c>
      <c r="Z282" s="6">
        <f t="shared" si="126"/>
        <v>5.0073395283284985E-3</v>
      </c>
      <c r="AA282" s="6">
        <f t="shared" si="127"/>
        <v>1.0293597297561878E-2</v>
      </c>
      <c r="AB282" s="6">
        <f t="shared" si="128"/>
        <v>2.8626199377388582E-3</v>
      </c>
      <c r="AC282" s="6">
        <f t="shared" si="129"/>
        <v>3.3679104947180634E-2</v>
      </c>
      <c r="AD282" s="6">
        <f t="shared" si="130"/>
        <v>-5.6623810543970487E-3</v>
      </c>
      <c r="AE282" s="6">
        <f t="shared" si="131"/>
        <v>5.6589682428324637E-3</v>
      </c>
      <c r="AF282" s="6">
        <f t="shared" si="132"/>
        <v>9.6672784945863368E-3</v>
      </c>
      <c r="AG282" s="6">
        <f t="shared" si="133"/>
        <v>-4.2230795497673014E-3</v>
      </c>
      <c r="AH282" s="6">
        <f t="shared" si="134"/>
        <v>-1.4379277796672828E-2</v>
      </c>
      <c r="AI282" s="6">
        <f t="shared" si="135"/>
        <v>-2.3820480817555004E-2</v>
      </c>
      <c r="AJ282" s="6">
        <f t="shared" si="136"/>
        <v>3.4301940741494528E-4</v>
      </c>
      <c r="AK282" s="6">
        <f t="shared" si="137"/>
        <v>9.1433737057878273E-3</v>
      </c>
      <c r="AL282" s="6">
        <f t="shared" si="138"/>
        <v>3.0364413927828226E-4</v>
      </c>
      <c r="AM282" s="6">
        <f t="shared" si="139"/>
        <v>4.3835867314930364E-3</v>
      </c>
      <c r="AN282" s="6">
        <f t="shared" si="140"/>
        <v>9.1817652070670906E-3</v>
      </c>
    </row>
    <row r="283" spans="1:40">
      <c r="A283" s="1" t="d">
        <v>2012-05-07</v>
      </c>
      <c r="B283">
        <v>44.240001999999997</v>
      </c>
      <c r="C283">
        <v>35.93</v>
      </c>
      <c r="D283">
        <v>67.339995999999999</v>
      </c>
      <c r="E283">
        <v>37.009998000000003</v>
      </c>
      <c r="F283">
        <v>34.029998999999997</v>
      </c>
      <c r="G283">
        <v>35.669998</v>
      </c>
      <c r="H283">
        <v>35.009998000000003</v>
      </c>
      <c r="I283">
        <v>28.690000999999999</v>
      </c>
      <c r="J283">
        <v>84.459998999999996</v>
      </c>
      <c r="K283">
        <v>119.5</v>
      </c>
      <c r="L283">
        <v>81.150002000000001</v>
      </c>
      <c r="M283">
        <v>88.230002999999996</v>
      </c>
      <c r="N283">
        <v>92.489998</v>
      </c>
      <c r="O283" s="6">
        <f t="shared" si="115"/>
        <v>-9.0008932495867309E-3</v>
      </c>
      <c r="P283" s="6">
        <f t="shared" si="116"/>
        <v>2.5653274267721456E-2</v>
      </c>
      <c r="Q283" s="6">
        <f t="shared" si="117"/>
        <v>-2.3772257521410201E-2</v>
      </c>
      <c r="R283" s="6">
        <f t="shared" si="118"/>
        <v>-7.5371286489555791E-3</v>
      </c>
      <c r="S283" s="6">
        <f t="shared" si="119"/>
        <v>-8.1944268894017028E-3</v>
      </c>
      <c r="T283" s="6">
        <f t="shared" si="120"/>
        <v>-3.0372352011908351E-2</v>
      </c>
      <c r="U283" s="6">
        <f t="shared" si="121"/>
        <v>-4.1130487366093087E-2</v>
      </c>
      <c r="V283" s="6">
        <f t="shared" si="122"/>
        <v>-2.0356058397492566E-2</v>
      </c>
      <c r="W283" s="6">
        <f t="shared" si="123"/>
        <v>2.3679100029631777E-4</v>
      </c>
      <c r="X283" s="6">
        <f t="shared" si="124"/>
        <v>2.054432487998429E-2</v>
      </c>
      <c r="Y283" s="6">
        <f t="shared" si="125"/>
        <v>3.6974178119686006E-4</v>
      </c>
      <c r="Z283" s="6">
        <f t="shared" si="126"/>
        <v>6.3673324483795703E-3</v>
      </c>
      <c r="AA283" s="6">
        <f t="shared" si="127"/>
        <v>1.2730687280614489E-2</v>
      </c>
      <c r="AB283" s="6">
        <f t="shared" si="128"/>
        <v>-1.4186628941365614E-2</v>
      </c>
      <c r="AC283" s="6">
        <f t="shared" si="129"/>
        <v>2.384945898222051E-2</v>
      </c>
      <c r="AD283" s="6">
        <f t="shared" si="130"/>
        <v>-2.359529351623563E-2</v>
      </c>
      <c r="AE283" s="6">
        <f t="shared" si="131"/>
        <v>-1.1942137226529283E-2</v>
      </c>
      <c r="AF283" s="6">
        <f t="shared" si="132"/>
        <v>-1.1819353553841408E-2</v>
      </c>
      <c r="AG283" s="6">
        <f t="shared" si="133"/>
        <v>-3.3769244000239826E-2</v>
      </c>
      <c r="AH283" s="6">
        <f t="shared" si="134"/>
        <v>-4.2976500037196039E-2</v>
      </c>
      <c r="AI283" s="6">
        <f t="shared" si="135"/>
        <v>-2.5771077899958587E-2</v>
      </c>
      <c r="AJ283" s="6">
        <f t="shared" si="136"/>
        <v>-1.2301874784116364E-5</v>
      </c>
      <c r="AK283" s="6">
        <f t="shared" si="137"/>
        <v>1.8622788455905051E-2</v>
      </c>
      <c r="AL283" s="6">
        <f t="shared" si="138"/>
        <v>5.6962741986786873E-5</v>
      </c>
      <c r="AM283" s="6">
        <f t="shared" si="139"/>
        <v>5.743579651544109E-3</v>
      </c>
      <c r="AN283" s="6">
        <f t="shared" si="140"/>
        <v>1.1618855190119702E-2</v>
      </c>
    </row>
    <row r="284" spans="1:40">
      <c r="A284" s="1" t="d">
        <v>2012-05-14</v>
      </c>
      <c r="B284">
        <v>42.009998000000003</v>
      </c>
      <c r="C284">
        <v>35.419998</v>
      </c>
      <c r="D284">
        <v>63.939999</v>
      </c>
      <c r="E284">
        <v>36.07</v>
      </c>
      <c r="F284">
        <v>33.520000000000003</v>
      </c>
      <c r="G284">
        <v>34.119999</v>
      </c>
      <c r="H284">
        <v>32.770000000000003</v>
      </c>
      <c r="I284">
        <v>27.469999000000001</v>
      </c>
      <c r="J284">
        <v>84.400002000000001</v>
      </c>
      <c r="K284">
        <v>124.199997</v>
      </c>
      <c r="L284">
        <v>81.089995999999999</v>
      </c>
      <c r="M284">
        <v>88.349997999999999</v>
      </c>
      <c r="N284">
        <v>94.080001999999993</v>
      </c>
      <c r="O284" s="6">
        <f t="shared" si="115"/>
        <v>-8.7903649234761988E-2</v>
      </c>
      <c r="P284" s="6">
        <f t="shared" si="116"/>
        <v>-5.3499494822732818E-3</v>
      </c>
      <c r="Q284" s="6">
        <f t="shared" si="117"/>
        <v>-0.10191391508052156</v>
      </c>
      <c r="R284" s="6">
        <f t="shared" si="118"/>
        <v>-3.967909158613097E-2</v>
      </c>
      <c r="S284" s="6">
        <f t="shared" si="119"/>
        <v>-2.212806027263518E-2</v>
      </c>
      <c r="T284" s="6">
        <f t="shared" si="120"/>
        <v>-9.0716946812082394E-2</v>
      </c>
      <c r="U284" s="6">
        <f t="shared" si="121"/>
        <v>-0.11951076615374855</v>
      </c>
      <c r="V284" s="6">
        <f t="shared" si="122"/>
        <v>-8.9102451591438869E-2</v>
      </c>
      <c r="W284" s="6">
        <f t="shared" si="123"/>
        <v>-4.7382136698312263E-4</v>
      </c>
      <c r="X284" s="6">
        <f t="shared" si="124"/>
        <v>5.7243636285498986E-2</v>
      </c>
      <c r="Y284" s="6">
        <f t="shared" si="125"/>
        <v>-9.8609650488143668E-4</v>
      </c>
      <c r="Z284" s="6">
        <f t="shared" si="126"/>
        <v>4.7651327375559686E-3</v>
      </c>
      <c r="AA284" s="6">
        <f t="shared" si="127"/>
        <v>2.7478728937511687E-2</v>
      </c>
      <c r="AB284" s="6">
        <f t="shared" si="128"/>
        <v>-9.3089384926540869E-2</v>
      </c>
      <c r="AC284" s="6">
        <f t="shared" si="129"/>
        <v>-7.1537647677742278E-3</v>
      </c>
      <c r="AD284" s="6">
        <f t="shared" si="130"/>
        <v>-0.10173695107534698</v>
      </c>
      <c r="AE284" s="6">
        <f t="shared" si="131"/>
        <v>-4.4084100163704676E-2</v>
      </c>
      <c r="AF284" s="6">
        <f t="shared" si="132"/>
        <v>-2.5752986937074885E-2</v>
      </c>
      <c r="AG284" s="6">
        <f t="shared" si="133"/>
        <v>-9.4113838800413865E-2</v>
      </c>
      <c r="AH284" s="6">
        <f t="shared" si="134"/>
        <v>-0.12135677882485149</v>
      </c>
      <c r="AI284" s="6">
        <f t="shared" si="135"/>
        <v>-9.451747109390489E-2</v>
      </c>
      <c r="AJ284" s="6">
        <f t="shared" si="136"/>
        <v>-7.2291424206355676E-4</v>
      </c>
      <c r="AK284" s="6">
        <f t="shared" si="137"/>
        <v>5.5322099861419748E-2</v>
      </c>
      <c r="AL284" s="6">
        <f t="shared" si="138"/>
        <v>-1.2988755440915098E-3</v>
      </c>
      <c r="AM284" s="6">
        <f t="shared" si="139"/>
        <v>4.1413799407205073E-3</v>
      </c>
      <c r="AN284" s="6">
        <f t="shared" si="140"/>
        <v>2.6366896847016902E-2</v>
      </c>
    </row>
    <row r="285" spans="1:40">
      <c r="A285" s="1" t="d">
        <v>2012-05-21</v>
      </c>
      <c r="B285">
        <v>43.279998999999997</v>
      </c>
      <c r="C285">
        <v>35.779998999999997</v>
      </c>
      <c r="D285">
        <v>65.129997000000003</v>
      </c>
      <c r="E285">
        <v>36.419998</v>
      </c>
      <c r="F285">
        <v>33.889999000000003</v>
      </c>
      <c r="G285">
        <v>34.919998</v>
      </c>
      <c r="H285">
        <v>33.990001999999997</v>
      </c>
      <c r="I285">
        <v>27.870000999999998</v>
      </c>
      <c r="J285">
        <v>84.43</v>
      </c>
      <c r="K285">
        <v>123.400002</v>
      </c>
      <c r="L285">
        <v>81.080001999999993</v>
      </c>
      <c r="M285">
        <v>88.300003000000004</v>
      </c>
      <c r="N285">
        <v>93.830001999999993</v>
      </c>
      <c r="O285" s="6">
        <f t="shared" si="115"/>
        <v>-3.6969875666781282E-2</v>
      </c>
      <c r="P285" s="6">
        <f t="shared" si="116"/>
        <v>5.8864641716340664E-3</v>
      </c>
      <c r="Q285" s="6">
        <f t="shared" si="117"/>
        <v>-4.7524584004022291E-2</v>
      </c>
      <c r="R285" s="6">
        <f t="shared" si="118"/>
        <v>-1.4447655073231451E-2</v>
      </c>
      <c r="S285" s="6">
        <f t="shared" si="119"/>
        <v>-5.5908045348289585E-3</v>
      </c>
      <c r="T285" s="6">
        <f t="shared" si="120"/>
        <v>-3.8758040024964184E-2</v>
      </c>
      <c r="U285" s="6">
        <f t="shared" si="121"/>
        <v>-4.8523885162950232E-2</v>
      </c>
      <c r="V285" s="6">
        <f t="shared" si="122"/>
        <v>-4.2155837196052891E-2</v>
      </c>
      <c r="W285" s="6">
        <f t="shared" si="123"/>
        <v>-3.5524898446454055E-4</v>
      </c>
      <c r="X285" s="6">
        <f t="shared" si="124"/>
        <v>4.3560774264187155E-2</v>
      </c>
      <c r="Y285" s="6">
        <f t="shared" si="125"/>
        <v>-6.1642317848838244E-4</v>
      </c>
      <c r="Z285" s="6">
        <f t="shared" si="126"/>
        <v>2.3811678714007493E-3</v>
      </c>
      <c r="AA285" s="6">
        <f t="shared" si="127"/>
        <v>2.1981285491669892E-2</v>
      </c>
      <c r="AB285" s="6">
        <f t="shared" si="128"/>
        <v>-4.2155611358560163E-2</v>
      </c>
      <c r="AC285" s="6">
        <f t="shared" si="129"/>
        <v>4.0826488861331204E-3</v>
      </c>
      <c r="AD285" s="6">
        <f t="shared" si="130"/>
        <v>-4.734761999884772E-2</v>
      </c>
      <c r="AE285" s="6">
        <f t="shared" si="131"/>
        <v>-1.8852663650805155E-2</v>
      </c>
      <c r="AF285" s="6">
        <f t="shared" si="132"/>
        <v>-9.2157311992686636E-3</v>
      </c>
      <c r="AG285" s="6">
        <f t="shared" si="133"/>
        <v>-4.2154932013295655E-2</v>
      </c>
      <c r="AH285" s="6">
        <f t="shared" si="134"/>
        <v>-5.0369897834053184E-2</v>
      </c>
      <c r="AI285" s="6">
        <f t="shared" si="135"/>
        <v>-4.7570856698518911E-2</v>
      </c>
      <c r="AJ285" s="6">
        <f t="shared" si="136"/>
        <v>-6.0434185954497469E-4</v>
      </c>
      <c r="AK285" s="6">
        <f t="shared" si="137"/>
        <v>4.1639237840107916E-2</v>
      </c>
      <c r="AL285" s="6">
        <f t="shared" si="138"/>
        <v>-9.2920221769845568E-4</v>
      </c>
      <c r="AM285" s="6">
        <f t="shared" si="139"/>
        <v>1.7574150745652876E-3</v>
      </c>
      <c r="AN285" s="6">
        <f t="shared" si="140"/>
        <v>2.0869453401175107E-2</v>
      </c>
    </row>
    <row r="286" spans="1:40">
      <c r="A286" s="1" t="d">
        <v>2012-05-28</v>
      </c>
      <c r="B286">
        <v>41.740001999999997</v>
      </c>
      <c r="C286">
        <v>35.709999000000003</v>
      </c>
      <c r="D286">
        <v>62.040000999999997</v>
      </c>
      <c r="E286">
        <v>35.509998000000003</v>
      </c>
      <c r="F286">
        <v>33.159999999999997</v>
      </c>
      <c r="G286">
        <v>33.709999000000003</v>
      </c>
      <c r="H286">
        <v>33.099997999999999</v>
      </c>
      <c r="I286">
        <v>27.200001</v>
      </c>
      <c r="J286">
        <v>84.459998999999996</v>
      </c>
      <c r="K286">
        <v>130.36000100000001</v>
      </c>
      <c r="L286">
        <v>81.120002999999997</v>
      </c>
      <c r="M286">
        <v>89.169998000000007</v>
      </c>
      <c r="N286">
        <v>96.730002999999996</v>
      </c>
      <c r="O286" s="6">
        <f t="shared" si="115"/>
        <v>-5.8169452857312925E-2</v>
      </c>
      <c r="P286" s="6">
        <f t="shared" si="116"/>
        <v>-6.1418675224310052E-3</v>
      </c>
      <c r="Q286" s="6">
        <f t="shared" si="117"/>
        <v>-8.1974999905896226E-2</v>
      </c>
      <c r="R286" s="6">
        <f t="shared" si="118"/>
        <v>-4.1373801725782124E-2</v>
      </c>
      <c r="S286" s="6">
        <f t="shared" si="119"/>
        <v>-2.5898128859883712E-2</v>
      </c>
      <c r="T286" s="6">
        <f t="shared" si="120"/>
        <v>-5.6515443720091235E-2</v>
      </c>
      <c r="U286" s="6">
        <f t="shared" si="121"/>
        <v>-5.6100455879982858E-2</v>
      </c>
      <c r="V286" s="6">
        <f t="shared" si="122"/>
        <v>-5.3331654781966262E-2</v>
      </c>
      <c r="W286" s="6">
        <f t="shared" si="123"/>
        <v>0</v>
      </c>
      <c r="X286" s="6">
        <f t="shared" si="124"/>
        <v>8.6983490268860236E-2</v>
      </c>
      <c r="Y286" s="6">
        <f t="shared" si="125"/>
        <v>-3.6974178119693763E-4</v>
      </c>
      <c r="Z286" s="6">
        <f t="shared" si="126"/>
        <v>1.0597562481667072E-2</v>
      </c>
      <c r="AA286" s="6">
        <f t="shared" si="127"/>
        <v>4.4823114266409232E-2</v>
      </c>
      <c r="AB286" s="6">
        <f t="shared" si="128"/>
        <v>-6.3355188549091807E-2</v>
      </c>
      <c r="AC286" s="6">
        <f t="shared" si="129"/>
        <v>-7.9456828079319513E-3</v>
      </c>
      <c r="AD286" s="6">
        <f t="shared" si="130"/>
        <v>-8.1798035900721655E-2</v>
      </c>
      <c r="AE286" s="6">
        <f t="shared" si="131"/>
        <v>-4.577881030335583E-2</v>
      </c>
      <c r="AF286" s="6">
        <f t="shared" si="132"/>
        <v>-2.9523055524323417E-2</v>
      </c>
      <c r="AG286" s="6">
        <f t="shared" si="133"/>
        <v>-5.9912335708422707E-2</v>
      </c>
      <c r="AH286" s="6">
        <f t="shared" si="134"/>
        <v>-5.794646855108581E-2</v>
      </c>
      <c r="AI286" s="6">
        <f t="shared" si="135"/>
        <v>-5.8746674284432282E-2</v>
      </c>
      <c r="AJ286" s="6">
        <f t="shared" si="136"/>
        <v>-2.4909287508043413E-4</v>
      </c>
      <c r="AK286" s="6">
        <f t="shared" si="137"/>
        <v>8.5061953844781005E-2</v>
      </c>
      <c r="AL286" s="6">
        <f t="shared" si="138"/>
        <v>-6.8252082040701082E-4</v>
      </c>
      <c r="AM286" s="6">
        <f t="shared" si="139"/>
        <v>9.97380968483161E-3</v>
      </c>
      <c r="AN286" s="6">
        <f t="shared" si="140"/>
        <v>4.3711282175914447E-2</v>
      </c>
    </row>
    <row r="287" spans="1:40">
      <c r="A287" s="1" t="d">
        <v>2012-06-04</v>
      </c>
      <c r="B287">
        <v>43.41</v>
      </c>
      <c r="C287">
        <v>36.82</v>
      </c>
      <c r="D287">
        <v>64.5</v>
      </c>
      <c r="E287">
        <v>36.590000000000003</v>
      </c>
      <c r="F287">
        <v>34.090000000000003</v>
      </c>
      <c r="G287">
        <v>34.799999</v>
      </c>
      <c r="H287">
        <v>34.580002</v>
      </c>
      <c r="I287">
        <v>28.33</v>
      </c>
      <c r="J287">
        <v>84.43</v>
      </c>
      <c r="K287">
        <v>125.209999</v>
      </c>
      <c r="L287">
        <v>81.069999999999993</v>
      </c>
      <c r="M287">
        <v>88.559997999999993</v>
      </c>
      <c r="N287">
        <v>94.389999000000003</v>
      </c>
      <c r="O287" s="6">
        <f t="shared" si="115"/>
        <v>3.2782191737925022E-2</v>
      </c>
      <c r="P287" s="6">
        <f t="shared" si="116"/>
        <v>3.8764599915519865E-2</v>
      </c>
      <c r="Q287" s="6">
        <f t="shared" si="117"/>
        <v>8.7200958096936496E-3</v>
      </c>
      <c r="R287" s="6">
        <f t="shared" si="118"/>
        <v>1.4313484115667878E-2</v>
      </c>
      <c r="S287" s="6">
        <f t="shared" si="119"/>
        <v>1.6861810535929552E-2</v>
      </c>
      <c r="T287" s="6">
        <f t="shared" si="120"/>
        <v>1.9733664729641717E-2</v>
      </c>
      <c r="U287" s="6">
        <f t="shared" si="121"/>
        <v>5.3762075381319441E-2</v>
      </c>
      <c r="V287" s="6">
        <f t="shared" si="122"/>
        <v>3.082685013859229E-2</v>
      </c>
      <c r="W287" s="6">
        <f t="shared" si="123"/>
        <v>3.5536338281494774E-4</v>
      </c>
      <c r="X287" s="6">
        <f t="shared" si="124"/>
        <v>8.0991743494851116E-3</v>
      </c>
      <c r="Y287" s="6">
        <f t="shared" si="125"/>
        <v>-2.4662062894175357E-4</v>
      </c>
      <c r="Z287" s="6">
        <f t="shared" si="126"/>
        <v>2.3740896883549592E-3</v>
      </c>
      <c r="AA287" s="6">
        <f t="shared" si="127"/>
        <v>3.2896193336905476E-3</v>
      </c>
      <c r="AB287" s="6">
        <f t="shared" si="128"/>
        <v>2.7596456046146141E-2</v>
      </c>
      <c r="AC287" s="6">
        <f t="shared" si="129"/>
        <v>3.6960784630018922E-2</v>
      </c>
      <c r="AD287" s="6">
        <f t="shared" si="130"/>
        <v>8.8970598148682203E-3</v>
      </c>
      <c r="AE287" s="6">
        <f t="shared" si="131"/>
        <v>9.9084755380941733E-3</v>
      </c>
      <c r="AF287" s="6">
        <f t="shared" si="132"/>
        <v>1.3236883871489847E-2</v>
      </c>
      <c r="AG287" s="6">
        <f t="shared" si="133"/>
        <v>1.6336772741310245E-2</v>
      </c>
      <c r="AH287" s="6">
        <f t="shared" si="134"/>
        <v>5.1916062710216489E-2</v>
      </c>
      <c r="AI287" s="6">
        <f t="shared" si="135"/>
        <v>2.541183063612627E-2</v>
      </c>
      <c r="AJ287" s="6">
        <f t="shared" si="136"/>
        <v>1.0627050773451361E-4</v>
      </c>
      <c r="AK287" s="6">
        <f t="shared" si="137"/>
        <v>6.1776379254058749E-3</v>
      </c>
      <c r="AL287" s="6">
        <f t="shared" si="138"/>
        <v>-5.5939966815182676E-4</v>
      </c>
      <c r="AM287" s="6">
        <f t="shared" si="139"/>
        <v>1.7503368915194975E-3</v>
      </c>
      <c r="AN287" s="6">
        <f t="shared" si="140"/>
        <v>2.1777872431957613E-3</v>
      </c>
    </row>
    <row r="288" spans="1:40">
      <c r="A288" s="1" t="d">
        <v>2012-06-11</v>
      </c>
      <c r="B288">
        <v>43.419998</v>
      </c>
      <c r="C288">
        <v>36.93</v>
      </c>
      <c r="D288">
        <v>65.620002999999997</v>
      </c>
      <c r="E288">
        <v>37.060001</v>
      </c>
      <c r="F288">
        <v>34.330002</v>
      </c>
      <c r="G288">
        <v>34.959999000000003</v>
      </c>
      <c r="H288">
        <v>34.529998999999997</v>
      </c>
      <c r="I288">
        <v>28.370000999999998</v>
      </c>
      <c r="J288">
        <v>84.419998000000007</v>
      </c>
      <c r="K288">
        <v>126.400002</v>
      </c>
      <c r="L288">
        <v>81.139999000000003</v>
      </c>
      <c r="M288">
        <v>88.849997999999999</v>
      </c>
      <c r="N288">
        <v>95.07</v>
      </c>
      <c r="O288" s="6">
        <f t="shared" si="115"/>
        <v>3.2295069555566751E-3</v>
      </c>
      <c r="P288" s="6">
        <f t="shared" si="116"/>
        <v>3.1635178732473825E-2</v>
      </c>
      <c r="Q288" s="6">
        <f t="shared" si="117"/>
        <v>7.4953467541370288E-3</v>
      </c>
      <c r="R288" s="6">
        <f t="shared" si="118"/>
        <v>1.7420228455905188E-2</v>
      </c>
      <c r="S288" s="6">
        <f t="shared" si="119"/>
        <v>1.2899709615951943E-2</v>
      </c>
      <c r="T288" s="6">
        <f t="shared" si="120"/>
        <v>1.1448484855841774E-3</v>
      </c>
      <c r="U288" s="6">
        <f t="shared" si="121"/>
        <v>1.5762059892717822E-2</v>
      </c>
      <c r="V288" s="6">
        <f t="shared" si="122"/>
        <v>1.7781406694529517E-2</v>
      </c>
      <c r="W288" s="6">
        <f t="shared" si="123"/>
        <v>-1.1847201812461444E-4</v>
      </c>
      <c r="X288" s="6">
        <f t="shared" si="124"/>
        <v>2.4020369856799086E-2</v>
      </c>
      <c r="Y288" s="6">
        <f t="shared" si="125"/>
        <v>7.3969920312912216E-4</v>
      </c>
      <c r="Z288" s="6">
        <f t="shared" si="126"/>
        <v>6.2093905058132354E-3</v>
      </c>
      <c r="AA288" s="6">
        <f t="shared" si="127"/>
        <v>1.312880675383666E-2</v>
      </c>
      <c r="AB288" s="6">
        <f t="shared" si="128"/>
        <v>-1.9562287362222069E-3</v>
      </c>
      <c r="AC288" s="6">
        <f t="shared" si="129"/>
        <v>2.9831363446972878E-2</v>
      </c>
      <c r="AD288" s="6">
        <f t="shared" si="130"/>
        <v>7.6723107593115996E-3</v>
      </c>
      <c r="AE288" s="6">
        <f t="shared" si="131"/>
        <v>1.3015219878331482E-2</v>
      </c>
      <c r="AF288" s="6">
        <f t="shared" si="132"/>
        <v>9.2747829515122376E-3</v>
      </c>
      <c r="AG288" s="6">
        <f t="shared" si="133"/>
        <v>-2.2520435027472948E-3</v>
      </c>
      <c r="AH288" s="6">
        <f t="shared" si="134"/>
        <v>1.391604722161487E-2</v>
      </c>
      <c r="AI288" s="6">
        <f t="shared" si="135"/>
        <v>1.2366387192063497E-2</v>
      </c>
      <c r="AJ288" s="6">
        <f t="shared" si="136"/>
        <v>-3.6756489320504857E-4</v>
      </c>
      <c r="AK288" s="6">
        <f t="shared" si="137"/>
        <v>2.2098833432719848E-2</v>
      </c>
      <c r="AL288" s="6">
        <f t="shared" si="138"/>
        <v>4.2692016391904897E-4</v>
      </c>
      <c r="AM288" s="6">
        <f t="shared" si="139"/>
        <v>5.5856377089777733E-3</v>
      </c>
      <c r="AN288" s="6">
        <f t="shared" si="140"/>
        <v>1.2016974663341874E-2</v>
      </c>
    </row>
    <row r="289" spans="1:40">
      <c r="A289" s="1" t="d">
        <v>2012-06-18</v>
      </c>
      <c r="B289">
        <v>43.310001</v>
      </c>
      <c r="C289">
        <v>36.259998000000003</v>
      </c>
      <c r="D289">
        <v>63.439999</v>
      </c>
      <c r="E289">
        <v>37.419998</v>
      </c>
      <c r="F289">
        <v>33.909999999999997</v>
      </c>
      <c r="G289">
        <v>34.75</v>
      </c>
      <c r="H289">
        <v>34.200001</v>
      </c>
      <c r="I289">
        <v>28.48</v>
      </c>
      <c r="J289">
        <v>84.379997000000003</v>
      </c>
      <c r="K289">
        <v>125.019997</v>
      </c>
      <c r="L289">
        <v>80.989998</v>
      </c>
      <c r="M289">
        <v>88.339995999999999</v>
      </c>
      <c r="N289">
        <v>94.760002</v>
      </c>
      <c r="O289" s="6">
        <f t="shared" si="115"/>
        <v>3.692362875116896E-2</v>
      </c>
      <c r="P289" s="6">
        <f t="shared" si="116"/>
        <v>1.5284416566509073E-2</v>
      </c>
      <c r="Q289" s="6">
        <f t="shared" si="117"/>
        <v>2.231520713669586E-2</v>
      </c>
      <c r="R289" s="6">
        <f t="shared" si="118"/>
        <v>5.2390976765755409E-2</v>
      </c>
      <c r="S289" s="6">
        <f t="shared" si="119"/>
        <v>2.2365625870452915E-2</v>
      </c>
      <c r="T289" s="6">
        <f t="shared" si="120"/>
        <v>3.0385072429620078E-2</v>
      </c>
      <c r="U289" s="6">
        <f t="shared" si="121"/>
        <v>3.2692451348270396E-2</v>
      </c>
      <c r="V289" s="6">
        <f t="shared" si="122"/>
        <v>4.5985076477118268E-2</v>
      </c>
      <c r="W289" s="6">
        <f t="shared" si="123"/>
        <v>-9.4766652312986137E-4</v>
      </c>
      <c r="X289" s="6">
        <f t="shared" si="124"/>
        <v>-4.1826161132920141E-2</v>
      </c>
      <c r="Y289" s="6">
        <f t="shared" si="125"/>
        <v>-1.6039112586293907E-3</v>
      </c>
      <c r="Z289" s="6">
        <f t="shared" si="126"/>
        <v>-9.3516768289420276E-3</v>
      </c>
      <c r="AA289" s="6">
        <f t="shared" si="127"/>
        <v>-2.0576222812081921E-2</v>
      </c>
      <c r="AB289" s="6">
        <f t="shared" si="128"/>
        <v>3.1737893059390079E-2</v>
      </c>
      <c r="AC289" s="6">
        <f t="shared" si="129"/>
        <v>1.3480601281008127E-2</v>
      </c>
      <c r="AD289" s="6">
        <f t="shared" si="130"/>
        <v>2.249217114187043E-2</v>
      </c>
      <c r="AE289" s="6">
        <f t="shared" si="131"/>
        <v>4.7985968188181703E-2</v>
      </c>
      <c r="AF289" s="6">
        <f t="shared" si="132"/>
        <v>1.874069920601321E-2</v>
      </c>
      <c r="AG289" s="6">
        <f t="shared" si="133"/>
        <v>2.6988180441288607E-2</v>
      </c>
      <c r="AH289" s="6">
        <f t="shared" si="134"/>
        <v>3.0846438677167444E-2</v>
      </c>
      <c r="AI289" s="6">
        <f t="shared" si="135"/>
        <v>4.0570056974652248E-2</v>
      </c>
      <c r="AJ289" s="6">
        <f t="shared" si="136"/>
        <v>-1.1967593982102954E-3</v>
      </c>
      <c r="AK289" s="6">
        <f t="shared" si="137"/>
        <v>-4.3747697556999379E-2</v>
      </c>
      <c r="AL289" s="6">
        <f t="shared" si="138"/>
        <v>-1.9166902978394638E-3</v>
      </c>
      <c r="AM289" s="6">
        <f t="shared" si="139"/>
        <v>-9.9754296257774898E-3</v>
      </c>
      <c r="AN289" s="6">
        <f t="shared" si="140"/>
        <v>-2.1688054902576706E-2</v>
      </c>
    </row>
    <row r="290" spans="1:40">
      <c r="A290" s="1" t="d">
        <v>2012-06-25</v>
      </c>
      <c r="B290">
        <v>43.779998999999997</v>
      </c>
      <c r="C290">
        <v>36.990001999999997</v>
      </c>
      <c r="D290">
        <v>66.370002999999997</v>
      </c>
      <c r="E290">
        <v>38.009998000000003</v>
      </c>
      <c r="F290">
        <v>34.770000000000003</v>
      </c>
      <c r="G290">
        <v>35.669998</v>
      </c>
      <c r="H290">
        <v>35.290000999999997</v>
      </c>
      <c r="I290">
        <v>28.73</v>
      </c>
      <c r="J290">
        <v>84.370002999999997</v>
      </c>
      <c r="K290">
        <v>125.199997</v>
      </c>
      <c r="L290">
        <v>81.129997000000003</v>
      </c>
      <c r="M290">
        <v>88.82</v>
      </c>
      <c r="N290">
        <v>94.949996999999996</v>
      </c>
      <c r="O290" s="6">
        <f t="shared" si="115"/>
        <v>8.4872399417343352E-3</v>
      </c>
      <c r="P290" s="6">
        <f t="shared" si="116"/>
        <v>4.6064841080965041E-3</v>
      </c>
      <c r="Q290" s="6">
        <f t="shared" si="117"/>
        <v>2.857996855725084E-2</v>
      </c>
      <c r="R290" s="6">
        <f t="shared" si="118"/>
        <v>3.8074251352308318E-2</v>
      </c>
      <c r="S290" s="6">
        <f t="shared" si="119"/>
        <v>1.9750859869958223E-2</v>
      </c>
      <c r="T290" s="6">
        <f t="shared" si="120"/>
        <v>2.4692585256476326E-2</v>
      </c>
      <c r="U290" s="6">
        <f t="shared" si="121"/>
        <v>2.0324127931774665E-2</v>
      </c>
      <c r="V290" s="6">
        <f t="shared" si="122"/>
        <v>1.4020559148773152E-2</v>
      </c>
      <c r="W290" s="6">
        <f t="shared" si="123"/>
        <v>-7.108649462112765E-4</v>
      </c>
      <c r="X290" s="6">
        <f t="shared" si="124"/>
        <v>-7.9884989937208131E-5</v>
      </c>
      <c r="Y290" s="6">
        <f t="shared" si="125"/>
        <v>7.3979042966722968E-4</v>
      </c>
      <c r="Z290" s="6">
        <f t="shared" si="126"/>
        <v>2.9315840471342437E-3</v>
      </c>
      <c r="AA290" s="6">
        <f t="shared" si="127"/>
        <v>5.915280920207433E-3</v>
      </c>
      <c r="AB290" s="6">
        <f t="shared" si="128"/>
        <v>3.3015042499554533E-3</v>
      </c>
      <c r="AC290" s="6">
        <f t="shared" si="129"/>
        <v>2.802668822595558E-3</v>
      </c>
      <c r="AD290" s="6">
        <f t="shared" si="130"/>
        <v>2.8756932562425411E-2</v>
      </c>
      <c r="AE290" s="6">
        <f t="shared" si="131"/>
        <v>3.3669242774734612E-2</v>
      </c>
      <c r="AF290" s="6">
        <f t="shared" si="132"/>
        <v>1.6125933205518517E-2</v>
      </c>
      <c r="AG290" s="6">
        <f t="shared" si="133"/>
        <v>2.1295693268144854E-2</v>
      </c>
      <c r="AH290" s="6">
        <f t="shared" si="134"/>
        <v>1.8478115260671713E-2</v>
      </c>
      <c r="AI290" s="6">
        <f t="shared" si="135"/>
        <v>8.6055396463071317E-3</v>
      </c>
      <c r="AJ290" s="6">
        <f t="shared" si="136"/>
        <v>-9.5995782129171064E-4</v>
      </c>
      <c r="AK290" s="6">
        <f t="shared" si="137"/>
        <v>-2.001421414016445E-3</v>
      </c>
      <c r="AL290" s="6">
        <f t="shared" si="138"/>
        <v>4.270113904571565E-4</v>
      </c>
      <c r="AM290" s="6">
        <f t="shared" si="139"/>
        <v>2.3078312502987819E-3</v>
      </c>
      <c r="AN290" s="6">
        <f t="shared" si="140"/>
        <v>4.8034488297126468E-3</v>
      </c>
    </row>
    <row r="291" spans="1:40">
      <c r="A291" s="1" t="d">
        <v>2012-07-02</v>
      </c>
      <c r="B291">
        <v>43.77</v>
      </c>
      <c r="C291">
        <v>36.830002</v>
      </c>
      <c r="D291">
        <v>66.290001000000004</v>
      </c>
      <c r="E291">
        <v>37.630001</v>
      </c>
      <c r="F291">
        <v>34.959999000000003</v>
      </c>
      <c r="G291">
        <v>35.209999000000003</v>
      </c>
      <c r="H291">
        <v>35.150002000000001</v>
      </c>
      <c r="I291">
        <v>28.690000999999999</v>
      </c>
      <c r="J291">
        <v>84.410004000000001</v>
      </c>
      <c r="K291">
        <v>127.05999799999999</v>
      </c>
      <c r="L291">
        <v>81.120002999999997</v>
      </c>
      <c r="M291">
        <v>89.269997000000004</v>
      </c>
      <c r="N291">
        <v>95.959998999999996</v>
      </c>
      <c r="O291" s="6">
        <f t="shared" si="115"/>
        <v>8.0285328143819279E-3</v>
      </c>
      <c r="P291" s="6">
        <f t="shared" si="116"/>
        <v>-2.7114441039424349E-3</v>
      </c>
      <c r="Q291" s="6">
        <f t="shared" si="117"/>
        <v>1.0158498087808139E-2</v>
      </c>
      <c r="R291" s="6">
        <f t="shared" si="118"/>
        <v>1.5263383339403424E-2</v>
      </c>
      <c r="S291" s="6">
        <f t="shared" si="119"/>
        <v>1.8184856455533072E-2</v>
      </c>
      <c r="T291" s="6">
        <f t="shared" si="120"/>
        <v>7.1255825827228969E-3</v>
      </c>
      <c r="U291" s="6">
        <f t="shared" si="121"/>
        <v>1.7796192714100538E-2</v>
      </c>
      <c r="V291" s="6">
        <f t="shared" si="122"/>
        <v>1.121638077936192E-2</v>
      </c>
      <c r="W291" s="6">
        <f t="shared" si="123"/>
        <v>-1.183912799062388E-4</v>
      </c>
      <c r="X291" s="6">
        <f t="shared" si="124"/>
        <v>5.2079025622502675E-3</v>
      </c>
      <c r="Y291" s="6">
        <f t="shared" si="125"/>
        <v>-2.4646862880266208E-4</v>
      </c>
      <c r="Z291" s="6">
        <f t="shared" si="126"/>
        <v>4.7159194945434035E-3</v>
      </c>
      <c r="AA291" s="6">
        <f t="shared" si="127"/>
        <v>9.3179651795459884E-3</v>
      </c>
      <c r="AB291" s="6">
        <f t="shared" si="128"/>
        <v>2.842797122603046E-3</v>
      </c>
      <c r="AC291" s="6">
        <f t="shared" si="129"/>
        <v>-4.515259389443381E-3</v>
      </c>
      <c r="AD291" s="6">
        <f t="shared" si="130"/>
        <v>1.033546209298271E-2</v>
      </c>
      <c r="AE291" s="6">
        <f t="shared" si="131"/>
        <v>1.0858374761829718E-2</v>
      </c>
      <c r="AF291" s="6">
        <f t="shared" si="132"/>
        <v>1.4559929791093367E-2</v>
      </c>
      <c r="AG291" s="6">
        <f t="shared" si="133"/>
        <v>3.7286905943914248E-3</v>
      </c>
      <c r="AH291" s="6">
        <f t="shared" si="134"/>
        <v>1.5950180042997586E-2</v>
      </c>
      <c r="AI291" s="6">
        <f t="shared" si="135"/>
        <v>5.8013612768958991E-3</v>
      </c>
      <c r="AJ291" s="6">
        <f t="shared" si="136"/>
        <v>-3.6748415498667292E-4</v>
      </c>
      <c r="AK291" s="6">
        <f t="shared" si="137"/>
        <v>3.2863661381710308E-3</v>
      </c>
      <c r="AL291" s="6">
        <f t="shared" si="138"/>
        <v>-5.5924766801273532E-4</v>
      </c>
      <c r="AM291" s="6">
        <f t="shared" si="139"/>
        <v>4.0921666977079413E-3</v>
      </c>
      <c r="AN291" s="6">
        <f t="shared" si="140"/>
        <v>8.2061330890512013E-3</v>
      </c>
    </row>
    <row r="292" spans="1:40">
      <c r="A292" s="1" t="d">
        <v>2012-07-09</v>
      </c>
      <c r="B292">
        <v>43.619999</v>
      </c>
      <c r="C292">
        <v>37.340000000000003</v>
      </c>
      <c r="D292">
        <v>66.769997000000004</v>
      </c>
      <c r="E292">
        <v>38.130001</v>
      </c>
      <c r="F292">
        <v>35.330002</v>
      </c>
      <c r="G292">
        <v>34.869999</v>
      </c>
      <c r="H292">
        <v>34.740001999999997</v>
      </c>
      <c r="I292">
        <v>28.27</v>
      </c>
      <c r="J292">
        <v>84.459998999999996</v>
      </c>
      <c r="K292">
        <v>129.16999799999999</v>
      </c>
      <c r="L292">
        <v>81.239998</v>
      </c>
      <c r="M292">
        <v>89.629997000000003</v>
      </c>
      <c r="N292">
        <v>97.5</v>
      </c>
      <c r="O292" s="6">
        <f t="shared" si="115"/>
        <v>7.132159532328256E-3</v>
      </c>
      <c r="P292" s="6">
        <f t="shared" si="116"/>
        <v>2.9349987944071135E-2</v>
      </c>
      <c r="Q292" s="6">
        <f t="shared" si="117"/>
        <v>5.1159271375751776E-2</v>
      </c>
      <c r="R292" s="6">
        <f t="shared" si="118"/>
        <v>1.8796132696952982E-2</v>
      </c>
      <c r="S292" s="6">
        <f t="shared" si="119"/>
        <v>4.1022561842619244E-2</v>
      </c>
      <c r="T292" s="6">
        <f t="shared" si="120"/>
        <v>3.4472599988116747E-3</v>
      </c>
      <c r="U292" s="6">
        <f t="shared" si="121"/>
        <v>1.5666145075155898E-2</v>
      </c>
      <c r="V292" s="6">
        <f t="shared" si="122"/>
        <v>-7.4009148382760681E-3</v>
      </c>
      <c r="W292" s="6">
        <f t="shared" si="123"/>
        <v>9.4766652312976401E-4</v>
      </c>
      <c r="X292" s="6">
        <f t="shared" si="124"/>
        <v>3.2655650252947171E-2</v>
      </c>
      <c r="Y292" s="6">
        <f t="shared" si="125"/>
        <v>3.0820465272774862E-3</v>
      </c>
      <c r="Z292" s="6">
        <f t="shared" si="126"/>
        <v>1.4497091009555915E-2</v>
      </c>
      <c r="AA292" s="6">
        <f t="shared" si="127"/>
        <v>2.8504977607265117E-2</v>
      </c>
      <c r="AB292" s="6">
        <f t="shared" si="128"/>
        <v>1.9464238405493741E-3</v>
      </c>
      <c r="AC292" s="6">
        <f t="shared" si="129"/>
        <v>2.7546172658570189E-2</v>
      </c>
      <c r="AD292" s="6">
        <f t="shared" si="130"/>
        <v>5.1336235380926347E-2</v>
      </c>
      <c r="AE292" s="6">
        <f t="shared" si="131"/>
        <v>1.4391124119379275E-2</v>
      </c>
      <c r="AF292" s="6">
        <f t="shared" si="132"/>
        <v>3.7397635178179539E-2</v>
      </c>
      <c r="AG292" s="6">
        <f t="shared" si="133"/>
        <v>5.0368010480202497E-5</v>
      </c>
      <c r="AH292" s="6">
        <f t="shared" si="134"/>
        <v>1.3820132404052946E-2</v>
      </c>
      <c r="AI292" s="6">
        <f t="shared" si="135"/>
        <v>-1.2815934340742088E-2</v>
      </c>
      <c r="AJ292" s="6">
        <f t="shared" si="136"/>
        <v>6.9857364804932988E-4</v>
      </c>
      <c r="AK292" s="6">
        <f t="shared" si="137"/>
        <v>3.0734113828867933E-2</v>
      </c>
      <c r="AL292" s="6">
        <f t="shared" si="138"/>
        <v>2.769267488067413E-3</v>
      </c>
      <c r="AM292" s="6">
        <f t="shared" si="139"/>
        <v>1.3873338212720453E-2</v>
      </c>
      <c r="AN292" s="6">
        <f t="shared" si="140"/>
        <v>2.7393145516770332E-2</v>
      </c>
    </row>
    <row r="293" spans="1:40">
      <c r="A293" s="1" t="d">
        <v>2012-07-16</v>
      </c>
      <c r="B293">
        <v>43.75</v>
      </c>
      <c r="C293">
        <v>37.669998</v>
      </c>
      <c r="D293">
        <v>68.790001000000004</v>
      </c>
      <c r="E293">
        <v>38.25</v>
      </c>
      <c r="F293">
        <v>35.040000999999997</v>
      </c>
      <c r="G293">
        <v>35.159999999999997</v>
      </c>
      <c r="H293">
        <v>35.419998</v>
      </c>
      <c r="I293">
        <v>28.76</v>
      </c>
      <c r="J293">
        <v>84.529999000000004</v>
      </c>
      <c r="K293">
        <v>130.05999800000001</v>
      </c>
      <c r="L293">
        <v>81.410004000000001</v>
      </c>
      <c r="M293">
        <v>90</v>
      </c>
      <c r="N293">
        <v>98.779999000000004</v>
      </c>
      <c r="O293" s="6">
        <f t="shared" si="115"/>
        <v>-6.8545644961299536E-4</v>
      </c>
      <c r="P293" s="6">
        <f t="shared" si="116"/>
        <v>1.8216308698273277E-2</v>
      </c>
      <c r="Q293" s="6">
        <f t="shared" si="117"/>
        <v>3.5813207715941833E-2</v>
      </c>
      <c r="R293" s="6">
        <f t="shared" si="118"/>
        <v>6.2943298891209587E-3</v>
      </c>
      <c r="S293" s="6">
        <f t="shared" si="119"/>
        <v>7.7353485872328365E-3</v>
      </c>
      <c r="T293" s="6">
        <f t="shared" si="120"/>
        <v>-1.4400870484296221E-2</v>
      </c>
      <c r="U293" s="6">
        <f t="shared" si="121"/>
        <v>3.6769098655945786E-3</v>
      </c>
      <c r="V293" s="6">
        <f t="shared" si="122"/>
        <v>1.0436598616477342E-3</v>
      </c>
      <c r="W293" s="6">
        <f t="shared" si="123"/>
        <v>1.8945653755193437E-3</v>
      </c>
      <c r="X293" s="6">
        <f t="shared" si="124"/>
        <v>3.8083432359151244E-2</v>
      </c>
      <c r="Y293" s="6">
        <f t="shared" si="125"/>
        <v>3.4453952906153672E-3</v>
      </c>
      <c r="Z293" s="6">
        <f t="shared" si="126"/>
        <v>1.3197820466309029E-2</v>
      </c>
      <c r="AA293" s="6">
        <f t="shared" si="127"/>
        <v>3.9544739326254352E-2</v>
      </c>
      <c r="AB293" s="6">
        <f t="shared" si="128"/>
        <v>-5.8711921413918773E-3</v>
      </c>
      <c r="AC293" s="6">
        <f t="shared" si="129"/>
        <v>1.641249341277233E-2</v>
      </c>
      <c r="AD293" s="6">
        <f t="shared" si="130"/>
        <v>3.5990171721116404E-2</v>
      </c>
      <c r="AE293" s="6">
        <f t="shared" si="131"/>
        <v>1.8893213115472535E-3</v>
      </c>
      <c r="AF293" s="6">
        <f t="shared" si="132"/>
        <v>4.1104219227931314E-3</v>
      </c>
      <c r="AG293" s="6">
        <f t="shared" si="133"/>
        <v>-1.7797762472627692E-2</v>
      </c>
      <c r="AH293" s="6">
        <f t="shared" si="134"/>
        <v>1.8308971944916265E-3</v>
      </c>
      <c r="AI293" s="6">
        <f t="shared" si="135"/>
        <v>-4.3713596408182873E-3</v>
      </c>
      <c r="AJ293" s="6">
        <f t="shared" si="136"/>
        <v>1.6454725004389095E-3</v>
      </c>
      <c r="AK293" s="6">
        <f t="shared" si="137"/>
        <v>3.6161895935072005E-2</v>
      </c>
      <c r="AL293" s="6">
        <f t="shared" si="138"/>
        <v>3.1326162514052941E-3</v>
      </c>
      <c r="AM293" s="6">
        <f t="shared" si="139"/>
        <v>1.2574067669473566E-2</v>
      </c>
      <c r="AN293" s="6">
        <f t="shared" si="140"/>
        <v>3.8432907235759567E-2</v>
      </c>
    </row>
    <row r="294" spans="1:40">
      <c r="A294" s="1" t="d">
        <v>2012-07-23</v>
      </c>
      <c r="B294">
        <v>44.279998999999997</v>
      </c>
      <c r="C294">
        <v>38.090000000000003</v>
      </c>
      <c r="D294">
        <v>70.220000999999996</v>
      </c>
      <c r="E294">
        <v>38.830002</v>
      </c>
      <c r="F294">
        <v>35.610000999999997</v>
      </c>
      <c r="G294">
        <v>36.009998000000003</v>
      </c>
      <c r="H294">
        <v>35.110000999999997</v>
      </c>
      <c r="I294">
        <v>29.129999000000002</v>
      </c>
      <c r="J294">
        <v>84.470000999999996</v>
      </c>
      <c r="K294">
        <v>128.479996</v>
      </c>
      <c r="L294">
        <v>81.279999000000004</v>
      </c>
      <c r="M294">
        <v>89.790001000000004</v>
      </c>
      <c r="N294">
        <v>98.120002999999997</v>
      </c>
      <c r="O294" s="6">
        <f t="shared" si="115"/>
        <v>1.1584434054072548E-2</v>
      </c>
      <c r="P294" s="6">
        <f t="shared" si="116"/>
        <v>3.3638995729983349E-2</v>
      </c>
      <c r="Q294" s="6">
        <f t="shared" si="117"/>
        <v>5.7594113642711442E-2</v>
      </c>
      <c r="R294" s="6">
        <f t="shared" si="118"/>
        <v>3.1391564070254487E-2</v>
      </c>
      <c r="S294" s="6">
        <f t="shared" si="119"/>
        <v>1.8422003188469878E-2</v>
      </c>
      <c r="T294" s="6">
        <f t="shared" si="120"/>
        <v>2.2466517354716286E-2</v>
      </c>
      <c r="U294" s="6">
        <f t="shared" si="121"/>
        <v>-1.1386564934221645E-3</v>
      </c>
      <c r="V294" s="6">
        <f t="shared" si="122"/>
        <v>1.5219871793849078E-2</v>
      </c>
      <c r="W294" s="6">
        <f t="shared" si="123"/>
        <v>7.1052819454994309E-4</v>
      </c>
      <c r="X294" s="6">
        <f t="shared" si="124"/>
        <v>1.111381896740876E-2</v>
      </c>
      <c r="Y294" s="6">
        <f t="shared" si="125"/>
        <v>1.9703947019013737E-3</v>
      </c>
      <c r="Z294" s="6">
        <f t="shared" si="126"/>
        <v>5.8081700844592726E-3</v>
      </c>
      <c r="AA294" s="6">
        <f t="shared" si="127"/>
        <v>2.2259822414609477E-2</v>
      </c>
      <c r="AB294" s="6">
        <f t="shared" si="128"/>
        <v>6.398698362293666E-3</v>
      </c>
      <c r="AC294" s="6">
        <f t="shared" si="129"/>
        <v>3.1835180444482407E-2</v>
      </c>
      <c r="AD294" s="6">
        <f t="shared" si="130"/>
        <v>5.7771077647886013E-2</v>
      </c>
      <c r="AE294" s="6">
        <f t="shared" si="131"/>
        <v>2.698655549268078E-2</v>
      </c>
      <c r="AF294" s="6">
        <f t="shared" si="132"/>
        <v>1.4797076524030173E-2</v>
      </c>
      <c r="AG294" s="6">
        <f t="shared" si="133"/>
        <v>1.9069625366384815E-2</v>
      </c>
      <c r="AH294" s="6">
        <f t="shared" si="134"/>
        <v>-2.9846691645251163E-3</v>
      </c>
      <c r="AI294" s="6">
        <f t="shared" si="135"/>
        <v>9.8048522913830559E-3</v>
      </c>
      <c r="AJ294" s="6">
        <f t="shared" si="136"/>
        <v>4.6143531946950896E-4</v>
      </c>
      <c r="AK294" s="6">
        <f t="shared" si="137"/>
        <v>9.1922825433295233E-3</v>
      </c>
      <c r="AL294" s="6">
        <f t="shared" si="138"/>
        <v>1.6576156626913006E-3</v>
      </c>
      <c r="AM294" s="6">
        <f t="shared" si="139"/>
        <v>5.1844172876238104E-3</v>
      </c>
      <c r="AN294" s="6">
        <f t="shared" si="140"/>
        <v>2.1147990324114692E-2</v>
      </c>
    </row>
    <row r="295" spans="1:40">
      <c r="A295" s="1" t="d">
        <v>2012-07-30</v>
      </c>
      <c r="B295">
        <v>44.330002</v>
      </c>
      <c r="C295">
        <v>37.860000999999997</v>
      </c>
      <c r="D295">
        <v>70.440002000000007</v>
      </c>
      <c r="E295">
        <v>38.490001999999997</v>
      </c>
      <c r="F295">
        <v>35.75</v>
      </c>
      <c r="G295">
        <v>36.159999999999997</v>
      </c>
      <c r="H295">
        <v>35.119999</v>
      </c>
      <c r="I295">
        <v>29.540001</v>
      </c>
      <c r="J295">
        <v>84.470000999999996</v>
      </c>
      <c r="K295">
        <v>127.41999800000001</v>
      </c>
      <c r="L295">
        <v>81.239998</v>
      </c>
      <c r="M295">
        <v>89.620002999999997</v>
      </c>
      <c r="N295">
        <v>97.43</v>
      </c>
      <c r="O295" s="6">
        <f t="shared" si="115"/>
        <v>1.6145956024916183E-2</v>
      </c>
      <c r="P295" s="6">
        <f t="shared" si="116"/>
        <v>1.3830034080700599E-2</v>
      </c>
      <c r="Q295" s="6">
        <f t="shared" si="117"/>
        <v>5.3507479081545135E-2</v>
      </c>
      <c r="R295" s="6">
        <f t="shared" si="118"/>
        <v>9.3971191616609474E-3</v>
      </c>
      <c r="S295" s="6">
        <f t="shared" si="119"/>
        <v>1.1817751159850315E-2</v>
      </c>
      <c r="T295" s="6">
        <f t="shared" si="120"/>
        <v>3.6326703514362943E-2</v>
      </c>
      <c r="U295" s="6">
        <f t="shared" si="121"/>
        <v>1.0878921909630449E-2</v>
      </c>
      <c r="V295" s="6">
        <f t="shared" si="122"/>
        <v>4.3944139250137834E-2</v>
      </c>
      <c r="W295" s="6">
        <f t="shared" si="123"/>
        <v>1.1841591205453167E-4</v>
      </c>
      <c r="X295" s="6">
        <f t="shared" si="124"/>
        <v>-1.3640649768233567E-2</v>
      </c>
      <c r="Y295" s="6">
        <f t="shared" si="125"/>
        <v>0</v>
      </c>
      <c r="Z295" s="6">
        <f t="shared" si="126"/>
        <v>-1.1150906566649348E-4</v>
      </c>
      <c r="AA295" s="6">
        <f t="shared" si="127"/>
        <v>-7.1820656655151782E-4</v>
      </c>
      <c r="AB295" s="6">
        <f t="shared" si="128"/>
        <v>1.0960220333137302E-2</v>
      </c>
      <c r="AC295" s="6">
        <f t="shared" si="129"/>
        <v>1.2026218795199653E-2</v>
      </c>
      <c r="AD295" s="6">
        <f t="shared" si="130"/>
        <v>5.3684443086719706E-2</v>
      </c>
      <c r="AE295" s="6">
        <f t="shared" si="131"/>
        <v>4.9921105840872422E-3</v>
      </c>
      <c r="AF295" s="6">
        <f t="shared" si="132"/>
        <v>8.1928244954106097E-3</v>
      </c>
      <c r="AG295" s="6">
        <f t="shared" si="133"/>
        <v>3.2929811526031472E-2</v>
      </c>
      <c r="AH295" s="6">
        <f t="shared" si="134"/>
        <v>9.0329092385274968E-3</v>
      </c>
      <c r="AI295" s="6">
        <f t="shared" si="135"/>
        <v>3.8529119747671814E-2</v>
      </c>
      <c r="AJ295" s="6">
        <f t="shared" si="136"/>
        <v>-1.3067696302590247E-4</v>
      </c>
      <c r="AK295" s="6">
        <f t="shared" si="137"/>
        <v>-1.5562186192312803E-2</v>
      </c>
      <c r="AL295" s="6">
        <f t="shared" si="138"/>
        <v>-3.1277903921007318E-4</v>
      </c>
      <c r="AM295" s="6">
        <f t="shared" si="139"/>
        <v>-7.3526186250195524E-4</v>
      </c>
      <c r="AN295" s="6">
        <f t="shared" si="140"/>
        <v>-1.8300386570463041E-3</v>
      </c>
    </row>
    <row r="296" spans="1:40">
      <c r="A296" s="1" t="d">
        <v>2012-08-06</v>
      </c>
      <c r="B296">
        <v>44.619999</v>
      </c>
      <c r="C296">
        <v>37.540000999999997</v>
      </c>
      <c r="D296">
        <v>72.370002999999997</v>
      </c>
      <c r="E296">
        <v>38.689999</v>
      </c>
      <c r="F296">
        <v>35.630001</v>
      </c>
      <c r="G296">
        <v>36.68</v>
      </c>
      <c r="H296">
        <v>36.060001</v>
      </c>
      <c r="I296">
        <v>30.129999000000002</v>
      </c>
      <c r="J296">
        <v>84.43</v>
      </c>
      <c r="K296">
        <v>125.699997</v>
      </c>
      <c r="L296">
        <v>81.220000999999996</v>
      </c>
      <c r="M296">
        <v>89.32</v>
      </c>
      <c r="N296">
        <v>96.510002</v>
      </c>
      <c r="O296" s="6">
        <f t="shared" si="115"/>
        <v>1.9690553789288103E-2</v>
      </c>
      <c r="P296" s="6">
        <f t="shared" si="116"/>
        <v>-3.4569108146867158E-3</v>
      </c>
      <c r="Q296" s="6">
        <f t="shared" si="117"/>
        <v>5.0733490256756976E-2</v>
      </c>
      <c r="R296" s="6">
        <f t="shared" si="118"/>
        <v>1.1437582593404449E-2</v>
      </c>
      <c r="S296" s="6">
        <f t="shared" si="119"/>
        <v>1.6697713076977684E-2</v>
      </c>
      <c r="T296" s="6">
        <f t="shared" si="120"/>
        <v>4.2322574571287901E-2</v>
      </c>
      <c r="U296" s="6">
        <f t="shared" si="121"/>
        <v>1.7907669617317382E-2</v>
      </c>
      <c r="V296" s="6">
        <f t="shared" si="122"/>
        <v>4.6535787099851261E-2</v>
      </c>
      <c r="W296" s="6">
        <f t="shared" si="123"/>
        <v>-1.1837004293081795E-3</v>
      </c>
      <c r="X296" s="6">
        <f t="shared" si="124"/>
        <v>-3.4097775333634707E-2</v>
      </c>
      <c r="Y296" s="6">
        <f t="shared" si="125"/>
        <v>-2.3366301495081803E-3</v>
      </c>
      <c r="Z296" s="6">
        <f t="shared" si="126"/>
        <v>-7.5842433583080335E-3</v>
      </c>
      <c r="AA296" s="6">
        <f t="shared" si="127"/>
        <v>-2.3248494346686462E-2</v>
      </c>
      <c r="AB296" s="6">
        <f t="shared" si="128"/>
        <v>1.4504818097509222E-2</v>
      </c>
      <c r="AC296" s="6">
        <f t="shared" si="129"/>
        <v>-5.2607261001876614E-3</v>
      </c>
      <c r="AD296" s="6">
        <f t="shared" si="130"/>
        <v>5.0910454261931547E-2</v>
      </c>
      <c r="AE296" s="6">
        <f t="shared" si="131"/>
        <v>7.0325740158307436E-3</v>
      </c>
      <c r="AF296" s="6">
        <f t="shared" si="132"/>
        <v>1.3072786412537979E-2</v>
      </c>
      <c r="AG296" s="6">
        <f t="shared" si="133"/>
        <v>3.8925682582956429E-2</v>
      </c>
      <c r="AH296" s="6">
        <f t="shared" si="134"/>
        <v>1.606165694621443E-2</v>
      </c>
      <c r="AI296" s="6">
        <f t="shared" si="135"/>
        <v>4.1120767597385241E-2</v>
      </c>
      <c r="AJ296" s="6">
        <f t="shared" si="136"/>
        <v>-1.4327933043886136E-3</v>
      </c>
      <c r="AK296" s="6">
        <f t="shared" si="137"/>
        <v>-3.6019311757713945E-2</v>
      </c>
      <c r="AL296" s="6">
        <f t="shared" si="138"/>
        <v>-2.6494091887182534E-3</v>
      </c>
      <c r="AM296" s="6">
        <f t="shared" si="139"/>
        <v>-8.2079961551434957E-3</v>
      </c>
      <c r="AN296" s="6">
        <f t="shared" si="140"/>
        <v>-2.4360326437181248E-2</v>
      </c>
    </row>
    <row r="297" spans="1:40">
      <c r="A297" s="1" t="d">
        <v>2012-08-13</v>
      </c>
      <c r="B297">
        <v>45.43</v>
      </c>
      <c r="C297">
        <v>37.090000000000003</v>
      </c>
      <c r="D297">
        <v>72.569999999999993</v>
      </c>
      <c r="E297">
        <v>38.479999999999997</v>
      </c>
      <c r="F297">
        <v>35.900002000000001</v>
      </c>
      <c r="G297">
        <v>37.18</v>
      </c>
      <c r="H297">
        <v>36.240001999999997</v>
      </c>
      <c r="I297">
        <v>30.75</v>
      </c>
      <c r="J297">
        <v>84.389999000000003</v>
      </c>
      <c r="K297">
        <v>121.599998</v>
      </c>
      <c r="L297">
        <v>81.150002000000001</v>
      </c>
      <c r="M297">
        <v>88.699996999999996</v>
      </c>
      <c r="N297">
        <v>94.089995999999999</v>
      </c>
      <c r="O297" s="6">
        <f t="shared" si="115"/>
        <v>2.5639594514435267E-2</v>
      </c>
      <c r="P297" s="6">
        <f t="shared" si="116"/>
        <v>-2.6604388989013201E-2</v>
      </c>
      <c r="Q297" s="6">
        <f t="shared" si="117"/>
        <v>3.2918428308802365E-2</v>
      </c>
      <c r="R297" s="6">
        <f t="shared" si="118"/>
        <v>-9.0545694526360278E-3</v>
      </c>
      <c r="S297" s="6">
        <f t="shared" si="119"/>
        <v>8.1108258328526396E-3</v>
      </c>
      <c r="T297" s="6">
        <f t="shared" si="120"/>
        <v>3.1974360172643247E-2</v>
      </c>
      <c r="U297" s="6">
        <f t="shared" si="121"/>
        <v>3.1677517700160474E-2</v>
      </c>
      <c r="V297" s="6">
        <f t="shared" si="122"/>
        <v>5.4121457610054748E-2</v>
      </c>
      <c r="W297" s="6">
        <f t="shared" si="123"/>
        <v>-9.4755425779781139E-4</v>
      </c>
      <c r="X297" s="6">
        <f t="shared" si="124"/>
        <v>-5.5036265980502652E-2</v>
      </c>
      <c r="Y297" s="6">
        <f t="shared" si="125"/>
        <v>-1.6006529207043658E-3</v>
      </c>
      <c r="Z297" s="6">
        <f t="shared" si="126"/>
        <v>-1.2213766176153216E-2</v>
      </c>
      <c r="AA297" s="6">
        <f t="shared" si="127"/>
        <v>-4.1939521458909099E-2</v>
      </c>
      <c r="AB297" s="6">
        <f t="shared" si="128"/>
        <v>2.0453858822656386E-2</v>
      </c>
      <c r="AC297" s="6">
        <f t="shared" si="129"/>
        <v>-2.8408204274514147E-2</v>
      </c>
      <c r="AD297" s="6">
        <f t="shared" si="130"/>
        <v>3.3095392313976936E-2</v>
      </c>
      <c r="AE297" s="6">
        <f t="shared" si="131"/>
        <v>-1.3459578030209734E-2</v>
      </c>
      <c r="AF297" s="6">
        <f t="shared" si="132"/>
        <v>4.4858991684129344E-3</v>
      </c>
      <c r="AG297" s="6">
        <f t="shared" si="133"/>
        <v>2.8577468184311776E-2</v>
      </c>
      <c r="AH297" s="6">
        <f t="shared" si="134"/>
        <v>2.9831505029057521E-2</v>
      </c>
      <c r="AI297" s="6">
        <f t="shared" si="135"/>
        <v>4.8706438107588727E-2</v>
      </c>
      <c r="AJ297" s="6">
        <f t="shared" si="136"/>
        <v>-1.1966471328782456E-3</v>
      </c>
      <c r="AK297" s="6">
        <f t="shared" si="137"/>
        <v>-5.6957802404581891E-2</v>
      </c>
      <c r="AL297" s="6">
        <f t="shared" si="138"/>
        <v>-1.9134319599144389E-3</v>
      </c>
      <c r="AM297" s="6">
        <f t="shared" si="139"/>
        <v>-1.2837518972988678E-2</v>
      </c>
      <c r="AN297" s="6">
        <f t="shared" si="140"/>
        <v>-4.3051353549403884E-2</v>
      </c>
    </row>
    <row r="298" spans="1:40">
      <c r="A298" s="1" t="d">
        <v>2012-08-20</v>
      </c>
      <c r="B298">
        <v>45.369999</v>
      </c>
      <c r="C298">
        <v>36.619999</v>
      </c>
      <c r="D298">
        <v>71.980002999999996</v>
      </c>
      <c r="E298">
        <v>38.740001999999997</v>
      </c>
      <c r="F298">
        <v>35.599997999999999</v>
      </c>
      <c r="G298">
        <v>36.709999000000003</v>
      </c>
      <c r="H298">
        <v>35.840000000000003</v>
      </c>
      <c r="I298">
        <v>30.57</v>
      </c>
      <c r="J298">
        <v>84.449996999999996</v>
      </c>
      <c r="K298">
        <v>124.80999799999999</v>
      </c>
      <c r="L298">
        <v>81.279999000000004</v>
      </c>
      <c r="M298">
        <v>89.389999000000003</v>
      </c>
      <c r="N298">
        <v>96.059997999999993</v>
      </c>
      <c r="O298" s="6">
        <f t="shared" si="115"/>
        <v>2.3189377761740838E-2</v>
      </c>
      <c r="P298" s="6">
        <f t="shared" si="116"/>
        <v>-3.3300660255395201E-2</v>
      </c>
      <c r="Q298" s="6">
        <f t="shared" si="117"/>
        <v>2.1627032308164082E-2</v>
      </c>
      <c r="R298" s="6">
        <f t="shared" si="118"/>
        <v>6.4741903478726737E-3</v>
      </c>
      <c r="S298" s="6">
        <f t="shared" si="119"/>
        <v>-4.2046874618087825E-3</v>
      </c>
      <c r="T298" s="6">
        <f t="shared" si="120"/>
        <v>1.509563474423299E-2</v>
      </c>
      <c r="U298" s="6">
        <f t="shared" si="121"/>
        <v>2.029384781361843E-2</v>
      </c>
      <c r="V298" s="6">
        <f t="shared" si="122"/>
        <v>3.4273824947106499E-2</v>
      </c>
      <c r="W298" s="6">
        <f t="shared" si="123"/>
        <v>-2.3684584809797308E-4</v>
      </c>
      <c r="X298" s="6">
        <f t="shared" si="124"/>
        <v>-2.0696136086213894E-2</v>
      </c>
      <c r="Y298" s="6">
        <f t="shared" si="125"/>
        <v>4.9225943325305864E-4</v>
      </c>
      <c r="Z298" s="6">
        <f t="shared" si="126"/>
        <v>-2.5697349198397093E-3</v>
      </c>
      <c r="AA298" s="6">
        <f t="shared" si="127"/>
        <v>-1.4161196020892577E-2</v>
      </c>
      <c r="AB298" s="6">
        <f t="shared" si="128"/>
        <v>1.8003642069961957E-2</v>
      </c>
      <c r="AC298" s="6">
        <f t="shared" si="129"/>
        <v>-3.5104475540896143E-2</v>
      </c>
      <c r="AD298" s="6">
        <f t="shared" si="130"/>
        <v>2.1803996313338653E-2</v>
      </c>
      <c r="AE298" s="6">
        <f t="shared" si="131"/>
        <v>2.0691817702989685E-3</v>
      </c>
      <c r="AF298" s="6">
        <f t="shared" si="132"/>
        <v>-7.8296141262484877E-3</v>
      </c>
      <c r="AG298" s="6">
        <f t="shared" si="133"/>
        <v>1.1698742755901517E-2</v>
      </c>
      <c r="AH298" s="6">
        <f t="shared" si="134"/>
        <v>1.8447835142515478E-2</v>
      </c>
      <c r="AI298" s="6">
        <f t="shared" si="135"/>
        <v>2.8858805444640478E-2</v>
      </c>
      <c r="AJ298" s="6">
        <f t="shared" si="136"/>
        <v>-4.8593872317840724E-4</v>
      </c>
      <c r="AK298" s="6">
        <f t="shared" si="137"/>
        <v>-2.2617672510293133E-2</v>
      </c>
      <c r="AL298" s="6">
        <f t="shared" si="138"/>
        <v>1.7948039404298545E-4</v>
      </c>
      <c r="AM298" s="6">
        <f t="shared" si="139"/>
        <v>-3.1934877166751711E-3</v>
      </c>
      <c r="AN298" s="6">
        <f t="shared" si="140"/>
        <v>-1.5273028111387362E-2</v>
      </c>
    </row>
    <row r="299" spans="1:40">
      <c r="A299" s="1" t="d">
        <v>2012-08-27</v>
      </c>
      <c r="B299">
        <v>45.549999</v>
      </c>
      <c r="C299">
        <v>36.349997999999999</v>
      </c>
      <c r="D299">
        <v>71.529999000000004</v>
      </c>
      <c r="E299">
        <v>38.840000000000003</v>
      </c>
      <c r="F299">
        <v>35.459999000000003</v>
      </c>
      <c r="G299">
        <v>36.360000999999997</v>
      </c>
      <c r="H299">
        <v>35.650002000000001</v>
      </c>
      <c r="I299">
        <v>30.49</v>
      </c>
      <c r="J299">
        <v>84.510002</v>
      </c>
      <c r="K299">
        <v>127.720001</v>
      </c>
      <c r="L299">
        <v>81.510002</v>
      </c>
      <c r="M299">
        <v>90.040001000000004</v>
      </c>
      <c r="N299">
        <v>97.720000999999996</v>
      </c>
      <c r="O299" s="6">
        <f t="shared" si="115"/>
        <v>2.0628435159158659E-2</v>
      </c>
      <c r="P299" s="6">
        <f t="shared" si="116"/>
        <v>-3.2212908837720738E-2</v>
      </c>
      <c r="Q299" s="6">
        <f t="shared" si="117"/>
        <v>-1.1674962191532159E-2</v>
      </c>
      <c r="R299" s="6">
        <f t="shared" si="118"/>
        <v>3.8695005571750293E-3</v>
      </c>
      <c r="S299" s="6">
        <f t="shared" si="119"/>
        <v>-4.7827352387086958E-3</v>
      </c>
      <c r="T299" s="6">
        <f t="shared" si="120"/>
        <v>-8.7623505762361893E-3</v>
      </c>
      <c r="U299" s="6">
        <f t="shared" si="121"/>
        <v>-1.1435042545444227E-2</v>
      </c>
      <c r="V299" s="6">
        <f t="shared" si="122"/>
        <v>1.1877441047466158E-2</v>
      </c>
      <c r="W299" s="6">
        <f t="shared" si="123"/>
        <v>9.4710554082045825E-4</v>
      </c>
      <c r="X299" s="6">
        <f t="shared" si="124"/>
        <v>1.5942283946355457E-2</v>
      </c>
      <c r="Y299" s="6">
        <f t="shared" si="125"/>
        <v>3.5642020728424862E-3</v>
      </c>
      <c r="Z299" s="6">
        <f t="shared" si="126"/>
        <v>8.0286001727495285E-3</v>
      </c>
      <c r="AA299" s="6">
        <f t="shared" si="127"/>
        <v>1.2459605980573808E-2</v>
      </c>
      <c r="AB299" s="6">
        <f t="shared" si="128"/>
        <v>1.5442699467379778E-2</v>
      </c>
      <c r="AC299" s="6">
        <f t="shared" si="129"/>
        <v>-3.4016724123221681E-2</v>
      </c>
      <c r="AD299" s="6">
        <f t="shared" si="130"/>
        <v>-1.1497998186357588E-2</v>
      </c>
      <c r="AE299" s="6">
        <f t="shared" si="131"/>
        <v>-5.3550802039867588E-4</v>
      </c>
      <c r="AF299" s="6">
        <f t="shared" si="132"/>
        <v>-8.4076619031484001E-3</v>
      </c>
      <c r="AG299" s="6">
        <f t="shared" si="133"/>
        <v>-1.2159242564567661E-2</v>
      </c>
      <c r="AH299" s="6">
        <f t="shared" si="134"/>
        <v>-1.3281055216547179E-2</v>
      </c>
      <c r="AI299" s="6">
        <f t="shared" si="135"/>
        <v>6.4624215450001373E-3</v>
      </c>
      <c r="AJ299" s="6">
        <f t="shared" si="136"/>
        <v>6.9801266574002411E-4</v>
      </c>
      <c r="AK299" s="6">
        <f t="shared" si="137"/>
        <v>1.4020747522276221E-2</v>
      </c>
      <c r="AL299" s="6">
        <f t="shared" si="138"/>
        <v>3.2514230336324131E-3</v>
      </c>
      <c r="AM299" s="6">
        <f t="shared" si="139"/>
        <v>7.4048473759140664E-3</v>
      </c>
      <c r="AN299" s="6">
        <f t="shared" si="140"/>
        <v>1.1347773890079023E-2</v>
      </c>
    </row>
    <row r="300" spans="1:40">
      <c r="A300" s="1" t="d">
        <v>2012-09-03</v>
      </c>
      <c r="B300">
        <v>46.779998999999997</v>
      </c>
      <c r="C300">
        <v>36.619999</v>
      </c>
      <c r="D300">
        <v>73.449996999999996</v>
      </c>
      <c r="E300">
        <v>39.529998999999997</v>
      </c>
      <c r="F300">
        <v>35.759998000000003</v>
      </c>
      <c r="G300">
        <v>37</v>
      </c>
      <c r="H300">
        <v>36.950001</v>
      </c>
      <c r="I300">
        <v>31.09</v>
      </c>
      <c r="J300">
        <v>84.459998999999996</v>
      </c>
      <c r="K300">
        <v>124.029999</v>
      </c>
      <c r="L300">
        <v>81.309997999999993</v>
      </c>
      <c r="M300">
        <v>89.580001999999993</v>
      </c>
      <c r="N300">
        <v>95.779999000000004</v>
      </c>
      <c r="O300" s="6">
        <f t="shared" si="115"/>
        <v>2.9283060008064125E-2</v>
      </c>
      <c r="P300" s="6">
        <f t="shared" si="116"/>
        <v>-1.2752879562617492E-2</v>
      </c>
      <c r="Q300" s="6">
        <f t="shared" si="117"/>
        <v>1.2053248485728354E-2</v>
      </c>
      <c r="R300" s="6">
        <f t="shared" si="118"/>
        <v>2.69212262138455E-2</v>
      </c>
      <c r="S300" s="6">
        <f t="shared" si="119"/>
        <v>-3.9074568276377527E-3</v>
      </c>
      <c r="T300" s="6">
        <f t="shared" si="120"/>
        <v>-4.853069649073477E-3</v>
      </c>
      <c r="U300" s="6">
        <f t="shared" si="121"/>
        <v>1.9402138095394844E-2</v>
      </c>
      <c r="V300" s="6">
        <f t="shared" si="122"/>
        <v>1.0996229818135504E-2</v>
      </c>
      <c r="W300" s="6">
        <f t="shared" si="123"/>
        <v>8.2913834574322831E-4</v>
      </c>
      <c r="X300" s="6">
        <f t="shared" si="124"/>
        <v>1.9786510679974702E-2</v>
      </c>
      <c r="Y300" s="6">
        <f t="shared" si="125"/>
        <v>1.9696670162075939E-3</v>
      </c>
      <c r="Z300" s="6">
        <f t="shared" si="126"/>
        <v>9.8722476119041253E-3</v>
      </c>
      <c r="AA300" s="6">
        <f t="shared" si="127"/>
        <v>1.7802155967684922E-2</v>
      </c>
      <c r="AB300" s="6">
        <f t="shared" si="128"/>
        <v>2.4097324316285244E-2</v>
      </c>
      <c r="AC300" s="6">
        <f t="shared" si="129"/>
        <v>-1.4556694848118439E-2</v>
      </c>
      <c r="AD300" s="6">
        <f t="shared" si="130"/>
        <v>1.2230212490902925E-2</v>
      </c>
      <c r="AE300" s="6">
        <f t="shared" si="131"/>
        <v>2.2516217636271794E-2</v>
      </c>
      <c r="AF300" s="6">
        <f t="shared" si="132"/>
        <v>-7.5323834920774579E-3</v>
      </c>
      <c r="AG300" s="6">
        <f t="shared" si="133"/>
        <v>-8.2499616374049484E-3</v>
      </c>
      <c r="AH300" s="6">
        <f t="shared" si="134"/>
        <v>1.7556125424291892E-2</v>
      </c>
      <c r="AI300" s="6">
        <f t="shared" si="135"/>
        <v>5.5812103156694824E-3</v>
      </c>
      <c r="AJ300" s="6">
        <f t="shared" si="136"/>
        <v>5.8004547066279417E-4</v>
      </c>
      <c r="AK300" s="6">
        <f t="shared" si="137"/>
        <v>1.7864974255895463E-2</v>
      </c>
      <c r="AL300" s="6">
        <f t="shared" si="138"/>
        <v>1.6568879769975208E-3</v>
      </c>
      <c r="AM300" s="6">
        <f t="shared" si="139"/>
        <v>9.2484948150686631E-3</v>
      </c>
      <c r="AN300" s="6">
        <f t="shared" si="140"/>
        <v>1.6690323877190136E-2</v>
      </c>
    </row>
    <row r="301" spans="1:40">
      <c r="A301" s="1" t="d">
        <v>2012-09-10</v>
      </c>
      <c r="B301">
        <v>47.709999000000003</v>
      </c>
      <c r="C301">
        <v>36.540000999999997</v>
      </c>
      <c r="D301">
        <v>76.569999999999993</v>
      </c>
      <c r="E301">
        <v>39.669998</v>
      </c>
      <c r="F301">
        <v>35.779998999999997</v>
      </c>
      <c r="G301">
        <v>37.759998000000003</v>
      </c>
      <c r="H301">
        <v>38.349997999999999</v>
      </c>
      <c r="I301">
        <v>31.58</v>
      </c>
      <c r="J301">
        <v>84.440002000000007</v>
      </c>
      <c r="K301">
        <v>118.300003</v>
      </c>
      <c r="L301">
        <v>81.279999000000004</v>
      </c>
      <c r="M301">
        <v>89.129997000000003</v>
      </c>
      <c r="N301">
        <v>93.080001999999993</v>
      </c>
      <c r="O301" s="6">
        <f t="shared" si="115"/>
        <v>5.0289926933172989E-2</v>
      </c>
      <c r="P301" s="6">
        <f t="shared" si="116"/>
        <v>-2.1869336217530998E-3</v>
      </c>
      <c r="Q301" s="6">
        <f t="shared" si="117"/>
        <v>6.1817010795904313E-2</v>
      </c>
      <c r="R301" s="6">
        <f t="shared" si="118"/>
        <v>2.3722474505231583E-2</v>
      </c>
      <c r="S301" s="6">
        <f t="shared" si="119"/>
        <v>5.0434684537901363E-3</v>
      </c>
      <c r="T301" s="6">
        <f t="shared" si="120"/>
        <v>2.8201118042988173E-2</v>
      </c>
      <c r="U301" s="6">
        <f t="shared" si="121"/>
        <v>6.7689887555295467E-2</v>
      </c>
      <c r="V301" s="6">
        <f t="shared" si="122"/>
        <v>3.2504872924752758E-2</v>
      </c>
      <c r="W301" s="6">
        <f t="shared" si="123"/>
        <v>-1.1836106425290786E-4</v>
      </c>
      <c r="X301" s="6">
        <f t="shared" si="124"/>
        <v>-5.3568768562408213E-2</v>
      </c>
      <c r="Y301" s="6">
        <f t="shared" si="125"/>
        <v>0</v>
      </c>
      <c r="Z301" s="6">
        <f t="shared" si="126"/>
        <v>-2.9128634289029105E-3</v>
      </c>
      <c r="AA301" s="6">
        <f t="shared" si="127"/>
        <v>-3.1513615495373765E-2</v>
      </c>
      <c r="AB301" s="6">
        <f t="shared" si="128"/>
        <v>4.5104191241394108E-2</v>
      </c>
      <c r="AC301" s="6">
        <f t="shared" si="129"/>
        <v>-3.9907489072540459E-3</v>
      </c>
      <c r="AD301" s="6">
        <f t="shared" si="130"/>
        <v>6.1993974801078884E-2</v>
      </c>
      <c r="AE301" s="6">
        <f t="shared" si="131"/>
        <v>1.9317465927657877E-2</v>
      </c>
      <c r="AF301" s="6">
        <f t="shared" si="132"/>
        <v>1.4185417893504311E-3</v>
      </c>
      <c r="AG301" s="6">
        <f t="shared" si="133"/>
        <v>2.4804226054656701E-2</v>
      </c>
      <c r="AH301" s="6">
        <f t="shared" si="134"/>
        <v>6.5843874884192521E-2</v>
      </c>
      <c r="AI301" s="6">
        <f t="shared" si="135"/>
        <v>2.7089853422286737E-2</v>
      </c>
      <c r="AJ301" s="6">
        <f t="shared" si="136"/>
        <v>-3.6745393933334202E-4</v>
      </c>
      <c r="AK301" s="6">
        <f t="shared" si="137"/>
        <v>-5.5490304986487451E-2</v>
      </c>
      <c r="AL301" s="6">
        <f t="shared" si="138"/>
        <v>-3.1277903921007318E-4</v>
      </c>
      <c r="AM301" s="6">
        <f t="shared" si="139"/>
        <v>-3.5366162257383722E-3</v>
      </c>
      <c r="AN301" s="6">
        <f t="shared" si="140"/>
        <v>-3.262544758586855E-2</v>
      </c>
    </row>
    <row r="302" spans="1:40">
      <c r="A302" s="1" t="d">
        <v>2012-09-17</v>
      </c>
      <c r="B302">
        <v>47.529998999999997</v>
      </c>
      <c r="C302">
        <v>36.029998999999997</v>
      </c>
      <c r="D302">
        <v>74.680000000000007</v>
      </c>
      <c r="E302">
        <v>40.189999</v>
      </c>
      <c r="F302">
        <v>35.959999000000003</v>
      </c>
      <c r="G302">
        <v>36.970001000000003</v>
      </c>
      <c r="H302">
        <v>37.450001</v>
      </c>
      <c r="I302">
        <v>31.51</v>
      </c>
      <c r="J302">
        <v>84.440002000000007</v>
      </c>
      <c r="K302">
        <v>121.550003</v>
      </c>
      <c r="L302">
        <v>81.400002000000001</v>
      </c>
      <c r="M302">
        <v>89.779999000000004</v>
      </c>
      <c r="N302">
        <v>95.139999000000003</v>
      </c>
      <c r="O302" s="6">
        <f t="shared" si="115"/>
        <v>4.2550467834503947E-2</v>
      </c>
      <c r="P302" s="6">
        <f t="shared" si="116"/>
        <v>-8.8422519535416213E-3</v>
      </c>
      <c r="Q302" s="6">
        <f t="shared" si="117"/>
        <v>4.3095390533377659E-2</v>
      </c>
      <c r="R302" s="6">
        <f t="shared" si="118"/>
        <v>3.4167540156173827E-2</v>
      </c>
      <c r="S302" s="6">
        <f t="shared" si="119"/>
        <v>1.4001909349470914E-2</v>
      </c>
      <c r="T302" s="6">
        <f t="shared" si="120"/>
        <v>1.6637503185471018E-2</v>
      </c>
      <c r="U302" s="6">
        <f t="shared" si="121"/>
        <v>4.925753370421266E-2</v>
      </c>
      <c r="V302" s="6">
        <f t="shared" si="122"/>
        <v>3.2906194769019965E-2</v>
      </c>
      <c r="W302" s="6">
        <f t="shared" si="123"/>
        <v>-8.2864755665226037E-4</v>
      </c>
      <c r="X302" s="6">
        <f t="shared" si="124"/>
        <v>-4.9514650232875226E-2</v>
      </c>
      <c r="Y302" s="6">
        <f t="shared" si="125"/>
        <v>-1.3504390647135359E-3</v>
      </c>
      <c r="Z302" s="6">
        <f t="shared" si="126"/>
        <v>-2.8918049292585928E-3</v>
      </c>
      <c r="AA302" s="6">
        <f t="shared" si="127"/>
        <v>-2.6756776129550054E-2</v>
      </c>
      <c r="AB302" s="6">
        <f t="shared" si="128"/>
        <v>3.7364732142725066E-2</v>
      </c>
      <c r="AC302" s="6">
        <f t="shared" si="129"/>
        <v>-1.0646067239042567E-2</v>
      </c>
      <c r="AD302" s="6">
        <f t="shared" si="130"/>
        <v>4.327235453855223E-2</v>
      </c>
      <c r="AE302" s="6">
        <f t="shared" si="131"/>
        <v>2.9762531578600121E-2</v>
      </c>
      <c r="AF302" s="6">
        <f t="shared" si="132"/>
        <v>1.0376982685031209E-2</v>
      </c>
      <c r="AG302" s="6">
        <f t="shared" si="133"/>
        <v>1.3240611197139547E-2</v>
      </c>
      <c r="AH302" s="6">
        <f t="shared" si="134"/>
        <v>4.7411521033109708E-2</v>
      </c>
      <c r="AI302" s="6">
        <f t="shared" si="135"/>
        <v>2.7491175266553945E-2</v>
      </c>
      <c r="AJ302" s="6">
        <f t="shared" si="136"/>
        <v>-1.0777404317326945E-3</v>
      </c>
      <c r="AK302" s="6">
        <f t="shared" si="137"/>
        <v>-5.1436186656954465E-2</v>
      </c>
      <c r="AL302" s="6">
        <f t="shared" si="138"/>
        <v>-1.663218103923609E-3</v>
      </c>
      <c r="AM302" s="6">
        <f t="shared" si="139"/>
        <v>-3.5155577260940546E-3</v>
      </c>
      <c r="AN302" s="6">
        <f t="shared" si="140"/>
        <v>-2.786860822004484E-2</v>
      </c>
    </row>
    <row r="303" spans="1:40">
      <c r="A303" s="1" t="d">
        <v>2012-09-24</v>
      </c>
      <c r="B303">
        <v>46.790000999999997</v>
      </c>
      <c r="C303">
        <v>36.389999000000003</v>
      </c>
      <c r="D303">
        <v>73.430000000000007</v>
      </c>
      <c r="E303">
        <v>40.119999</v>
      </c>
      <c r="F303">
        <v>35.830002</v>
      </c>
      <c r="G303">
        <v>36.529998999999997</v>
      </c>
      <c r="H303">
        <v>36.799999</v>
      </c>
      <c r="I303">
        <v>30.83</v>
      </c>
      <c r="J303">
        <v>84.5</v>
      </c>
      <c r="K303">
        <v>124.220001</v>
      </c>
      <c r="L303">
        <v>81.449996999999996</v>
      </c>
      <c r="M303">
        <v>90.269997000000004</v>
      </c>
      <c r="N303">
        <v>96.669998000000007</v>
      </c>
      <c r="O303" s="6">
        <f t="shared" si="115"/>
        <v>2.1378647083660792E-4</v>
      </c>
      <c r="P303" s="6">
        <f t="shared" si="116"/>
        <v>-6.3005277948907984E-3</v>
      </c>
      <c r="Q303" s="6">
        <f t="shared" si="117"/>
        <v>-2.7229031225460825E-4</v>
      </c>
      <c r="R303" s="6">
        <f t="shared" si="118"/>
        <v>1.4815086157159032E-2</v>
      </c>
      <c r="S303" s="6">
        <f t="shared" si="119"/>
        <v>1.9556927591066081E-3</v>
      </c>
      <c r="T303" s="6">
        <f t="shared" si="120"/>
        <v>-1.2784099211794284E-2</v>
      </c>
      <c r="U303" s="6">
        <f t="shared" si="121"/>
        <v>-4.0678564568380057E-3</v>
      </c>
      <c r="V303" s="6">
        <f t="shared" si="122"/>
        <v>-8.3979821726035391E-3</v>
      </c>
      <c r="W303" s="6">
        <f t="shared" si="123"/>
        <v>4.7349669725502071E-4</v>
      </c>
      <c r="X303" s="6">
        <f t="shared" si="124"/>
        <v>1.5307314167176259E-3</v>
      </c>
      <c r="Y303" s="6">
        <f t="shared" si="125"/>
        <v>1.7203125931156541E-3</v>
      </c>
      <c r="Z303" s="6">
        <f t="shared" si="126"/>
        <v>7.6730429708647971E-3</v>
      </c>
      <c r="AA303" s="6">
        <f t="shared" si="127"/>
        <v>9.2492113137018547E-3</v>
      </c>
      <c r="AB303" s="6">
        <f t="shared" si="128"/>
        <v>-4.9719492209422738E-3</v>
      </c>
      <c r="AC303" s="6">
        <f t="shared" si="129"/>
        <v>-8.1043430803917436E-3</v>
      </c>
      <c r="AD303" s="6">
        <f t="shared" si="130"/>
        <v>-9.5326307080037791E-5</v>
      </c>
      <c r="AE303" s="6">
        <f t="shared" si="131"/>
        <v>1.0410077579585328E-2</v>
      </c>
      <c r="AF303" s="6">
        <f t="shared" si="132"/>
        <v>-1.6692339053330971E-3</v>
      </c>
      <c r="AG303" s="6">
        <f t="shared" si="133"/>
        <v>-1.6180991200125755E-2</v>
      </c>
      <c r="AH303" s="6">
        <f t="shared" si="134"/>
        <v>-5.9138691279409577E-3</v>
      </c>
      <c r="AI303" s="6">
        <f t="shared" si="135"/>
        <v>-1.3813001675069561E-2</v>
      </c>
      <c r="AJ303" s="6">
        <f t="shared" si="136"/>
        <v>2.2440382217458658E-4</v>
      </c>
      <c r="AK303" s="6">
        <f t="shared" si="137"/>
        <v>-3.9080500736161103E-4</v>
      </c>
      <c r="AL303" s="6">
        <f t="shared" si="138"/>
        <v>1.407533553905581E-3</v>
      </c>
      <c r="AM303" s="6">
        <f t="shared" si="139"/>
        <v>7.0492901740293358E-3</v>
      </c>
      <c r="AN303" s="6">
        <f t="shared" si="140"/>
        <v>8.1373792232070676E-3</v>
      </c>
    </row>
    <row r="304" spans="1:40">
      <c r="A304" s="1" t="d">
        <v>2012-10-01</v>
      </c>
      <c r="B304">
        <v>47.610000999999997</v>
      </c>
      <c r="C304">
        <v>36.740001999999997</v>
      </c>
      <c r="D304">
        <v>73.580001999999993</v>
      </c>
      <c r="E304">
        <v>41.169998</v>
      </c>
      <c r="F304">
        <v>36.509998000000003</v>
      </c>
      <c r="G304">
        <v>37.159999999999997</v>
      </c>
      <c r="H304">
        <v>37.200001</v>
      </c>
      <c r="I304">
        <v>30.889999</v>
      </c>
      <c r="J304">
        <v>84.419998000000007</v>
      </c>
      <c r="K304">
        <v>121.150002</v>
      </c>
      <c r="L304">
        <v>81.379997000000003</v>
      </c>
      <c r="M304">
        <v>89.900002000000001</v>
      </c>
      <c r="N304">
        <v>95.330001999999993</v>
      </c>
      <c r="O304" s="6">
        <f t="shared" si="115"/>
        <v>-2.0981543576311392E-3</v>
      </c>
      <c r="P304" s="6">
        <f t="shared" si="116"/>
        <v>5.4585559064305803E-3</v>
      </c>
      <c r="Q304" s="6">
        <f t="shared" si="117"/>
        <v>-3.9832078267104845E-2</v>
      </c>
      <c r="R304" s="6">
        <f t="shared" si="118"/>
        <v>3.7114603092443653E-2</v>
      </c>
      <c r="S304" s="6">
        <f t="shared" si="119"/>
        <v>2.0197090756033657E-2</v>
      </c>
      <c r="T304" s="6">
        <f t="shared" si="120"/>
        <v>-1.6017374365559212E-2</v>
      </c>
      <c r="U304" s="6">
        <f t="shared" si="121"/>
        <v>-3.044568750120424E-2</v>
      </c>
      <c r="V304" s="6">
        <f t="shared" si="122"/>
        <v>-2.2091534269942432E-2</v>
      </c>
      <c r="W304" s="6">
        <f t="shared" si="123"/>
        <v>-2.3693000229272636E-4</v>
      </c>
      <c r="X304" s="6">
        <f t="shared" si="124"/>
        <v>2.3805667427398241E-2</v>
      </c>
      <c r="Y304" s="6">
        <f t="shared" si="125"/>
        <v>1.2295341824268096E-3</v>
      </c>
      <c r="Z304" s="6">
        <f t="shared" si="126"/>
        <v>8.6020192405907893E-3</v>
      </c>
      <c r="AA304" s="6">
        <f t="shared" si="127"/>
        <v>2.3885217564257259E-2</v>
      </c>
      <c r="AB304" s="6">
        <f t="shared" si="128"/>
        <v>-7.2838900494100207E-3</v>
      </c>
      <c r="AC304" s="6">
        <f t="shared" si="129"/>
        <v>3.6547406209296342E-3</v>
      </c>
      <c r="AD304" s="6">
        <f t="shared" si="130"/>
        <v>-3.9655114261930274E-2</v>
      </c>
      <c r="AE304" s="6">
        <f t="shared" si="131"/>
        <v>3.2709594514869947E-2</v>
      </c>
      <c r="AF304" s="6">
        <f t="shared" si="132"/>
        <v>1.6572164091593952E-2</v>
      </c>
      <c r="AG304" s="6">
        <f t="shared" si="133"/>
        <v>-1.9414266353890684E-2</v>
      </c>
      <c r="AH304" s="6">
        <f t="shared" si="134"/>
        <v>-3.2291700172307189E-2</v>
      </c>
      <c r="AI304" s="6">
        <f t="shared" si="135"/>
        <v>-2.7506553772408453E-2</v>
      </c>
      <c r="AJ304" s="6">
        <f t="shared" si="136"/>
        <v>-4.8602287737316047E-4</v>
      </c>
      <c r="AK304" s="6">
        <f t="shared" si="137"/>
        <v>2.1884131003319002E-2</v>
      </c>
      <c r="AL304" s="6">
        <f t="shared" si="138"/>
        <v>9.1675514321673643E-4</v>
      </c>
      <c r="AM304" s="6">
        <f t="shared" si="139"/>
        <v>7.9782664437553271E-3</v>
      </c>
      <c r="AN304" s="6">
        <f t="shared" si="140"/>
        <v>2.2773385473762474E-2</v>
      </c>
    </row>
    <row r="305" spans="1:40">
      <c r="A305" s="1" t="d">
        <v>2012-10-08</v>
      </c>
      <c r="B305">
        <v>46.25</v>
      </c>
      <c r="C305">
        <v>36.5</v>
      </c>
      <c r="D305">
        <v>72.559997999999993</v>
      </c>
      <c r="E305">
        <v>40.310001</v>
      </c>
      <c r="F305">
        <v>35.849997999999999</v>
      </c>
      <c r="G305">
        <v>36.450001</v>
      </c>
      <c r="H305">
        <v>36.369999</v>
      </c>
      <c r="I305">
        <v>29.92</v>
      </c>
      <c r="J305">
        <v>84.440002000000007</v>
      </c>
      <c r="K305">
        <v>123.970001</v>
      </c>
      <c r="L305">
        <v>81.400002000000001</v>
      </c>
      <c r="M305">
        <v>90.330001999999993</v>
      </c>
      <c r="N305">
        <v>97.080001999999993</v>
      </c>
      <c r="O305" s="6">
        <f t="shared" si="115"/>
        <v>-2.7299605628139972E-2</v>
      </c>
      <c r="P305" s="6">
        <f t="shared" si="116"/>
        <v>1.2960363583093255E-2</v>
      </c>
      <c r="Q305" s="6">
        <f t="shared" si="117"/>
        <v>-2.8798540430037035E-2</v>
      </c>
      <c r="R305" s="6">
        <f t="shared" si="118"/>
        <v>2.9814183575159799E-3</v>
      </c>
      <c r="S305" s="6">
        <f t="shared" si="119"/>
        <v>-3.0636705371207451E-3</v>
      </c>
      <c r="T305" s="6">
        <f t="shared" si="120"/>
        <v>-1.4165314107989872E-2</v>
      </c>
      <c r="U305" s="6">
        <f t="shared" si="121"/>
        <v>-2.9262505161788892E-2</v>
      </c>
      <c r="V305" s="6">
        <f t="shared" si="122"/>
        <v>-5.1777802662906727E-2</v>
      </c>
      <c r="W305" s="6">
        <f t="shared" si="123"/>
        <v>0</v>
      </c>
      <c r="X305" s="6">
        <f t="shared" si="124"/>
        <v>1.9713883473189874E-2</v>
      </c>
      <c r="Y305" s="6">
        <f t="shared" si="125"/>
        <v>0</v>
      </c>
      <c r="Z305" s="6">
        <f t="shared" si="126"/>
        <v>6.1074310873422809E-3</v>
      </c>
      <c r="AA305" s="6">
        <f t="shared" si="127"/>
        <v>2.0185920966656924E-2</v>
      </c>
      <c r="AB305" s="6">
        <f t="shared" si="128"/>
        <v>-3.2485341319918856E-2</v>
      </c>
      <c r="AC305" s="6">
        <f t="shared" si="129"/>
        <v>1.1156548297592309E-2</v>
      </c>
      <c r="AD305" s="6">
        <f t="shared" si="130"/>
        <v>-2.8621576424862464E-2</v>
      </c>
      <c r="AE305" s="6">
        <f t="shared" si="131"/>
        <v>-1.4235902200577253E-3</v>
      </c>
      <c r="AF305" s="6">
        <f t="shared" si="132"/>
        <v>-6.6885972015604499E-3</v>
      </c>
      <c r="AG305" s="6">
        <f t="shared" si="133"/>
        <v>-1.7562206096321344E-2</v>
      </c>
      <c r="AH305" s="6">
        <f t="shared" si="134"/>
        <v>-3.1108517832891844E-2</v>
      </c>
      <c r="AI305" s="6">
        <f t="shared" si="135"/>
        <v>-5.7192822165372748E-2</v>
      </c>
      <c r="AJ305" s="6">
        <f t="shared" si="136"/>
        <v>-2.4909287508043413E-4</v>
      </c>
      <c r="AK305" s="6">
        <f t="shared" si="137"/>
        <v>1.7792347049110636E-2</v>
      </c>
      <c r="AL305" s="6">
        <f t="shared" si="138"/>
        <v>-3.1277903921007318E-4</v>
      </c>
      <c r="AM305" s="6">
        <f t="shared" si="139"/>
        <v>5.4836782905068188E-3</v>
      </c>
      <c r="AN305" s="6">
        <f t="shared" si="140"/>
        <v>1.9074088876162139E-2</v>
      </c>
    </row>
    <row r="306" spans="1:40">
      <c r="A306" s="1" t="d">
        <v>2012-10-15</v>
      </c>
      <c r="B306">
        <v>46.580002</v>
      </c>
      <c r="C306">
        <v>37.110000999999997</v>
      </c>
      <c r="D306">
        <v>73.830001999999993</v>
      </c>
      <c r="E306">
        <v>40.599997999999999</v>
      </c>
      <c r="F306">
        <v>35.709999000000003</v>
      </c>
      <c r="G306">
        <v>36.790000999999997</v>
      </c>
      <c r="H306">
        <v>37.090000000000003</v>
      </c>
      <c r="I306">
        <v>29.290001</v>
      </c>
      <c r="J306">
        <v>84.379997000000003</v>
      </c>
      <c r="K306">
        <v>121.739998</v>
      </c>
      <c r="L306">
        <v>81.25</v>
      </c>
      <c r="M306">
        <v>90.019997000000004</v>
      </c>
      <c r="N306">
        <v>96.099997999999999</v>
      </c>
      <c r="O306" s="6">
        <f t="shared" si="115"/>
        <v>-4.4982188571358658E-3</v>
      </c>
      <c r="P306" s="6">
        <f t="shared" si="116"/>
        <v>1.959251787542907E-2</v>
      </c>
      <c r="Q306" s="6">
        <f t="shared" si="117"/>
        <v>5.4326086968137233E-3</v>
      </c>
      <c r="R306" s="6">
        <f t="shared" si="118"/>
        <v>1.1893079178091751E-2</v>
      </c>
      <c r="S306" s="6">
        <f t="shared" si="119"/>
        <v>-3.3548535330104657E-3</v>
      </c>
      <c r="T306" s="6">
        <f t="shared" si="120"/>
        <v>7.0922828655515975E-3</v>
      </c>
      <c r="U306" s="6">
        <f t="shared" si="121"/>
        <v>7.8495735005276075E-3</v>
      </c>
      <c r="V306" s="6">
        <f t="shared" si="122"/>
        <v>-5.1242046917072258E-2</v>
      </c>
      <c r="W306" s="6">
        <f t="shared" si="123"/>
        <v>-1.4211632203848129E-3</v>
      </c>
      <c r="X306" s="6">
        <f t="shared" si="124"/>
        <v>-2.0166588544066125E-2</v>
      </c>
      <c r="Y306" s="6">
        <f t="shared" si="125"/>
        <v>-2.4584770057940329E-3</v>
      </c>
      <c r="Z306" s="6">
        <f t="shared" si="126"/>
        <v>-2.773311537572056E-3</v>
      </c>
      <c r="AA306" s="6">
        <f t="shared" si="127"/>
        <v>-5.9138006229800802E-3</v>
      </c>
      <c r="AB306" s="6">
        <f t="shared" si="128"/>
        <v>-9.6839545489147486E-3</v>
      </c>
      <c r="AC306" s="6">
        <f t="shared" si="129"/>
        <v>1.7788702589928124E-2</v>
      </c>
      <c r="AD306" s="6">
        <f t="shared" si="130"/>
        <v>5.6095727019882941E-3</v>
      </c>
      <c r="AE306" s="6">
        <f t="shared" si="131"/>
        <v>7.4880706005180453E-3</v>
      </c>
      <c r="AF306" s="6">
        <f t="shared" si="132"/>
        <v>-6.9797801974501705E-3</v>
      </c>
      <c r="AG306" s="6">
        <f t="shared" si="133"/>
        <v>3.6953908772201253E-3</v>
      </c>
      <c r="AH306" s="6">
        <f t="shared" si="134"/>
        <v>6.0035608294246555E-3</v>
      </c>
      <c r="AI306" s="6">
        <f t="shared" si="135"/>
        <v>-5.6657066419538278E-2</v>
      </c>
      <c r="AJ306" s="6">
        <f t="shared" si="136"/>
        <v>-1.670256095465247E-3</v>
      </c>
      <c r="AK306" s="6">
        <f t="shared" si="137"/>
        <v>-2.2088124968145363E-2</v>
      </c>
      <c r="AL306" s="6">
        <f t="shared" si="138"/>
        <v>-2.7712560450041061E-3</v>
      </c>
      <c r="AM306" s="6">
        <f t="shared" si="139"/>
        <v>-3.3970643344075177E-3</v>
      </c>
      <c r="AN306" s="6">
        <f t="shared" si="140"/>
        <v>-7.0256327134748664E-3</v>
      </c>
    </row>
    <row r="307" spans="1:40">
      <c r="A307" s="1" t="d">
        <v>2012-10-22</v>
      </c>
      <c r="B307">
        <v>45.919998</v>
      </c>
      <c r="C307">
        <v>36.580002</v>
      </c>
      <c r="D307">
        <v>71.959998999999996</v>
      </c>
      <c r="E307">
        <v>40.32</v>
      </c>
      <c r="F307">
        <v>35.349997999999999</v>
      </c>
      <c r="G307">
        <v>36.32</v>
      </c>
      <c r="H307">
        <v>36.110000999999997</v>
      </c>
      <c r="I307">
        <v>28.99</v>
      </c>
      <c r="J307">
        <v>84.370002999999997</v>
      </c>
      <c r="K307">
        <v>122.639999</v>
      </c>
      <c r="L307">
        <v>81.279999000000004</v>
      </c>
      <c r="M307">
        <v>90.050003000000004</v>
      </c>
      <c r="N307">
        <v>96.190002000000007</v>
      </c>
      <c r="O307" s="6">
        <f t="shared" si="115"/>
        <v>-3.6142135753114778E-2</v>
      </c>
      <c r="P307" s="6">
        <f t="shared" si="116"/>
        <v>-4.3644365861556155E-3</v>
      </c>
      <c r="Q307" s="6">
        <f t="shared" si="117"/>
        <v>-2.2262881672204072E-2</v>
      </c>
      <c r="R307" s="6">
        <f t="shared" si="118"/>
        <v>-2.0862163439636535E-2</v>
      </c>
      <c r="S307" s="6">
        <f t="shared" si="119"/>
        <v>-3.2287805122537781E-2</v>
      </c>
      <c r="T307" s="6">
        <f t="shared" si="120"/>
        <v>-2.2864360212545124E-2</v>
      </c>
      <c r="U307" s="6">
        <f t="shared" si="121"/>
        <v>-2.9738925178295291E-2</v>
      </c>
      <c r="V307" s="6">
        <f t="shared" si="122"/>
        <v>-6.3481531623989548E-2</v>
      </c>
      <c r="W307" s="6">
        <f t="shared" si="123"/>
        <v>-5.9239292808668971E-4</v>
      </c>
      <c r="X307" s="6">
        <f t="shared" si="124"/>
        <v>1.222376263861698E-2</v>
      </c>
      <c r="Y307" s="6">
        <f t="shared" si="125"/>
        <v>-1.2295341824267627E-3</v>
      </c>
      <c r="Z307" s="6">
        <f t="shared" si="126"/>
        <v>1.6671412122742978E-3</v>
      </c>
      <c r="AA307" s="6">
        <f t="shared" si="127"/>
        <v>8.9808454714652378E-3</v>
      </c>
      <c r="AB307" s="6">
        <f t="shared" si="128"/>
        <v>-4.1327871444893659E-2</v>
      </c>
      <c r="AC307" s="6">
        <f t="shared" si="129"/>
        <v>-6.1682518716565616E-3</v>
      </c>
      <c r="AD307" s="6">
        <f t="shared" si="130"/>
        <v>-2.2085917667029501E-2</v>
      </c>
      <c r="AE307" s="6">
        <f t="shared" si="131"/>
        <v>-2.5267172017210241E-2</v>
      </c>
      <c r="AF307" s="6">
        <f t="shared" si="132"/>
        <v>-3.5912731786977486E-2</v>
      </c>
      <c r="AG307" s="6">
        <f t="shared" si="133"/>
        <v>-2.6261252200876595E-2</v>
      </c>
      <c r="AH307" s="6">
        <f t="shared" si="134"/>
        <v>-3.158493784939824E-2</v>
      </c>
      <c r="AI307" s="6">
        <f t="shared" si="135"/>
        <v>-6.8896551126455569E-2</v>
      </c>
      <c r="AJ307" s="6">
        <f t="shared" si="136"/>
        <v>-8.4148580316712384E-4</v>
      </c>
      <c r="AK307" s="6">
        <f t="shared" si="137"/>
        <v>1.0302226214537743E-2</v>
      </c>
      <c r="AL307" s="6">
        <f t="shared" si="138"/>
        <v>-1.5423132216368359E-3</v>
      </c>
      <c r="AM307" s="6">
        <f t="shared" si="139"/>
        <v>1.043388415438836E-3</v>
      </c>
      <c r="AN307" s="6">
        <f t="shared" si="140"/>
        <v>7.8690133809704507E-3</v>
      </c>
    </row>
    <row r="308" spans="1:40">
      <c r="A308" s="1" t="d">
        <v>2012-10-29</v>
      </c>
      <c r="B308">
        <v>46.57</v>
      </c>
      <c r="C308">
        <v>36.259998000000003</v>
      </c>
      <c r="D308">
        <v>71.059997999999993</v>
      </c>
      <c r="E308">
        <v>40.139999000000003</v>
      </c>
      <c r="F308">
        <v>35.200001</v>
      </c>
      <c r="G308">
        <v>36.830002</v>
      </c>
      <c r="H308">
        <v>36.07</v>
      </c>
      <c r="I308">
        <v>28.959999</v>
      </c>
      <c r="J308">
        <v>84.389999000000003</v>
      </c>
      <c r="K308">
        <v>122.260002</v>
      </c>
      <c r="L308">
        <v>81.290001000000004</v>
      </c>
      <c r="M308">
        <v>90.07</v>
      </c>
      <c r="N308">
        <v>96.199996999999996</v>
      </c>
      <c r="O308" s="6">
        <f t="shared" si="115"/>
        <v>6.8950930358516599E-3</v>
      </c>
      <c r="P308" s="6">
        <f t="shared" si="116"/>
        <v>-6.5971104189402824E-3</v>
      </c>
      <c r="Q308" s="6">
        <f t="shared" si="117"/>
        <v>-2.0889215795833756E-2</v>
      </c>
      <c r="R308" s="6">
        <f t="shared" si="118"/>
        <v>-4.2262834814274265E-3</v>
      </c>
      <c r="S308" s="6">
        <f t="shared" si="119"/>
        <v>-1.8297400244480292E-2</v>
      </c>
      <c r="T308" s="6">
        <f t="shared" si="120"/>
        <v>1.0371298871020347E-2</v>
      </c>
      <c r="U308" s="6">
        <f t="shared" si="121"/>
        <v>-8.28273658826135E-3</v>
      </c>
      <c r="V308" s="6">
        <f t="shared" si="122"/>
        <v>-3.2611620119148248E-2</v>
      </c>
      <c r="W308" s="6">
        <f t="shared" si="123"/>
        <v>-5.9234734544685787E-4</v>
      </c>
      <c r="X308" s="6">
        <f t="shared" si="124"/>
        <v>-1.3889667957363778E-2</v>
      </c>
      <c r="Y308" s="6">
        <f t="shared" si="125"/>
        <v>-1.3522775184018616E-3</v>
      </c>
      <c r="Z308" s="6">
        <f t="shared" si="126"/>
        <v>-2.8825075071389106E-3</v>
      </c>
      <c r="AA308" s="6">
        <f t="shared" si="127"/>
        <v>-9.1060749733370087E-3</v>
      </c>
      <c r="AB308" s="6">
        <f t="shared" si="128"/>
        <v>1.709357344072778E-3</v>
      </c>
      <c r="AC308" s="6">
        <f t="shared" si="129"/>
        <v>-8.4009257044412276E-3</v>
      </c>
      <c r="AD308" s="6">
        <f t="shared" si="130"/>
        <v>-2.0712251790659185E-2</v>
      </c>
      <c r="AE308" s="6">
        <f t="shared" si="131"/>
        <v>-8.6312920590011326E-3</v>
      </c>
      <c r="AF308" s="6">
        <f t="shared" si="132"/>
        <v>-2.1922326908919997E-2</v>
      </c>
      <c r="AG308" s="6">
        <f t="shared" si="133"/>
        <v>6.974406882688875E-3</v>
      </c>
      <c r="AH308" s="6">
        <f t="shared" si="134"/>
        <v>-1.0128749259364302E-2</v>
      </c>
      <c r="AI308" s="6">
        <f t="shared" si="135"/>
        <v>-3.8026639621614268E-2</v>
      </c>
      <c r="AJ308" s="6">
        <f t="shared" si="136"/>
        <v>-8.4144022052729201E-4</v>
      </c>
      <c r="AK308" s="6">
        <f t="shared" si="137"/>
        <v>-1.5811204381443015E-2</v>
      </c>
      <c r="AL308" s="6">
        <f t="shared" si="138"/>
        <v>-1.6650565576119348E-3</v>
      </c>
      <c r="AM308" s="6">
        <f t="shared" si="139"/>
        <v>-3.5062603039743723E-3</v>
      </c>
      <c r="AN308" s="6">
        <f t="shared" si="140"/>
        <v>-1.0217907063831796E-2</v>
      </c>
    </row>
    <row r="309" spans="1:40">
      <c r="A309" s="1" t="d">
        <v>2012-11-05</v>
      </c>
      <c r="B309">
        <v>45.419998</v>
      </c>
      <c r="C309">
        <v>34.669998</v>
      </c>
      <c r="D309">
        <v>69.550003000000004</v>
      </c>
      <c r="E309">
        <v>39.169998</v>
      </c>
      <c r="F309">
        <v>34.599997999999999</v>
      </c>
      <c r="G309">
        <v>36.270000000000003</v>
      </c>
      <c r="H309">
        <v>35.560001</v>
      </c>
      <c r="I309">
        <v>28.24</v>
      </c>
      <c r="J309">
        <v>84.43</v>
      </c>
      <c r="K309">
        <v>125.980003</v>
      </c>
      <c r="L309">
        <v>81.300003000000004</v>
      </c>
      <c r="M309">
        <v>90.32</v>
      </c>
      <c r="N309">
        <v>97.510002</v>
      </c>
      <c r="O309" s="6">
        <f t="shared" si="115"/>
        <v>-2.5218814749130777E-2</v>
      </c>
      <c r="P309" s="6">
        <f t="shared" si="116"/>
        <v>-6.8011800009250917E-2</v>
      </c>
      <c r="Q309" s="6">
        <f t="shared" si="117"/>
        <v>-5.9719218656446166E-2</v>
      </c>
      <c r="R309" s="6">
        <f t="shared" si="118"/>
        <v>-3.585692072834764E-2</v>
      </c>
      <c r="S309" s="6">
        <f t="shared" si="119"/>
        <v>-3.1577109342787672E-2</v>
      </c>
      <c r="T309" s="6">
        <f t="shared" si="120"/>
        <v>-1.4235143003170737E-2</v>
      </c>
      <c r="U309" s="6">
        <f t="shared" si="121"/>
        <v>-4.2125952734311231E-2</v>
      </c>
      <c r="V309" s="6">
        <f t="shared" si="122"/>
        <v>-3.6506782355945448E-2</v>
      </c>
      <c r="W309" s="6">
        <f t="shared" si="123"/>
        <v>5.9241753866521381E-4</v>
      </c>
      <c r="X309" s="6">
        <f t="shared" si="124"/>
        <v>3.4235581369762146E-2</v>
      </c>
      <c r="Y309" s="6">
        <f t="shared" si="125"/>
        <v>6.1523224428632799E-4</v>
      </c>
      <c r="Z309" s="6">
        <f t="shared" si="126"/>
        <v>3.3270853025478744E-3</v>
      </c>
      <c r="AA309" s="6">
        <f t="shared" si="127"/>
        <v>1.4565662193152293E-2</v>
      </c>
      <c r="AB309" s="6">
        <f t="shared" si="128"/>
        <v>-3.0404550440909658E-2</v>
      </c>
      <c r="AC309" s="6">
        <f t="shared" si="129"/>
        <v>-6.9815615294751859E-2</v>
      </c>
      <c r="AD309" s="6">
        <f t="shared" si="130"/>
        <v>-5.9542254651271595E-2</v>
      </c>
      <c r="AE309" s="6">
        <f t="shared" si="131"/>
        <v>-4.0261929305921346E-2</v>
      </c>
      <c r="AF309" s="6">
        <f t="shared" si="132"/>
        <v>-3.5202036007227377E-2</v>
      </c>
      <c r="AG309" s="6">
        <f t="shared" si="133"/>
        <v>-1.7632034991502208E-2</v>
      </c>
      <c r="AH309" s="6">
        <f t="shared" si="134"/>
        <v>-4.3971965405414183E-2</v>
      </c>
      <c r="AI309" s="6">
        <f t="shared" si="135"/>
        <v>-4.1921801858411468E-2</v>
      </c>
      <c r="AJ309" s="6">
        <f t="shared" si="136"/>
        <v>3.4332466358477968E-4</v>
      </c>
      <c r="AK309" s="6">
        <f t="shared" si="137"/>
        <v>3.2314044945682907E-2</v>
      </c>
      <c r="AL309" s="6">
        <f t="shared" si="138"/>
        <v>3.0245320507625481E-4</v>
      </c>
      <c r="AM309" s="6">
        <f t="shared" si="139"/>
        <v>2.7033325057124126E-3</v>
      </c>
      <c r="AN309" s="6">
        <f t="shared" si="140"/>
        <v>1.3453830102657507E-2</v>
      </c>
    </row>
    <row r="310" spans="1:40">
      <c r="A310" s="1" t="d">
        <v>2012-11-12</v>
      </c>
      <c r="B310">
        <v>45.18</v>
      </c>
      <c r="C310">
        <v>34.360000999999997</v>
      </c>
      <c r="D310">
        <v>68.919998000000007</v>
      </c>
      <c r="E310">
        <v>38.93</v>
      </c>
      <c r="F310">
        <v>34.409999999999997</v>
      </c>
      <c r="G310">
        <v>35.520000000000003</v>
      </c>
      <c r="H310">
        <v>34.860000999999997</v>
      </c>
      <c r="I310">
        <v>27.66</v>
      </c>
      <c r="J310">
        <v>84.459998999999996</v>
      </c>
      <c r="K310">
        <v>126.370003</v>
      </c>
      <c r="L310">
        <v>81.370002999999997</v>
      </c>
      <c r="M310">
        <v>90.510002</v>
      </c>
      <c r="N310">
        <v>97.650002000000001</v>
      </c>
      <c r="O310" s="6">
        <f t="shared" si="115"/>
        <v>-1.6246197417445846E-2</v>
      </c>
      <c r="P310" s="6">
        <f t="shared" si="116"/>
        <v>-6.260857141774083E-2</v>
      </c>
      <c r="Q310" s="6">
        <f t="shared" si="117"/>
        <v>-4.3164012545147012E-2</v>
      </c>
      <c r="R310" s="6">
        <f t="shared" si="118"/>
        <v>-3.5082462140748859E-2</v>
      </c>
      <c r="S310" s="6">
        <f t="shared" si="119"/>
        <v>-2.6951115956104919E-2</v>
      </c>
      <c r="T310" s="6">
        <f t="shared" si="120"/>
        <v>-2.2272635609123178E-2</v>
      </c>
      <c r="U310" s="6">
        <f t="shared" si="121"/>
        <v>-3.5229794204478124E-2</v>
      </c>
      <c r="V310" s="6">
        <f t="shared" si="122"/>
        <v>-4.6963616696951919E-2</v>
      </c>
      <c r="W310" s="6">
        <f t="shared" si="123"/>
        <v>1.0661139306757214E-3</v>
      </c>
      <c r="X310" s="6">
        <f t="shared" si="124"/>
        <v>2.9960909100788476E-2</v>
      </c>
      <c r="Y310" s="6">
        <f t="shared" si="125"/>
        <v>1.106720050167791E-3</v>
      </c>
      <c r="Z310" s="6">
        <f t="shared" si="126"/>
        <v>5.0952589992954668E-3</v>
      </c>
      <c r="AA310" s="6">
        <f t="shared" si="127"/>
        <v>1.5064254847292364E-2</v>
      </c>
      <c r="AB310" s="6">
        <f t="shared" si="128"/>
        <v>-2.1431933109224727E-2</v>
      </c>
      <c r="AC310" s="6">
        <f t="shared" si="129"/>
        <v>-6.4412386703241772E-2</v>
      </c>
      <c r="AD310" s="6">
        <f t="shared" si="130"/>
        <v>-4.2987048539972442E-2</v>
      </c>
      <c r="AE310" s="6">
        <f t="shared" si="131"/>
        <v>-3.9487470718322565E-2</v>
      </c>
      <c r="AF310" s="6">
        <f t="shared" si="132"/>
        <v>-3.0576042620544624E-2</v>
      </c>
      <c r="AG310" s="6">
        <f t="shared" si="133"/>
        <v>-2.5669527597454649E-2</v>
      </c>
      <c r="AH310" s="6">
        <f t="shared" si="134"/>
        <v>-3.7075806875581076E-2</v>
      </c>
      <c r="AI310" s="6">
        <f t="shared" si="135"/>
        <v>-5.237863619941794E-2</v>
      </c>
      <c r="AJ310" s="6">
        <f t="shared" si="136"/>
        <v>8.1702105559528729E-4</v>
      </c>
      <c r="AK310" s="6">
        <f t="shared" si="137"/>
        <v>2.8039372676709237E-2</v>
      </c>
      <c r="AL310" s="6">
        <f t="shared" si="138"/>
        <v>7.9394101095771785E-4</v>
      </c>
      <c r="AM310" s="6">
        <f t="shared" si="139"/>
        <v>4.4715062024600054E-3</v>
      </c>
      <c r="AN310" s="6">
        <f t="shared" si="140"/>
        <v>1.3952422756797579E-2</v>
      </c>
    </row>
    <row r="311" spans="1:40">
      <c r="A311" s="1" t="d">
        <v>2012-11-19</v>
      </c>
      <c r="B311">
        <v>47.16</v>
      </c>
      <c r="C311">
        <v>34.090000000000003</v>
      </c>
      <c r="D311">
        <v>71.610000999999997</v>
      </c>
      <c r="E311">
        <v>40.020000000000003</v>
      </c>
      <c r="F311">
        <v>35.669998</v>
      </c>
      <c r="G311">
        <v>36.740001999999997</v>
      </c>
      <c r="H311">
        <v>36.400002000000001</v>
      </c>
      <c r="I311">
        <v>28.85</v>
      </c>
      <c r="J311">
        <v>84.419998000000007</v>
      </c>
      <c r="K311">
        <v>124.209999</v>
      </c>
      <c r="L311">
        <v>81.319999999999993</v>
      </c>
      <c r="M311">
        <v>90.120002999999997</v>
      </c>
      <c r="N311">
        <v>96.580001999999993</v>
      </c>
      <c r="O311" s="6">
        <f t="shared" si="115"/>
        <v>1.2589518674884359E-2</v>
      </c>
      <c r="P311" s="6">
        <f t="shared" si="116"/>
        <v>-6.1711064019693715E-2</v>
      </c>
      <c r="Q311" s="6">
        <f t="shared" si="117"/>
        <v>7.7101805357272851E-3</v>
      </c>
      <c r="R311" s="6">
        <f t="shared" si="118"/>
        <v>-2.993989299799282E-3</v>
      </c>
      <c r="S311" s="6">
        <f t="shared" si="119"/>
        <v>1.3263832288130495E-2</v>
      </c>
      <c r="T311" s="6">
        <f t="shared" si="120"/>
        <v>-2.4466505369699076E-3</v>
      </c>
      <c r="U311" s="6">
        <f t="shared" si="121"/>
        <v>9.1073346723007549E-3</v>
      </c>
      <c r="V311" s="6">
        <f t="shared" si="122"/>
        <v>-3.8055400330196578E-3</v>
      </c>
      <c r="W311" s="6">
        <f t="shared" si="123"/>
        <v>3.5541734315407608E-4</v>
      </c>
      <c r="X311" s="6">
        <f t="shared" si="124"/>
        <v>1.5823732546061488E-2</v>
      </c>
      <c r="Y311" s="6">
        <f t="shared" si="125"/>
        <v>3.6896870002877286E-4</v>
      </c>
      <c r="Z311" s="6">
        <f t="shared" si="126"/>
        <v>5.5500305733972236E-4</v>
      </c>
      <c r="AA311" s="6">
        <f t="shared" si="127"/>
        <v>3.9423746669876875E-3</v>
      </c>
      <c r="AB311" s="6">
        <f t="shared" si="128"/>
        <v>7.4037829831054775E-3</v>
      </c>
      <c r="AC311" s="6">
        <f t="shared" si="129"/>
        <v>-6.3514879305194658E-2</v>
      </c>
      <c r="AD311" s="6">
        <f t="shared" si="130"/>
        <v>7.887144540901855E-3</v>
      </c>
      <c r="AE311" s="6">
        <f t="shared" si="131"/>
        <v>-7.3989978773729877E-3</v>
      </c>
      <c r="AF311" s="6">
        <f t="shared" si="132"/>
        <v>9.6389056236907897E-3</v>
      </c>
      <c r="AG311" s="6">
        <f t="shared" si="133"/>
        <v>-5.8435425253013798E-3</v>
      </c>
      <c r="AH311" s="6">
        <f t="shared" si="134"/>
        <v>7.2613220011978029E-3</v>
      </c>
      <c r="AI311" s="6">
        <f t="shared" si="135"/>
        <v>-9.2205595354856798E-3</v>
      </c>
      <c r="AJ311" s="6">
        <f t="shared" si="136"/>
        <v>1.0632446807364195E-4</v>
      </c>
      <c r="AK311" s="6">
        <f t="shared" si="137"/>
        <v>1.3902196121982251E-2</v>
      </c>
      <c r="AL311" s="6">
        <f t="shared" si="138"/>
        <v>5.6189660818699674E-5</v>
      </c>
      <c r="AM311" s="6">
        <f t="shared" si="139"/>
        <v>-6.8749739495739385E-5</v>
      </c>
      <c r="AN311" s="6">
        <f t="shared" si="140"/>
        <v>2.8305425764929013E-3</v>
      </c>
    </row>
    <row r="312" spans="1:40">
      <c r="A312" s="1" t="d">
        <v>2012-11-26</v>
      </c>
      <c r="B312">
        <v>47.529998999999997</v>
      </c>
      <c r="C312">
        <v>35.32</v>
      </c>
      <c r="D312">
        <v>71.059997999999993</v>
      </c>
      <c r="E312">
        <v>40.240001999999997</v>
      </c>
      <c r="F312">
        <v>36.040000999999997</v>
      </c>
      <c r="G312">
        <v>37.130001</v>
      </c>
      <c r="H312">
        <v>36.700001</v>
      </c>
      <c r="I312">
        <v>29.129999000000002</v>
      </c>
      <c r="J312">
        <v>84.440002000000007</v>
      </c>
      <c r="K312">
        <v>124.790001</v>
      </c>
      <c r="L312">
        <v>81.430000000000007</v>
      </c>
      <c r="M312">
        <v>90.629997000000003</v>
      </c>
      <c r="N312">
        <v>96.889999000000003</v>
      </c>
      <c r="O312" s="6">
        <f t="shared" si="115"/>
        <v>4.5408576942628266E-2</v>
      </c>
      <c r="P312" s="6">
        <f t="shared" si="116"/>
        <v>1.8574673725589821E-2</v>
      </c>
      <c r="Q312" s="6">
        <f t="shared" si="117"/>
        <v>2.1478600943764477E-2</v>
      </c>
      <c r="R312" s="6">
        <f t="shared" si="118"/>
        <v>2.6950478875017458E-2</v>
      </c>
      <c r="S312" s="6">
        <f t="shared" si="119"/>
        <v>4.0775836226875847E-2</v>
      </c>
      <c r="T312" s="6">
        <f t="shared" si="120"/>
        <v>2.3434341826576985E-2</v>
      </c>
      <c r="U312" s="6">
        <f t="shared" si="121"/>
        <v>3.1555343541292392E-2</v>
      </c>
      <c r="V312" s="6">
        <f t="shared" si="122"/>
        <v>3.1029124017430857E-2</v>
      </c>
      <c r="W312" s="6">
        <f t="shared" si="123"/>
        <v>1.1845798416826166E-4</v>
      </c>
      <c r="X312" s="6">
        <f t="shared" si="124"/>
        <v>-9.4908554738607816E-3</v>
      </c>
      <c r="Y312" s="6">
        <f t="shared" si="125"/>
        <v>1.5977020249067189E-3</v>
      </c>
      <c r="Z312" s="6">
        <f t="shared" si="126"/>
        <v>3.426331123661302E-3</v>
      </c>
      <c r="AA312" s="6">
        <f t="shared" si="127"/>
        <v>-6.3786532818140571E-3</v>
      </c>
      <c r="AB312" s="6">
        <f t="shared" si="128"/>
        <v>4.0222841250849385E-2</v>
      </c>
      <c r="AC312" s="6">
        <f t="shared" si="129"/>
        <v>1.6770858440088875E-2</v>
      </c>
      <c r="AD312" s="6">
        <f t="shared" si="130"/>
        <v>2.1655564948939048E-2</v>
      </c>
      <c r="AE312" s="6">
        <f t="shared" si="131"/>
        <v>2.2545470297443752E-2</v>
      </c>
      <c r="AF312" s="6">
        <f t="shared" si="132"/>
        <v>3.7150909562436142E-2</v>
      </c>
      <c r="AG312" s="6">
        <f t="shared" si="133"/>
        <v>2.0037449838245514E-2</v>
      </c>
      <c r="AH312" s="6">
        <f t="shared" si="134"/>
        <v>2.970933087018944E-2</v>
      </c>
      <c r="AI312" s="6">
        <f t="shared" si="135"/>
        <v>2.5614104514964837E-2</v>
      </c>
      <c r="AJ312" s="6">
        <f t="shared" si="136"/>
        <v>-1.3063489091217246E-4</v>
      </c>
      <c r="AK312" s="6">
        <f t="shared" si="137"/>
        <v>-1.1412391897940018E-2</v>
      </c>
      <c r="AL312" s="6">
        <f t="shared" si="138"/>
        <v>1.2849229856966458E-3</v>
      </c>
      <c r="AM312" s="6">
        <f t="shared" si="139"/>
        <v>2.8025783268258403E-3</v>
      </c>
      <c r="AN312" s="6">
        <f t="shared" si="140"/>
        <v>-7.4904853723088433E-3</v>
      </c>
    </row>
    <row r="313" spans="1:40">
      <c r="A313" s="1" t="d">
        <v>2012-12-03</v>
      </c>
      <c r="B313">
        <v>47.419998</v>
      </c>
      <c r="C313">
        <v>35.459999000000003</v>
      </c>
      <c r="D313">
        <v>71.559997999999993</v>
      </c>
      <c r="E313">
        <v>40.479999999999997</v>
      </c>
      <c r="F313">
        <v>36.18</v>
      </c>
      <c r="G313">
        <v>37.490001999999997</v>
      </c>
      <c r="H313">
        <v>36.049999</v>
      </c>
      <c r="I313">
        <v>28.77</v>
      </c>
      <c r="J313">
        <v>84.449996999999996</v>
      </c>
      <c r="K313">
        <v>124.43</v>
      </c>
      <c r="L313">
        <v>81.300003000000004</v>
      </c>
      <c r="M313">
        <v>90.43</v>
      </c>
      <c r="N313">
        <v>96.68</v>
      </c>
      <c r="O313" s="6">
        <f t="shared" si="115"/>
        <v>4.8389527421104493E-2</v>
      </c>
      <c r="P313" s="6">
        <f t="shared" si="116"/>
        <v>3.1512146225609029E-2</v>
      </c>
      <c r="Q313" s="6">
        <f t="shared" si="117"/>
        <v>3.7589848051367454E-2</v>
      </c>
      <c r="R313" s="6">
        <f t="shared" si="118"/>
        <v>3.9042863356845779E-2</v>
      </c>
      <c r="S313" s="6">
        <f t="shared" si="119"/>
        <v>5.0159260157760052E-2</v>
      </c>
      <c r="T313" s="6">
        <f t="shared" si="120"/>
        <v>5.3978365971409092E-2</v>
      </c>
      <c r="U313" s="6">
        <f t="shared" si="121"/>
        <v>3.3566767213659095E-2</v>
      </c>
      <c r="V313" s="6">
        <f t="shared" si="122"/>
        <v>3.9345851326844344E-2</v>
      </c>
      <c r="W313" s="6">
        <f t="shared" si="123"/>
        <v>-1.184299360434392E-4</v>
      </c>
      <c r="X313" s="6">
        <f t="shared" si="124"/>
        <v>-1.5470826722860868E-2</v>
      </c>
      <c r="Y313" s="6">
        <f t="shared" si="125"/>
        <v>-8.606381230567209E-4</v>
      </c>
      <c r="Z313" s="6">
        <f t="shared" si="126"/>
        <v>-8.8429318369616296E-4</v>
      </c>
      <c r="AA313" s="6">
        <f t="shared" si="127"/>
        <v>-9.9831219687161812E-3</v>
      </c>
      <c r="AB313" s="6">
        <f t="shared" si="128"/>
        <v>4.3203791729325612E-2</v>
      </c>
      <c r="AC313" s="6">
        <f t="shared" si="129"/>
        <v>2.9708330940108083E-2</v>
      </c>
      <c r="AD313" s="6">
        <f t="shared" si="130"/>
        <v>3.7766812056542025E-2</v>
      </c>
      <c r="AE313" s="6">
        <f t="shared" si="131"/>
        <v>3.4637854779272073E-2</v>
      </c>
      <c r="AF313" s="6">
        <f t="shared" si="132"/>
        <v>4.6534333493320347E-2</v>
      </c>
      <c r="AG313" s="6">
        <f t="shared" si="133"/>
        <v>5.0581473983077621E-2</v>
      </c>
      <c r="AH313" s="6">
        <f t="shared" si="134"/>
        <v>3.1720754542556143E-2</v>
      </c>
      <c r="AI313" s="6">
        <f t="shared" si="135"/>
        <v>3.3930831824378324E-2</v>
      </c>
      <c r="AJ313" s="6">
        <f t="shared" si="136"/>
        <v>-3.6752281112387332E-4</v>
      </c>
      <c r="AK313" s="6">
        <f t="shared" si="137"/>
        <v>-1.7392363146940107E-2</v>
      </c>
      <c r="AL313" s="6">
        <f t="shared" si="138"/>
        <v>-1.1734171622667941E-3</v>
      </c>
      <c r="AM313" s="6">
        <f t="shared" si="139"/>
        <v>-1.5080459805316246E-3</v>
      </c>
      <c r="AN313" s="6">
        <f t="shared" si="140"/>
        <v>-1.1094954059210967E-2</v>
      </c>
    </row>
    <row r="314" spans="1:40">
      <c r="A314" s="1" t="d">
        <v>2012-12-10</v>
      </c>
      <c r="B314">
        <v>46.849997999999999</v>
      </c>
      <c r="C314">
        <v>35.209999000000003</v>
      </c>
      <c r="D314">
        <v>71.220000999999996</v>
      </c>
      <c r="E314">
        <v>40.509998000000003</v>
      </c>
      <c r="F314">
        <v>35.959999000000003</v>
      </c>
      <c r="G314">
        <v>37.619999</v>
      </c>
      <c r="H314">
        <v>36.650002000000001</v>
      </c>
      <c r="I314">
        <v>28.690000999999999</v>
      </c>
      <c r="J314">
        <v>84.459998999999996</v>
      </c>
      <c r="K314">
        <v>123.599998</v>
      </c>
      <c r="L314">
        <v>81.290001000000004</v>
      </c>
      <c r="M314">
        <v>90.019997000000004</v>
      </c>
      <c r="N314">
        <v>96.040001000000004</v>
      </c>
      <c r="O314" s="6">
        <f t="shared" si="115"/>
        <v>-6.5951096741742243E-3</v>
      </c>
      <c r="P314" s="6">
        <f t="shared" si="116"/>
        <v>3.2326018616126613E-2</v>
      </c>
      <c r="Q314" s="6">
        <f t="shared" si="117"/>
        <v>-5.4610510927471457E-3</v>
      </c>
      <c r="R314" s="6">
        <f t="shared" si="118"/>
        <v>1.2169478688484723E-2</v>
      </c>
      <c r="S314" s="6">
        <f t="shared" si="119"/>
        <v>8.0972384934706373E-3</v>
      </c>
      <c r="T314" s="6">
        <f t="shared" si="120"/>
        <v>2.3669663067719032E-2</v>
      </c>
      <c r="U314" s="6">
        <f t="shared" si="121"/>
        <v>6.8446533151697323E-3</v>
      </c>
      <c r="V314" s="6">
        <f t="shared" si="122"/>
        <v>-5.5613281054855048E-3</v>
      </c>
      <c r="W314" s="6">
        <f t="shared" si="123"/>
        <v>4.7372100258906685E-4</v>
      </c>
      <c r="X314" s="6">
        <f t="shared" si="124"/>
        <v>-4.923144662860212E-3</v>
      </c>
      <c r="Y314" s="6">
        <f t="shared" si="125"/>
        <v>-3.6896870002874543E-4</v>
      </c>
      <c r="Z314" s="6">
        <f t="shared" si="126"/>
        <v>-1.1103143141326555E-3</v>
      </c>
      <c r="AA314" s="6">
        <f t="shared" si="127"/>
        <v>-5.6069193882360346E-3</v>
      </c>
      <c r="AB314" s="6">
        <f t="shared" si="128"/>
        <v>-1.1780845365953106E-2</v>
      </c>
      <c r="AC314" s="6">
        <f t="shared" si="129"/>
        <v>3.0522203330625667E-2</v>
      </c>
      <c r="AD314" s="6">
        <f t="shared" si="130"/>
        <v>-5.2840870875725749E-3</v>
      </c>
      <c r="AE314" s="6">
        <f t="shared" si="131"/>
        <v>7.7644701109110181E-3</v>
      </c>
      <c r="AF314" s="6">
        <f t="shared" si="132"/>
        <v>4.4723118290309321E-3</v>
      </c>
      <c r="AG314" s="6">
        <f t="shared" si="133"/>
        <v>2.0272771079387561E-2</v>
      </c>
      <c r="AH314" s="6">
        <f t="shared" si="134"/>
        <v>4.9986406440667803E-3</v>
      </c>
      <c r="AI314" s="6">
        <f t="shared" si="135"/>
        <v>-1.0976347607951527E-2</v>
      </c>
      <c r="AJ314" s="6">
        <f t="shared" si="136"/>
        <v>2.2462812750863271E-4</v>
      </c>
      <c r="AK314" s="6">
        <f t="shared" si="137"/>
        <v>-6.8446810869394487E-3</v>
      </c>
      <c r="AL314" s="6">
        <f t="shared" si="138"/>
        <v>-6.8174773923881861E-4</v>
      </c>
      <c r="AM314" s="6">
        <f t="shared" si="139"/>
        <v>-1.7340671109681172E-3</v>
      </c>
      <c r="AN314" s="6">
        <f t="shared" si="140"/>
        <v>-6.7187514787308208E-3</v>
      </c>
    </row>
    <row r="315" spans="1:40">
      <c r="A315" s="1" t="d">
        <v>2012-12-17</v>
      </c>
      <c r="B315">
        <v>47.279998999999997</v>
      </c>
      <c r="C315">
        <v>35.310001</v>
      </c>
      <c r="D315">
        <v>72.069999999999993</v>
      </c>
      <c r="E315">
        <v>40.209999000000003</v>
      </c>
      <c r="F315">
        <v>35.169998</v>
      </c>
      <c r="G315">
        <v>37.93</v>
      </c>
      <c r="H315">
        <v>37</v>
      </c>
      <c r="I315">
        <v>28.950001</v>
      </c>
      <c r="J315">
        <v>84.410004000000001</v>
      </c>
      <c r="K315">
        <v>122.25</v>
      </c>
      <c r="L315">
        <v>81.190002000000007</v>
      </c>
      <c r="M315">
        <v>89.889999000000003</v>
      </c>
      <c r="N315">
        <v>95.279999000000004</v>
      </c>
      <c r="O315" s="6">
        <f t="shared" si="115"/>
        <v>-5.273717639323979E-3</v>
      </c>
      <c r="P315" s="6">
        <f t="shared" si="116"/>
        <v>-2.8313747487552728E-4</v>
      </c>
      <c r="Q315" s="6">
        <f t="shared" si="117"/>
        <v>1.411330648869853E-2</v>
      </c>
      <c r="R315" s="6">
        <f t="shared" si="118"/>
        <v>-7.4587945352476686E-4</v>
      </c>
      <c r="S315" s="6">
        <f t="shared" si="119"/>
        <v>-2.4436070867842826E-2</v>
      </c>
      <c r="T315" s="6">
        <f t="shared" si="120"/>
        <v>2.1317060579419629E-2</v>
      </c>
      <c r="U315" s="6">
        <f t="shared" si="121"/>
        <v>8.141130335743773E-3</v>
      </c>
      <c r="V315" s="6">
        <f t="shared" si="122"/>
        <v>-6.1982980811541594E-3</v>
      </c>
      <c r="W315" s="6">
        <f t="shared" si="123"/>
        <v>-3.5532128219907517E-4</v>
      </c>
      <c r="X315" s="6">
        <f t="shared" si="124"/>
        <v>-2.0564204178244196E-2</v>
      </c>
      <c r="Y315" s="6">
        <f t="shared" si="125"/>
        <v>-2.9516439711095794E-3</v>
      </c>
      <c r="Z315" s="6">
        <f t="shared" si="126"/>
        <v>-8.1985615044679449E-3</v>
      </c>
      <c r="AA315" s="6">
        <f t="shared" si="127"/>
        <v>-1.675638952426757E-2</v>
      </c>
      <c r="AB315" s="6">
        <f t="shared" si="128"/>
        <v>-1.0459453331102861E-2</v>
      </c>
      <c r="AC315" s="6">
        <f t="shared" si="129"/>
        <v>-2.0869527603764731E-3</v>
      </c>
      <c r="AD315" s="6">
        <f t="shared" si="130"/>
        <v>1.4290270493873101E-2</v>
      </c>
      <c r="AE315" s="6">
        <f t="shared" si="131"/>
        <v>-5.1508880310984721E-3</v>
      </c>
      <c r="AF315" s="6">
        <f t="shared" si="132"/>
        <v>-2.8060997532282531E-2</v>
      </c>
      <c r="AG315" s="6">
        <f t="shared" si="133"/>
        <v>1.7920168591088158E-2</v>
      </c>
      <c r="AH315" s="6">
        <f t="shared" si="134"/>
        <v>6.2951176646408209E-3</v>
      </c>
      <c r="AI315" s="6">
        <f t="shared" si="135"/>
        <v>-1.1613317583620181E-2</v>
      </c>
      <c r="AJ315" s="6">
        <f t="shared" si="136"/>
        <v>-6.0441415727950924E-4</v>
      </c>
      <c r="AK315" s="6">
        <f t="shared" si="137"/>
        <v>-2.2485740602323435E-2</v>
      </c>
      <c r="AL315" s="6">
        <f t="shared" si="138"/>
        <v>-3.2644230103196525E-3</v>
      </c>
      <c r="AM315" s="6">
        <f t="shared" si="139"/>
        <v>-8.8223143013034071E-3</v>
      </c>
      <c r="AN315" s="6">
        <f t="shared" si="140"/>
        <v>-1.7868221614762356E-2</v>
      </c>
    </row>
    <row r="316" spans="1:40">
      <c r="A316" s="1" t="d">
        <v>2012-12-24</v>
      </c>
      <c r="B316">
        <v>46.509998000000003</v>
      </c>
      <c r="C316">
        <v>34.450001</v>
      </c>
      <c r="D316">
        <v>69.830001999999993</v>
      </c>
      <c r="E316">
        <v>39.459999000000003</v>
      </c>
      <c r="F316">
        <v>34.450001</v>
      </c>
      <c r="G316">
        <v>37.220001000000003</v>
      </c>
      <c r="H316">
        <v>36.82</v>
      </c>
      <c r="I316">
        <v>28.360001</v>
      </c>
      <c r="J316">
        <v>84.419998000000007</v>
      </c>
      <c r="K316">
        <v>123.30999799999999</v>
      </c>
      <c r="L316">
        <v>81.010002</v>
      </c>
      <c r="M316">
        <v>88.589995999999999</v>
      </c>
      <c r="N316">
        <v>94.720000999999996</v>
      </c>
      <c r="O316" s="6">
        <f t="shared" si="115"/>
        <v>-1.9376738226461861E-2</v>
      </c>
      <c r="P316" s="6">
        <f t="shared" si="116"/>
        <v>-2.8896245958028498E-2</v>
      </c>
      <c r="Q316" s="6">
        <f t="shared" si="117"/>
        <v>-2.4472485193014683E-2</v>
      </c>
      <c r="R316" s="6">
        <f t="shared" si="118"/>
        <v>-2.5520549726859531E-2</v>
      </c>
      <c r="S316" s="6">
        <f t="shared" si="119"/>
        <v>-4.8997453479905702E-2</v>
      </c>
      <c r="T316" s="6">
        <f t="shared" si="120"/>
        <v>-7.2280060139984503E-3</v>
      </c>
      <c r="U316" s="6">
        <f t="shared" si="121"/>
        <v>2.1134339813225263E-2</v>
      </c>
      <c r="V316" s="6">
        <f t="shared" si="122"/>
        <v>-1.4353440638599516E-2</v>
      </c>
      <c r="W316" s="6">
        <f t="shared" si="123"/>
        <v>-3.5529106654571949E-4</v>
      </c>
      <c r="X316" s="6">
        <f t="shared" si="124"/>
        <v>-9.0418151243856857E-3</v>
      </c>
      <c r="Y316" s="6">
        <f t="shared" si="125"/>
        <v>-3.5734249234236713E-3</v>
      </c>
      <c r="Z316" s="6">
        <f t="shared" si="126"/>
        <v>-2.0557131480271947E-2</v>
      </c>
      <c r="AA316" s="6">
        <f t="shared" si="127"/>
        <v>-2.048137414215442E-2</v>
      </c>
      <c r="AB316" s="6">
        <f t="shared" si="128"/>
        <v>-2.4562473918240742E-2</v>
      </c>
      <c r="AC316" s="6">
        <f t="shared" si="129"/>
        <v>-3.0700061243529444E-2</v>
      </c>
      <c r="AD316" s="6">
        <f t="shared" si="130"/>
        <v>-2.4295521187840112E-2</v>
      </c>
      <c r="AE316" s="6">
        <f t="shared" si="131"/>
        <v>-2.9925558304433237E-2</v>
      </c>
      <c r="AF316" s="6">
        <f t="shared" si="132"/>
        <v>-5.2622380144345407E-2</v>
      </c>
      <c r="AG316" s="6">
        <f t="shared" si="133"/>
        <v>-1.0624898002329922E-2</v>
      </c>
      <c r="AH316" s="6">
        <f t="shared" si="134"/>
        <v>1.9288327142122311E-2</v>
      </c>
      <c r="AI316" s="6">
        <f t="shared" si="135"/>
        <v>-1.9768460141065536E-2</v>
      </c>
      <c r="AJ316" s="6">
        <f t="shared" si="136"/>
        <v>-6.0438394162615357E-4</v>
      </c>
      <c r="AK316" s="6">
        <f t="shared" si="137"/>
        <v>-1.0963351548464922E-2</v>
      </c>
      <c r="AL316" s="6">
        <f t="shared" si="138"/>
        <v>-3.8862039626337444E-3</v>
      </c>
      <c r="AM316" s="6">
        <f t="shared" si="139"/>
        <v>-2.1180884277107407E-2</v>
      </c>
      <c r="AN316" s="6">
        <f t="shared" si="140"/>
        <v>-2.1593206232649206E-2</v>
      </c>
    </row>
    <row r="317" spans="1:40">
      <c r="A317" s="1" t="d">
        <v>2012-12-31</v>
      </c>
      <c r="B317">
        <v>48.73</v>
      </c>
      <c r="C317">
        <v>35.740001999999997</v>
      </c>
      <c r="D317">
        <v>73.790001000000004</v>
      </c>
      <c r="E317">
        <v>40.900002000000001</v>
      </c>
      <c r="F317">
        <v>35.810001</v>
      </c>
      <c r="G317">
        <v>39.119999</v>
      </c>
      <c r="H317">
        <v>38.669998</v>
      </c>
      <c r="I317">
        <v>29.5</v>
      </c>
      <c r="J317">
        <v>84.410004000000001</v>
      </c>
      <c r="K317">
        <v>118.400002</v>
      </c>
      <c r="L317">
        <v>80.959998999999996</v>
      </c>
      <c r="M317">
        <v>87.809997999999993</v>
      </c>
      <c r="N317">
        <v>92.459998999999996</v>
      </c>
      <c r="O317" s="6">
        <f t="shared" si="115"/>
        <v>3.9343890860418819E-2</v>
      </c>
      <c r="P317" s="6">
        <f t="shared" si="116"/>
        <v>1.4940460925050957E-2</v>
      </c>
      <c r="Q317" s="6">
        <f t="shared" si="117"/>
        <v>3.5449542731615796E-2</v>
      </c>
      <c r="R317" s="6">
        <f t="shared" si="118"/>
        <v>9.581304104438082E-3</v>
      </c>
      <c r="S317" s="6">
        <f t="shared" si="119"/>
        <v>-4.17996985924147E-3</v>
      </c>
      <c r="T317" s="6">
        <f t="shared" si="120"/>
        <v>3.9098022312965622E-2</v>
      </c>
      <c r="U317" s="6">
        <f t="shared" si="121"/>
        <v>5.3650570996606736E-2</v>
      </c>
      <c r="V317" s="6">
        <f t="shared" si="122"/>
        <v>2.7841598497151065E-2</v>
      </c>
      <c r="W317" s="6">
        <f t="shared" si="123"/>
        <v>-5.9211228249546723E-4</v>
      </c>
      <c r="X317" s="6">
        <f t="shared" si="124"/>
        <v>-4.2981789500563465E-2</v>
      </c>
      <c r="Y317" s="6">
        <f t="shared" si="125"/>
        <v>-4.0678268727404442E-3</v>
      </c>
      <c r="Z317" s="6">
        <f t="shared" si="126"/>
        <v>-2.485646794340382E-2</v>
      </c>
      <c r="AA317" s="6">
        <f t="shared" si="127"/>
        <v>-3.7988674020789197E-2</v>
      </c>
      <c r="AB317" s="6">
        <f t="shared" si="128"/>
        <v>3.4158155168639938E-2</v>
      </c>
      <c r="AC317" s="6">
        <f t="shared" si="129"/>
        <v>1.3136645639550011E-2</v>
      </c>
      <c r="AD317" s="6">
        <f t="shared" si="130"/>
        <v>3.5626506736790367E-2</v>
      </c>
      <c r="AE317" s="6">
        <f t="shared" si="131"/>
        <v>5.1762955268643768E-3</v>
      </c>
      <c r="AF317" s="6">
        <f t="shared" si="132"/>
        <v>-7.8048965236811752E-3</v>
      </c>
      <c r="AG317" s="6">
        <f t="shared" si="133"/>
        <v>3.570113032463415E-2</v>
      </c>
      <c r="AH317" s="6">
        <f t="shared" si="134"/>
        <v>5.1804558325503784E-2</v>
      </c>
      <c r="AI317" s="6">
        <f t="shared" si="135"/>
        <v>2.2426578994685045E-2</v>
      </c>
      <c r="AJ317" s="6">
        <f t="shared" si="136"/>
        <v>-8.4120515757590136E-4</v>
      </c>
      <c r="AK317" s="6">
        <f t="shared" si="137"/>
        <v>-4.4903325924642704E-2</v>
      </c>
      <c r="AL317" s="6">
        <f t="shared" si="138"/>
        <v>-4.3806059119505178E-3</v>
      </c>
      <c r="AM317" s="6">
        <f t="shared" si="139"/>
        <v>-2.5480220740239281E-2</v>
      </c>
      <c r="AN317" s="6">
        <f t="shared" si="140"/>
        <v>-3.9100506111283982E-2</v>
      </c>
    </row>
    <row r="318" spans="1:40">
      <c r="A318" s="1" t="d">
        <v>2013-01-07</v>
      </c>
      <c r="B318">
        <v>48.869999</v>
      </c>
      <c r="C318">
        <v>35.400002000000001</v>
      </c>
      <c r="D318">
        <v>73.610000999999997</v>
      </c>
      <c r="E318">
        <v>41.77</v>
      </c>
      <c r="F318">
        <v>35.919998</v>
      </c>
      <c r="G318">
        <v>39.090000000000003</v>
      </c>
      <c r="H318">
        <v>39.009998000000003</v>
      </c>
      <c r="I318">
        <v>29.59</v>
      </c>
      <c r="J318">
        <v>84.43</v>
      </c>
      <c r="K318">
        <v>119.849998</v>
      </c>
      <c r="L318">
        <v>81.019997000000004</v>
      </c>
      <c r="M318">
        <v>88.059997999999993</v>
      </c>
      <c r="N318">
        <v>93.360000999999997</v>
      </c>
      <c r="O318" s="6">
        <f t="shared" si="115"/>
        <v>3.3076338872361659E-2</v>
      </c>
      <c r="P318" s="6">
        <f t="shared" si="116"/>
        <v>2.5456383760186188E-3</v>
      </c>
      <c r="Q318" s="6">
        <f t="shared" si="117"/>
        <v>2.1143030719375459E-2</v>
      </c>
      <c r="R318" s="6">
        <f t="shared" si="118"/>
        <v>3.8062682469336993E-2</v>
      </c>
      <c r="S318" s="6">
        <f t="shared" si="119"/>
        <v>2.1100798135468342E-2</v>
      </c>
      <c r="T318" s="6">
        <f t="shared" si="120"/>
        <v>3.0124324104056056E-2</v>
      </c>
      <c r="U318" s="6">
        <f t="shared" si="121"/>
        <v>5.2900059605434119E-2</v>
      </c>
      <c r="V318" s="6">
        <f t="shared" si="122"/>
        <v>2.1866227850800238E-2</v>
      </c>
      <c r="W318" s="6">
        <f t="shared" si="123"/>
        <v>2.3686329803099154E-4</v>
      </c>
      <c r="X318" s="6">
        <f t="shared" si="124"/>
        <v>-1.982718416211425E-2</v>
      </c>
      <c r="Y318" s="6">
        <f t="shared" si="125"/>
        <v>-2.0961107612809714E-3</v>
      </c>
      <c r="Z318" s="6">
        <f t="shared" si="126"/>
        <v>-2.0568311844779925E-2</v>
      </c>
      <c r="AA318" s="6">
        <f t="shared" si="127"/>
        <v>-2.0356915862136827E-2</v>
      </c>
      <c r="AB318" s="6">
        <f t="shared" si="128"/>
        <v>2.7890603180582778E-2</v>
      </c>
      <c r="AC318" s="6">
        <f t="shared" si="129"/>
        <v>7.4182309051767296E-4</v>
      </c>
      <c r="AD318" s="6">
        <f t="shared" si="130"/>
        <v>2.1319994724550029E-2</v>
      </c>
      <c r="AE318" s="6">
        <f t="shared" si="131"/>
        <v>3.3657673891763287E-2</v>
      </c>
      <c r="AF318" s="6">
        <f t="shared" si="132"/>
        <v>1.7475871471028637E-2</v>
      </c>
      <c r="AG318" s="6">
        <f t="shared" si="133"/>
        <v>2.6727432115724585E-2</v>
      </c>
      <c r="AH318" s="6">
        <f t="shared" si="134"/>
        <v>5.1054046934331167E-2</v>
      </c>
      <c r="AI318" s="6">
        <f t="shared" si="135"/>
        <v>1.6451208348334218E-2</v>
      </c>
      <c r="AJ318" s="6">
        <f t="shared" si="136"/>
        <v>-1.2229577049442593E-5</v>
      </c>
      <c r="AK318" s="6">
        <f t="shared" si="137"/>
        <v>-2.1748720586193489E-2</v>
      </c>
      <c r="AL318" s="6">
        <f t="shared" si="138"/>
        <v>-2.4088898004910445E-3</v>
      </c>
      <c r="AM318" s="6">
        <f t="shared" si="139"/>
        <v>-2.1192064641615386E-2</v>
      </c>
      <c r="AN318" s="6">
        <f t="shared" si="140"/>
        <v>-2.1468747952631612E-2</v>
      </c>
    </row>
    <row r="319" spans="1:40">
      <c r="A319" s="1" t="d">
        <v>2013-01-14</v>
      </c>
      <c r="B319">
        <v>49.82</v>
      </c>
      <c r="C319">
        <v>35.68</v>
      </c>
      <c r="D319">
        <v>75.489998</v>
      </c>
      <c r="E319">
        <v>42.18</v>
      </c>
      <c r="F319">
        <v>36.479999999999997</v>
      </c>
      <c r="G319">
        <v>39.93</v>
      </c>
      <c r="H319">
        <v>39.340000000000003</v>
      </c>
      <c r="I319">
        <v>29.389999</v>
      </c>
      <c r="J319">
        <v>84.43</v>
      </c>
      <c r="K319">
        <v>120.040001</v>
      </c>
      <c r="L319">
        <v>80.959998999999996</v>
      </c>
      <c r="M319">
        <v>88.07</v>
      </c>
      <c r="N319">
        <v>93.360000999999997</v>
      </c>
      <c r="O319" s="6">
        <f t="shared" si="115"/>
        <v>6.8749209599534622E-2</v>
      </c>
      <c r="P319" s="6">
        <f t="shared" si="116"/>
        <v>3.5081281224565199E-2</v>
      </c>
      <c r="Q319" s="6">
        <f t="shared" si="117"/>
        <v>7.7936425159029141E-2</v>
      </c>
      <c r="R319" s="6">
        <f t="shared" si="118"/>
        <v>6.6658699798278126E-2</v>
      </c>
      <c r="S319" s="6">
        <f t="shared" si="119"/>
        <v>5.7255138718887107E-2</v>
      </c>
      <c r="T319" s="6">
        <f t="shared" si="120"/>
        <v>7.0281642993749893E-2</v>
      </c>
      <c r="U319" s="6">
        <f t="shared" si="121"/>
        <v>6.6200637155981346E-2</v>
      </c>
      <c r="V319" s="6">
        <f t="shared" si="122"/>
        <v>3.5674709480789629E-2</v>
      </c>
      <c r="W319" s="6">
        <f t="shared" si="123"/>
        <v>1.184720181245199E-4</v>
      </c>
      <c r="X319" s="6">
        <f t="shared" si="124"/>
        <v>-2.6876464760431377E-2</v>
      </c>
      <c r="Y319" s="6">
        <f t="shared" si="125"/>
        <v>-6.1743534333297322E-4</v>
      </c>
      <c r="Z319" s="6">
        <f t="shared" si="126"/>
        <v>-5.8869864547489237E-3</v>
      </c>
      <c r="AA319" s="6">
        <f t="shared" si="127"/>
        <v>-1.4462183003602093E-2</v>
      </c>
      <c r="AB319" s="6">
        <f t="shared" si="128"/>
        <v>6.3563473907755741E-2</v>
      </c>
      <c r="AC319" s="6">
        <f t="shared" si="129"/>
        <v>3.3277465939064256E-2</v>
      </c>
      <c r="AD319" s="6">
        <f t="shared" si="130"/>
        <v>7.8113389164203711E-2</v>
      </c>
      <c r="AE319" s="6">
        <f t="shared" si="131"/>
        <v>6.225369122070442E-2</v>
      </c>
      <c r="AF319" s="6">
        <f t="shared" si="132"/>
        <v>5.3630212054447401E-2</v>
      </c>
      <c r="AG319" s="6">
        <f t="shared" si="133"/>
        <v>6.6884751005418422E-2</v>
      </c>
      <c r="AH319" s="6">
        <f t="shared" si="134"/>
        <v>6.4354624484878387E-2</v>
      </c>
      <c r="AI319" s="6">
        <f t="shared" si="135"/>
        <v>3.0259689978323609E-2</v>
      </c>
      <c r="AJ319" s="6">
        <f t="shared" si="136"/>
        <v>-1.3062085695591424E-4</v>
      </c>
      <c r="AK319" s="6">
        <f t="shared" si="137"/>
        <v>-2.8798001184510615E-2</v>
      </c>
      <c r="AL319" s="6">
        <f t="shared" si="138"/>
        <v>-9.3021438254304646E-4</v>
      </c>
      <c r="AM319" s="6">
        <f t="shared" si="139"/>
        <v>-6.510739251584385E-3</v>
      </c>
      <c r="AN319" s="6">
        <f t="shared" si="140"/>
        <v>-1.557401509409688E-2</v>
      </c>
    </row>
    <row r="320" spans="1:40">
      <c r="A320" s="1" t="d">
        <v>2013-01-21</v>
      </c>
      <c r="B320">
        <v>50.900002000000001</v>
      </c>
      <c r="C320">
        <v>36.229999999999997</v>
      </c>
      <c r="D320">
        <v>76.889999000000003</v>
      </c>
      <c r="E320">
        <v>42.849997999999999</v>
      </c>
      <c r="F320">
        <v>36.759998000000003</v>
      </c>
      <c r="G320">
        <v>40.470001000000003</v>
      </c>
      <c r="H320">
        <v>39.759998000000003</v>
      </c>
      <c r="I320">
        <v>29.299999</v>
      </c>
      <c r="J320">
        <v>84.410004000000001</v>
      </c>
      <c r="K320">
        <v>118.029999</v>
      </c>
      <c r="L320">
        <v>80.900002000000001</v>
      </c>
      <c r="M320">
        <v>87.660004000000001</v>
      </c>
      <c r="N320">
        <v>92.419998000000007</v>
      </c>
      <c r="O320" s="6">
        <f t="shared" si="115"/>
        <v>4.3568105993792385E-2</v>
      </c>
      <c r="P320" s="6">
        <f t="shared" si="116"/>
        <v>1.3616939215996332E-2</v>
      </c>
      <c r="Q320" s="6">
        <f t="shared" si="117"/>
        <v>4.115258141624991E-2</v>
      </c>
      <c r="R320" s="6">
        <f t="shared" si="118"/>
        <v>4.6575486420831549E-2</v>
      </c>
      <c r="S320" s="6">
        <f t="shared" si="119"/>
        <v>2.6183031145019412E-2</v>
      </c>
      <c r="T320" s="6">
        <f t="shared" si="120"/>
        <v>3.3927163993191289E-2</v>
      </c>
      <c r="U320" s="6">
        <f t="shared" si="121"/>
        <v>2.7797277587036266E-2</v>
      </c>
      <c r="V320" s="6">
        <f t="shared" si="122"/>
        <v>-6.8027814524459053E-3</v>
      </c>
      <c r="W320" s="6">
        <f t="shared" si="123"/>
        <v>0</v>
      </c>
      <c r="X320" s="6">
        <f t="shared" si="124"/>
        <v>-3.1299183732416708E-3</v>
      </c>
      <c r="Y320" s="6">
        <f t="shared" si="125"/>
        <v>-7.4134440105207155E-4</v>
      </c>
      <c r="Z320" s="6">
        <f t="shared" si="126"/>
        <v>-1.7096259739461167E-3</v>
      </c>
      <c r="AA320" s="6">
        <f t="shared" si="127"/>
        <v>-4.3272394280890076E-4</v>
      </c>
      <c r="AB320" s="6">
        <f t="shared" si="128"/>
        <v>3.8382370302013503E-2</v>
      </c>
      <c r="AC320" s="6">
        <f t="shared" si="129"/>
        <v>1.1813123930495386E-2</v>
      </c>
      <c r="AD320" s="6">
        <f t="shared" si="130"/>
        <v>4.1329545421424481E-2</v>
      </c>
      <c r="AE320" s="6">
        <f t="shared" si="131"/>
        <v>4.2170477843257843E-2</v>
      </c>
      <c r="AF320" s="6">
        <f t="shared" si="132"/>
        <v>2.2558104480579707E-2</v>
      </c>
      <c r="AG320" s="6">
        <f t="shared" si="133"/>
        <v>3.0530272004859818E-2</v>
      </c>
      <c r="AH320" s="6">
        <f t="shared" si="134"/>
        <v>2.5951264915933313E-2</v>
      </c>
      <c r="AI320" s="6">
        <f t="shared" si="135"/>
        <v>-1.2217800954911926E-2</v>
      </c>
      <c r="AJ320" s="6">
        <f t="shared" si="136"/>
        <v>-2.4909287508043413E-4</v>
      </c>
      <c r="AK320" s="6">
        <f t="shared" si="137"/>
        <v>-5.0514547973209076E-3</v>
      </c>
      <c r="AL320" s="6">
        <f t="shared" si="138"/>
        <v>-1.0541234402621448E-3</v>
      </c>
      <c r="AM320" s="6">
        <f t="shared" si="139"/>
        <v>-2.3333787707815784E-3</v>
      </c>
      <c r="AN320" s="6">
        <f t="shared" si="140"/>
        <v>-1.5445560333036869E-3</v>
      </c>
    </row>
    <row r="321" spans="1:40">
      <c r="A321" s="1" t="d">
        <v>2013-01-28</v>
      </c>
      <c r="B321">
        <v>50.419998</v>
      </c>
      <c r="C321">
        <v>36.68</v>
      </c>
      <c r="D321">
        <v>78.069999999999993</v>
      </c>
      <c r="E321">
        <v>43.25</v>
      </c>
      <c r="F321">
        <v>37.169998</v>
      </c>
      <c r="G321">
        <v>40.470001000000003</v>
      </c>
      <c r="H321">
        <v>39.5</v>
      </c>
      <c r="I321">
        <v>29.73</v>
      </c>
      <c r="J321">
        <v>84.400002000000001</v>
      </c>
      <c r="K321">
        <v>115.540001</v>
      </c>
      <c r="L321">
        <v>80.849997999999999</v>
      </c>
      <c r="M321">
        <v>86.830001999999993</v>
      </c>
      <c r="N321">
        <v>90.459998999999996</v>
      </c>
      <c r="O321" s="6">
        <f t="shared" si="115"/>
        <v>3.1224191273362251E-2</v>
      </c>
      <c r="P321" s="6">
        <f t="shared" si="116"/>
        <v>3.5519770751361847E-2</v>
      </c>
      <c r="Q321" s="6">
        <f t="shared" si="117"/>
        <v>5.8824960476474369E-2</v>
      </c>
      <c r="R321" s="6">
        <f t="shared" si="118"/>
        <v>3.4818854868804344E-2</v>
      </c>
      <c r="S321" s="6">
        <f t="shared" si="119"/>
        <v>3.4207742747615913E-2</v>
      </c>
      <c r="T321" s="6">
        <f t="shared" si="120"/>
        <v>3.4694303792572039E-2</v>
      </c>
      <c r="U321" s="6">
        <f t="shared" si="121"/>
        <v>1.2482699657417664E-2</v>
      </c>
      <c r="V321" s="6">
        <f t="shared" si="122"/>
        <v>4.7201705978880664E-3</v>
      </c>
      <c r="W321" s="6">
        <f t="shared" si="123"/>
        <v>-3.5536338281506229E-4</v>
      </c>
      <c r="X321" s="6">
        <f t="shared" si="124"/>
        <v>-3.662414518473648E-2</v>
      </c>
      <c r="Y321" s="6">
        <f t="shared" si="125"/>
        <v>-2.1004394607015585E-3</v>
      </c>
      <c r="Z321" s="6">
        <f t="shared" si="126"/>
        <v>-1.4066170509752826E-2</v>
      </c>
      <c r="AA321" s="6">
        <f t="shared" si="127"/>
        <v>-3.1555245694438537E-2</v>
      </c>
      <c r="AB321" s="6">
        <f t="shared" si="128"/>
        <v>2.603845558158337E-2</v>
      </c>
      <c r="AC321" s="6">
        <f t="shared" si="129"/>
        <v>3.3715955465860904E-2</v>
      </c>
      <c r="AD321" s="6">
        <f t="shared" si="130"/>
        <v>5.900192448164894E-2</v>
      </c>
      <c r="AE321" s="6">
        <f t="shared" si="131"/>
        <v>3.0413846291230638E-2</v>
      </c>
      <c r="AF321" s="6">
        <f t="shared" si="132"/>
        <v>3.0582816083176208E-2</v>
      </c>
      <c r="AG321" s="6">
        <f t="shared" si="133"/>
        <v>3.1297411804240567E-2</v>
      </c>
      <c r="AH321" s="6">
        <f t="shared" si="134"/>
        <v>1.0636686986314712E-2</v>
      </c>
      <c r="AI321" s="6">
        <f t="shared" si="135"/>
        <v>-6.9484890457795472E-4</v>
      </c>
      <c r="AJ321" s="6">
        <f t="shared" si="136"/>
        <v>-6.0445625789549637E-4</v>
      </c>
      <c r="AK321" s="6">
        <f t="shared" si="137"/>
        <v>-3.8545681608815718E-2</v>
      </c>
      <c r="AL321" s="6">
        <f t="shared" si="138"/>
        <v>-2.4132184999116316E-3</v>
      </c>
      <c r="AM321" s="6">
        <f t="shared" si="139"/>
        <v>-1.4689923306588288E-2</v>
      </c>
      <c r="AN321" s="6">
        <f t="shared" si="140"/>
        <v>-3.2667077784933322E-2</v>
      </c>
    </row>
    <row r="322" spans="1:40">
      <c r="A322" s="1" t="d">
        <v>2013-02-04</v>
      </c>
      <c r="B322">
        <v>50.720001000000003</v>
      </c>
      <c r="C322">
        <v>36.689999</v>
      </c>
      <c r="D322">
        <v>78.580001999999993</v>
      </c>
      <c r="E322">
        <v>43.389999000000003</v>
      </c>
      <c r="F322">
        <v>37.479999999999997</v>
      </c>
      <c r="G322">
        <v>40.610000999999997</v>
      </c>
      <c r="H322">
        <v>39.380001</v>
      </c>
      <c r="I322">
        <v>29.93</v>
      </c>
      <c r="J322">
        <v>84.449996999999996</v>
      </c>
      <c r="K322">
        <v>117.120003</v>
      </c>
      <c r="L322">
        <v>80.910004000000001</v>
      </c>
      <c r="M322">
        <v>87.370002999999997</v>
      </c>
      <c r="N322">
        <v>91.199996999999996</v>
      </c>
      <c r="O322" s="6">
        <f t="shared" si="115"/>
        <v>1.790382001102429E-2</v>
      </c>
      <c r="P322" s="6">
        <f t="shared" si="116"/>
        <v>2.7913903399998757E-2</v>
      </c>
      <c r="Q322" s="6">
        <f t="shared" si="117"/>
        <v>4.0117068924124359E-2</v>
      </c>
      <c r="R322" s="6">
        <f t="shared" si="118"/>
        <v>2.8282801712845702E-2</v>
      </c>
      <c r="S322" s="6">
        <f t="shared" si="119"/>
        <v>2.7043292164090908E-2</v>
      </c>
      <c r="T322" s="6">
        <f t="shared" si="120"/>
        <v>1.6886445247552818E-2</v>
      </c>
      <c r="U322" s="6">
        <f t="shared" si="121"/>
        <v>1.0162856436667712E-3</v>
      </c>
      <c r="V322" s="6">
        <f t="shared" si="122"/>
        <v>1.8206875458960839E-2</v>
      </c>
      <c r="W322" s="6">
        <f t="shared" si="123"/>
        <v>2.3681904842099254E-4</v>
      </c>
      <c r="X322" s="6">
        <f t="shared" si="124"/>
        <v>-2.4625953074967694E-2</v>
      </c>
      <c r="Y322" s="6">
        <f t="shared" si="125"/>
        <v>-6.1771792998275654E-4</v>
      </c>
      <c r="Z322" s="6">
        <f t="shared" si="126"/>
        <v>-7.9799441706365319E-3</v>
      </c>
      <c r="AA322" s="6">
        <f t="shared" si="127"/>
        <v>-2.3408134503977506E-2</v>
      </c>
      <c r="AB322" s="6">
        <f t="shared" si="128"/>
        <v>1.2718084319245409E-2</v>
      </c>
      <c r="AC322" s="6">
        <f t="shared" si="129"/>
        <v>2.6110088114497811E-2</v>
      </c>
      <c r="AD322" s="6">
        <f t="shared" si="130"/>
        <v>4.029403292929893E-2</v>
      </c>
      <c r="AE322" s="6">
        <f t="shared" si="131"/>
        <v>2.3877793135271996E-2</v>
      </c>
      <c r="AF322" s="6">
        <f t="shared" si="132"/>
        <v>2.3418365499651202E-2</v>
      </c>
      <c r="AG322" s="6">
        <f t="shared" si="133"/>
        <v>1.3489553259221347E-2</v>
      </c>
      <c r="AH322" s="6">
        <f t="shared" si="134"/>
        <v>-8.2972702743618087E-4</v>
      </c>
      <c r="AI322" s="6">
        <f t="shared" si="135"/>
        <v>1.2791855956494819E-2</v>
      </c>
      <c r="AJ322" s="6">
        <f t="shared" si="136"/>
        <v>-1.2273826659441593E-5</v>
      </c>
      <c r="AK322" s="6">
        <f t="shared" si="137"/>
        <v>-2.6547489499046933E-2</v>
      </c>
      <c r="AL322" s="6">
        <f t="shared" si="138"/>
        <v>-9.3049696919282978E-4</v>
      </c>
      <c r="AM322" s="6">
        <f t="shared" si="139"/>
        <v>-8.6036969674719941E-3</v>
      </c>
      <c r="AN322" s="6">
        <f t="shared" si="140"/>
        <v>-2.4519966594472292E-2</v>
      </c>
    </row>
    <row r="323" spans="1:40">
      <c r="A323" s="1" t="d">
        <v>2013-02-11</v>
      </c>
      <c r="B323">
        <v>50.939999</v>
      </c>
      <c r="C323">
        <v>36.720001000000003</v>
      </c>
      <c r="D323">
        <v>78.449996999999996</v>
      </c>
      <c r="E323">
        <v>43.41</v>
      </c>
      <c r="F323">
        <v>37.610000999999997</v>
      </c>
      <c r="G323">
        <v>41.060001</v>
      </c>
      <c r="H323">
        <v>39.349997999999999</v>
      </c>
      <c r="I323">
        <v>29.780000999999999</v>
      </c>
      <c r="J323">
        <v>84.410004000000001</v>
      </c>
      <c r="K323">
        <v>116.5</v>
      </c>
      <c r="L323">
        <v>80.870002999999997</v>
      </c>
      <c r="M323">
        <v>87.330001999999993</v>
      </c>
      <c r="N323">
        <v>91.199996999999996</v>
      </c>
      <c r="O323" s="6">
        <f t="shared" si="115"/>
        <v>7.8548707116520824E-4</v>
      </c>
      <c r="P323" s="6">
        <f t="shared" si="116"/>
        <v>1.3434088078419127E-2</v>
      </c>
      <c r="Q323" s="6">
        <f t="shared" si="117"/>
        <v>2.0085624899625981E-2</v>
      </c>
      <c r="R323" s="6">
        <f t="shared" si="118"/>
        <v>1.298423094216015E-2</v>
      </c>
      <c r="S323" s="6">
        <f t="shared" si="119"/>
        <v>2.2859755990396902E-2</v>
      </c>
      <c r="T323" s="6">
        <f t="shared" si="120"/>
        <v>1.4473452347954672E-2</v>
      </c>
      <c r="U323" s="6">
        <f t="shared" si="121"/>
        <v>-1.0365407449071494E-2</v>
      </c>
      <c r="V323" s="6">
        <f t="shared" si="122"/>
        <v>1.6249578942117687E-2</v>
      </c>
      <c r="W323" s="6">
        <f t="shared" si="123"/>
        <v>0</v>
      </c>
      <c r="X323" s="6">
        <f t="shared" si="124"/>
        <v>-1.3047547962800098E-2</v>
      </c>
      <c r="Y323" s="6">
        <f t="shared" si="125"/>
        <v>-3.7088458201978505E-4</v>
      </c>
      <c r="Z323" s="6">
        <f t="shared" si="126"/>
        <v>-3.7716712942298621E-3</v>
      </c>
      <c r="AA323" s="6">
        <f t="shared" si="127"/>
        <v>-1.3288519616234264E-2</v>
      </c>
      <c r="AB323" s="6">
        <f t="shared" si="128"/>
        <v>-4.400248620613674E-3</v>
      </c>
      <c r="AC323" s="6">
        <f t="shared" si="129"/>
        <v>1.1630272792918181E-2</v>
      </c>
      <c r="AD323" s="6">
        <f t="shared" si="130"/>
        <v>2.0262588904800552E-2</v>
      </c>
      <c r="AE323" s="6">
        <f t="shared" si="131"/>
        <v>8.5792223645864453E-3</v>
      </c>
      <c r="AF323" s="6">
        <f t="shared" si="132"/>
        <v>1.9234829325957197E-2</v>
      </c>
      <c r="AG323" s="6">
        <f t="shared" si="133"/>
        <v>1.1076560359623198E-2</v>
      </c>
      <c r="AH323" s="6">
        <f t="shared" si="134"/>
        <v>-1.2211420120174446E-2</v>
      </c>
      <c r="AI323" s="6">
        <f t="shared" si="135"/>
        <v>1.0834559439651666E-2</v>
      </c>
      <c r="AJ323" s="6">
        <f t="shared" si="136"/>
        <v>-2.4909287508043413E-4</v>
      </c>
      <c r="AK323" s="6">
        <f t="shared" si="137"/>
        <v>-1.4969084386879335E-2</v>
      </c>
      <c r="AL323" s="6">
        <f t="shared" si="138"/>
        <v>-6.8366362122985829E-4</v>
      </c>
      <c r="AM323" s="6">
        <f t="shared" si="139"/>
        <v>-4.3954240910653239E-3</v>
      </c>
      <c r="AN323" s="6">
        <f t="shared" si="140"/>
        <v>-1.4400351706729049E-2</v>
      </c>
    </row>
    <row r="324" spans="1:40">
      <c r="A324" s="1" t="d">
        <v>2013-02-18</v>
      </c>
      <c r="B324">
        <v>50.209999000000003</v>
      </c>
      <c r="C324">
        <v>37.18</v>
      </c>
      <c r="D324">
        <v>77.970000999999996</v>
      </c>
      <c r="E324">
        <v>43.389999000000003</v>
      </c>
      <c r="F324">
        <v>38.259998000000003</v>
      </c>
      <c r="G324">
        <v>40.840000000000003</v>
      </c>
      <c r="H324">
        <v>38.229999999999997</v>
      </c>
      <c r="I324">
        <v>29.690000999999999</v>
      </c>
      <c r="J324">
        <v>84.43</v>
      </c>
      <c r="K324">
        <v>117.029999</v>
      </c>
      <c r="L324">
        <v>80.949996999999996</v>
      </c>
      <c r="M324">
        <v>87.419998000000007</v>
      </c>
      <c r="N324">
        <v>91.379997000000003</v>
      </c>
      <c r="O324" s="6">
        <f t="shared" si="115"/>
        <v>-4.1736919627114481E-3</v>
      </c>
      <c r="P324" s="6">
        <f t="shared" si="116"/>
        <v>1.3539334905033904E-2</v>
      </c>
      <c r="Q324" s="6">
        <f t="shared" si="117"/>
        <v>-1.2817099852453246E-3</v>
      </c>
      <c r="R324" s="6">
        <f t="shared" si="118"/>
        <v>3.23174338558591E-3</v>
      </c>
      <c r="S324" s="6">
        <f t="shared" si="119"/>
        <v>2.8902981235864444E-2</v>
      </c>
      <c r="T324" s="6">
        <f t="shared" si="120"/>
        <v>9.1010096990295011E-3</v>
      </c>
      <c r="U324" s="6">
        <f t="shared" si="121"/>
        <v>-3.2680124198754892E-2</v>
      </c>
      <c r="V324" s="6">
        <f t="shared" si="122"/>
        <v>-1.3463145529642746E-3</v>
      </c>
      <c r="W324" s="6">
        <f t="shared" si="123"/>
        <v>3.5536338281494774E-4</v>
      </c>
      <c r="X324" s="6">
        <f t="shared" si="124"/>
        <v>1.2813504633726606E-2</v>
      </c>
      <c r="Y324" s="6">
        <f t="shared" si="125"/>
        <v>1.2360817777819794E-3</v>
      </c>
      <c r="Z324" s="6">
        <f t="shared" si="126"/>
        <v>6.7718594510410316E-3</v>
      </c>
      <c r="AA324" s="6">
        <f t="shared" si="127"/>
        <v>1.0118850310096848E-2</v>
      </c>
      <c r="AB324" s="6">
        <f t="shared" si="128"/>
        <v>-9.35942765449033E-3</v>
      </c>
      <c r="AC324" s="6">
        <f t="shared" si="129"/>
        <v>1.1735519619532958E-2</v>
      </c>
      <c r="AD324" s="6">
        <f t="shared" si="130"/>
        <v>-1.104745980070754E-3</v>
      </c>
      <c r="AE324" s="6">
        <f t="shared" si="131"/>
        <v>-1.1732651919877952E-3</v>
      </c>
      <c r="AF324" s="6">
        <f t="shared" si="132"/>
        <v>2.5278054571424739E-2</v>
      </c>
      <c r="AG324" s="6">
        <f t="shared" si="133"/>
        <v>5.7041177106980289E-3</v>
      </c>
      <c r="AH324" s="6">
        <f t="shared" si="134"/>
        <v>-3.4526136869857844E-2</v>
      </c>
      <c r="AI324" s="6">
        <f t="shared" si="135"/>
        <v>-6.7613340554302957E-3</v>
      </c>
      <c r="AJ324" s="6">
        <f t="shared" si="136"/>
        <v>1.0627050773451361E-4</v>
      </c>
      <c r="AK324" s="6">
        <f t="shared" si="137"/>
        <v>1.0891968209647369E-2</v>
      </c>
      <c r="AL324" s="6">
        <f t="shared" si="138"/>
        <v>9.233027385719063E-4</v>
      </c>
      <c r="AM324" s="6">
        <f t="shared" si="139"/>
        <v>6.1481066542055703E-3</v>
      </c>
      <c r="AN324" s="6">
        <f t="shared" si="140"/>
        <v>9.0070182196020608E-3</v>
      </c>
    </row>
    <row r="325" spans="1:40">
      <c r="A325" s="1" t="d">
        <v>2013-02-25</v>
      </c>
      <c r="B325">
        <v>51.049999</v>
      </c>
      <c r="C325">
        <v>37.5</v>
      </c>
      <c r="D325">
        <v>77.790001000000004</v>
      </c>
      <c r="E325">
        <v>43.779998999999997</v>
      </c>
      <c r="F325">
        <v>38.220001000000003</v>
      </c>
      <c r="G325">
        <v>40.900002000000001</v>
      </c>
      <c r="H325">
        <v>38.509998000000003</v>
      </c>
      <c r="I325">
        <v>29.68</v>
      </c>
      <c r="J325">
        <v>84.459998999999996</v>
      </c>
      <c r="K325">
        <v>118.900002</v>
      </c>
      <c r="L325">
        <v>81.010002</v>
      </c>
      <c r="M325">
        <v>87.900002000000001</v>
      </c>
      <c r="N325">
        <v>92.449996999999996</v>
      </c>
      <c r="O325" s="6">
        <f t="shared" si="115"/>
        <v>6.4851951769769982E-3</v>
      </c>
      <c r="P325" s="6">
        <f t="shared" si="116"/>
        <v>2.1836721864557856E-2</v>
      </c>
      <c r="Q325" s="6">
        <f t="shared" si="117"/>
        <v>-1.0104338508276774E-2</v>
      </c>
      <c r="R325" s="6">
        <f t="shared" si="118"/>
        <v>8.9480924897623118E-3</v>
      </c>
      <c r="S325" s="6">
        <f t="shared" si="119"/>
        <v>1.9551507606217235E-2</v>
      </c>
      <c r="T325" s="6">
        <f t="shared" si="120"/>
        <v>7.1157456258277019E-3</v>
      </c>
      <c r="U325" s="6">
        <f t="shared" si="121"/>
        <v>-2.2340202712326215E-2</v>
      </c>
      <c r="V325" s="6">
        <f t="shared" si="122"/>
        <v>-8.3879035654278247E-3</v>
      </c>
      <c r="W325" s="6">
        <f t="shared" si="123"/>
        <v>1.1842993604342428E-4</v>
      </c>
      <c r="X325" s="6">
        <f t="shared" si="124"/>
        <v>1.5083744689838762E-2</v>
      </c>
      <c r="Y325" s="6">
        <f t="shared" si="125"/>
        <v>1.2351532733157733E-3</v>
      </c>
      <c r="Z325" s="6">
        <f t="shared" si="126"/>
        <v>6.0478187975281468E-3</v>
      </c>
      <c r="AA325" s="6">
        <f t="shared" si="127"/>
        <v>1.3613061197612112E-2</v>
      </c>
      <c r="AB325" s="6">
        <f t="shared" si="128"/>
        <v>1.2994594851981163E-3</v>
      </c>
      <c r="AC325" s="6">
        <f t="shared" si="129"/>
        <v>2.003290657905691E-2</v>
      </c>
      <c r="AD325" s="6">
        <f t="shared" si="130"/>
        <v>-9.9273745031022032E-3</v>
      </c>
      <c r="AE325" s="6">
        <f t="shared" si="131"/>
        <v>4.5430839121886066E-3</v>
      </c>
      <c r="AF325" s="6">
        <f t="shared" si="132"/>
        <v>1.592658094177753E-2</v>
      </c>
      <c r="AG325" s="6">
        <f t="shared" si="133"/>
        <v>3.7188536374962297E-3</v>
      </c>
      <c r="AH325" s="6">
        <f t="shared" si="134"/>
        <v>-2.4186215383429167E-2</v>
      </c>
      <c r="AI325" s="6">
        <f t="shared" si="135"/>
        <v>-1.3802923067893845E-2</v>
      </c>
      <c r="AJ325" s="6">
        <f t="shared" si="136"/>
        <v>-1.3066293903700986E-4</v>
      </c>
      <c r="AK325" s="6">
        <f t="shared" si="137"/>
        <v>1.3162208265759525E-2</v>
      </c>
      <c r="AL325" s="6">
        <f t="shared" si="138"/>
        <v>9.2237423410570021E-4</v>
      </c>
      <c r="AM325" s="6">
        <f t="shared" si="139"/>
        <v>5.4240660006926854E-3</v>
      </c>
      <c r="AN325" s="6">
        <f t="shared" si="140"/>
        <v>1.2501229107117325E-2</v>
      </c>
    </row>
    <row r="326" spans="1:40">
      <c r="A326" s="1" t="d">
        <v>2013-03-04</v>
      </c>
      <c r="B326">
        <v>52.619999</v>
      </c>
      <c r="C326">
        <v>37.970001000000003</v>
      </c>
      <c r="D326">
        <v>78.989998</v>
      </c>
      <c r="E326">
        <v>44.540000999999997</v>
      </c>
      <c r="F326">
        <v>38.619999</v>
      </c>
      <c r="G326">
        <v>41.82</v>
      </c>
      <c r="H326">
        <v>39.590000000000003</v>
      </c>
      <c r="I326">
        <v>30.290001</v>
      </c>
      <c r="J326">
        <v>84.419998000000007</v>
      </c>
      <c r="K326">
        <v>114.75</v>
      </c>
      <c r="L326">
        <v>80.889999000000003</v>
      </c>
      <c r="M326">
        <v>87.010002</v>
      </c>
      <c r="N326">
        <v>90.25</v>
      </c>
      <c r="O326" s="6">
        <f t="shared" si="115"/>
        <v>3.2447806687593179E-2</v>
      </c>
      <c r="P326" s="6">
        <f t="shared" si="116"/>
        <v>3.3474807594887211E-2</v>
      </c>
      <c r="Q326" s="6">
        <f t="shared" si="117"/>
        <v>6.859795918543566E-3</v>
      </c>
      <c r="R326" s="6">
        <f t="shared" si="118"/>
        <v>2.5697854969447993E-2</v>
      </c>
      <c r="S326" s="6">
        <f t="shared" si="119"/>
        <v>2.6500252036130722E-2</v>
      </c>
      <c r="T326" s="6">
        <f t="shared" si="120"/>
        <v>1.8340258055097324E-2</v>
      </c>
      <c r="U326" s="6">
        <f t="shared" si="121"/>
        <v>6.0806370805495495E-3</v>
      </c>
      <c r="V326" s="6">
        <f t="shared" si="122"/>
        <v>1.6980597217895591E-2</v>
      </c>
      <c r="W326" s="6">
        <f t="shared" si="123"/>
        <v>1.1839127990636233E-4</v>
      </c>
      <c r="X326" s="6">
        <f t="shared" si="124"/>
        <v>-1.513542406510069E-2</v>
      </c>
      <c r="Y326" s="6">
        <f t="shared" si="125"/>
        <v>2.4723046308885158E-4</v>
      </c>
      <c r="Z326" s="6">
        <f t="shared" si="126"/>
        <v>-3.6709917634821735E-3</v>
      </c>
      <c r="AA326" s="6">
        <f t="shared" si="127"/>
        <v>-1.0471266972558027E-2</v>
      </c>
      <c r="AB326" s="6">
        <f t="shared" si="128"/>
        <v>2.7262070995814298E-2</v>
      </c>
      <c r="AC326" s="6">
        <f t="shared" si="129"/>
        <v>3.1670992309386269E-2</v>
      </c>
      <c r="AD326" s="6">
        <f t="shared" si="130"/>
        <v>7.0367599237181368E-3</v>
      </c>
      <c r="AE326" s="6">
        <f t="shared" si="131"/>
        <v>2.1292846391874287E-2</v>
      </c>
      <c r="AF326" s="6">
        <f t="shared" si="132"/>
        <v>2.2875325371691017E-2</v>
      </c>
      <c r="AG326" s="6">
        <f t="shared" si="133"/>
        <v>1.4943366066765853E-2</v>
      </c>
      <c r="AH326" s="6">
        <f t="shared" si="134"/>
        <v>4.2346244094465975E-3</v>
      </c>
      <c r="AI326" s="6">
        <f t="shared" si="135"/>
        <v>1.156557771542957E-2</v>
      </c>
      <c r="AJ326" s="6">
        <f t="shared" si="136"/>
        <v>-1.307015951740718E-4</v>
      </c>
      <c r="AK326" s="6">
        <f t="shared" si="137"/>
        <v>-1.7056960489179929E-2</v>
      </c>
      <c r="AL326" s="6">
        <f t="shared" si="138"/>
        <v>-6.5548576121221601E-5</v>
      </c>
      <c r="AM326" s="6">
        <f t="shared" si="139"/>
        <v>-4.2947445603176357E-3</v>
      </c>
      <c r="AN326" s="6">
        <f t="shared" si="140"/>
        <v>-1.1583099063052812E-2</v>
      </c>
    </row>
    <row r="327" spans="1:40">
      <c r="A327" s="1" t="d">
        <v>2013-03-11</v>
      </c>
      <c r="B327">
        <v>52.59</v>
      </c>
      <c r="C327">
        <v>38.130001</v>
      </c>
      <c r="D327">
        <v>79.599997999999999</v>
      </c>
      <c r="E327">
        <v>44.73</v>
      </c>
      <c r="F327">
        <v>38.490001999999997</v>
      </c>
      <c r="G327">
        <v>41.970001000000003</v>
      </c>
      <c r="H327">
        <v>39.849997999999999</v>
      </c>
      <c r="I327">
        <v>30.200001</v>
      </c>
      <c r="J327">
        <v>84.440002000000007</v>
      </c>
      <c r="K327">
        <v>115.760002</v>
      </c>
      <c r="L327">
        <v>80.940002000000007</v>
      </c>
      <c r="M327">
        <v>87.330001999999993</v>
      </c>
      <c r="N327">
        <v>90.510002</v>
      </c>
      <c r="O327" s="6">
        <f t="shared" si="115"/>
        <v>4.6311797470990124E-2</v>
      </c>
      <c r="P327" s="6">
        <f t="shared" si="116"/>
        <v>2.5230417802242836E-2</v>
      </c>
      <c r="Q327" s="6">
        <f t="shared" si="117"/>
        <v>2.0689917577754756E-2</v>
      </c>
      <c r="R327" s="6">
        <f t="shared" si="118"/>
        <v>3.0415440681282605E-2</v>
      </c>
      <c r="S327" s="6">
        <f t="shared" si="119"/>
        <v>5.9936075190116008E-3</v>
      </c>
      <c r="T327" s="6">
        <f t="shared" si="120"/>
        <v>2.729310787557724E-2</v>
      </c>
      <c r="U327" s="6">
        <f t="shared" si="121"/>
        <v>4.1501807339695607E-2</v>
      </c>
      <c r="V327" s="6">
        <f t="shared" si="122"/>
        <v>1.7031635036364224E-2</v>
      </c>
      <c r="W327" s="6">
        <f t="shared" si="123"/>
        <v>1.1845798416826166E-4</v>
      </c>
      <c r="X327" s="6">
        <f t="shared" si="124"/>
        <v>-1.0911204041503876E-2</v>
      </c>
      <c r="Y327" s="6">
        <f t="shared" si="125"/>
        <v>-1.2347890634910257E-4</v>
      </c>
      <c r="Z327" s="6">
        <f t="shared" si="126"/>
        <v>-1.0299972298296158E-3</v>
      </c>
      <c r="AA327" s="6">
        <f t="shared" si="127"/>
        <v>-9.5662393690989656E-3</v>
      </c>
      <c r="AB327" s="6">
        <f t="shared" si="128"/>
        <v>4.1126061779211243E-2</v>
      </c>
      <c r="AC327" s="6">
        <f t="shared" si="129"/>
        <v>2.342660251674189E-2</v>
      </c>
      <c r="AD327" s="6">
        <f t="shared" si="130"/>
        <v>2.0866881582929327E-2</v>
      </c>
      <c r="AE327" s="6">
        <f t="shared" si="131"/>
        <v>2.6010432103708899E-2</v>
      </c>
      <c r="AF327" s="6">
        <f t="shared" si="132"/>
        <v>2.3686808545718956E-3</v>
      </c>
      <c r="AG327" s="6">
        <f t="shared" si="133"/>
        <v>2.3896215887245768E-2</v>
      </c>
      <c r="AH327" s="6">
        <f t="shared" si="134"/>
        <v>3.9655794668592655E-2</v>
      </c>
      <c r="AI327" s="6">
        <f t="shared" si="135"/>
        <v>1.1616615533898204E-2</v>
      </c>
      <c r="AJ327" s="6">
        <f t="shared" si="136"/>
        <v>-1.3063489091217246E-4</v>
      </c>
      <c r="AK327" s="6">
        <f t="shared" si="137"/>
        <v>-1.2832740465583112E-2</v>
      </c>
      <c r="AL327" s="6">
        <f t="shared" si="138"/>
        <v>-4.3625794555917578E-4</v>
      </c>
      <c r="AM327" s="6">
        <f t="shared" si="139"/>
        <v>-1.6537500266650775E-3</v>
      </c>
      <c r="AN327" s="6">
        <f t="shared" si="140"/>
        <v>-1.0678071459593753E-2</v>
      </c>
    </row>
    <row r="328" spans="1:40">
      <c r="A328" s="1" t="d">
        <v>2013-03-18</v>
      </c>
      <c r="B328">
        <v>52.619999</v>
      </c>
      <c r="C328">
        <v>38.169998</v>
      </c>
      <c r="D328">
        <v>78.75</v>
      </c>
      <c r="E328">
        <v>44.93</v>
      </c>
      <c r="F328">
        <v>39.299999</v>
      </c>
      <c r="G328">
        <v>41.619999</v>
      </c>
      <c r="H328">
        <v>39.07</v>
      </c>
      <c r="I328">
        <v>30.17</v>
      </c>
      <c r="J328">
        <v>84.43</v>
      </c>
      <c r="K328">
        <v>117.33000199999999</v>
      </c>
      <c r="L328">
        <v>80.949996999999996</v>
      </c>
      <c r="M328">
        <v>87.699996999999996</v>
      </c>
      <c r="N328">
        <v>91.230002999999996</v>
      </c>
      <c r="O328" s="6">
        <f t="shared" si="115"/>
        <v>3.029073158592982E-2</v>
      </c>
      <c r="P328" s="6">
        <f t="shared" si="116"/>
        <v>1.7708881383601369E-2</v>
      </c>
      <c r="Q328" s="6">
        <f t="shared" si="117"/>
        <v>1.2265376631937042E-2</v>
      </c>
      <c r="R328" s="6">
        <f t="shared" si="118"/>
        <v>2.5928653828832138E-2</v>
      </c>
      <c r="S328" s="6">
        <f t="shared" si="119"/>
        <v>2.786552845348398E-2</v>
      </c>
      <c r="T328" s="6">
        <f t="shared" si="120"/>
        <v>1.7450684990067512E-2</v>
      </c>
      <c r="U328" s="6">
        <f t="shared" si="121"/>
        <v>1.4437013174725379E-2</v>
      </c>
      <c r="V328" s="6">
        <f t="shared" si="122"/>
        <v>1.6374634871790104E-2</v>
      </c>
      <c r="W328" s="6">
        <f t="shared" si="123"/>
        <v>-3.5524898446454055E-4</v>
      </c>
      <c r="X328" s="6">
        <f t="shared" si="124"/>
        <v>-1.329232603612278E-2</v>
      </c>
      <c r="Y328" s="6">
        <f t="shared" si="125"/>
        <v>-7.4098546697976486E-4</v>
      </c>
      <c r="Z328" s="6">
        <f t="shared" si="126"/>
        <v>-2.2779622736485263E-3</v>
      </c>
      <c r="AA328" s="6">
        <f t="shared" si="127"/>
        <v>-1.328410214185821E-2</v>
      </c>
      <c r="AB328" s="6">
        <f t="shared" si="128"/>
        <v>2.5104995894150939E-2</v>
      </c>
      <c r="AC328" s="6">
        <f t="shared" si="129"/>
        <v>1.5905066098100423E-2</v>
      </c>
      <c r="AD328" s="6">
        <f t="shared" si="130"/>
        <v>1.2442340637111613E-2</v>
      </c>
      <c r="AE328" s="6">
        <f t="shared" si="131"/>
        <v>2.1523645251258432E-2</v>
      </c>
      <c r="AF328" s="6">
        <f t="shared" si="132"/>
        <v>2.4240601789044275E-2</v>
      </c>
      <c r="AG328" s="6">
        <f t="shared" si="133"/>
        <v>1.405379300173604E-2</v>
      </c>
      <c r="AH328" s="6">
        <f t="shared" si="134"/>
        <v>1.2591000503622427E-2</v>
      </c>
      <c r="AI328" s="6">
        <f t="shared" si="135"/>
        <v>1.0959615369324084E-2</v>
      </c>
      <c r="AJ328" s="6">
        <f t="shared" si="136"/>
        <v>-6.0434185954497469E-4</v>
      </c>
      <c r="AK328" s="6">
        <f t="shared" si="137"/>
        <v>-1.5213862460202017E-2</v>
      </c>
      <c r="AL328" s="6">
        <f t="shared" si="138"/>
        <v>-1.0537645061898381E-3</v>
      </c>
      <c r="AM328" s="6">
        <f t="shared" si="139"/>
        <v>-2.901715070483988E-3</v>
      </c>
      <c r="AN328" s="6">
        <f t="shared" si="140"/>
        <v>-1.4395934232352997E-2</v>
      </c>
    </row>
    <row r="329" spans="1:40">
      <c r="A329" s="1" t="d">
        <v>2013-03-25</v>
      </c>
      <c r="B329">
        <v>53</v>
      </c>
      <c r="C329">
        <v>39.099997999999999</v>
      </c>
      <c r="D329">
        <v>79.309997999999993</v>
      </c>
      <c r="E329">
        <v>45.950001</v>
      </c>
      <c r="F329">
        <v>39.770000000000003</v>
      </c>
      <c r="G329">
        <v>41.759998000000003</v>
      </c>
      <c r="H329">
        <v>39.18</v>
      </c>
      <c r="I329">
        <v>30.27</v>
      </c>
      <c r="J329">
        <v>84.470000999999996</v>
      </c>
      <c r="K329">
        <v>117.760002</v>
      </c>
      <c r="L329">
        <v>80.989998</v>
      </c>
      <c r="M329">
        <v>88.029999000000004</v>
      </c>
      <c r="N329">
        <v>91.650002000000001</v>
      </c>
      <c r="O329" s="6">
        <f t="shared" si="115"/>
        <v>7.1956569441563164E-3</v>
      </c>
      <c r="P329" s="6">
        <f t="shared" si="116"/>
        <v>2.9326015260131465E-2</v>
      </c>
      <c r="Q329" s="6">
        <f t="shared" si="117"/>
        <v>4.0429620210602297E-3</v>
      </c>
      <c r="R329" s="6">
        <f t="shared" si="118"/>
        <v>3.1166186283531509E-2</v>
      </c>
      <c r="S329" s="6">
        <f t="shared" si="119"/>
        <v>2.9342608112550839E-2</v>
      </c>
      <c r="T329" s="6">
        <f t="shared" si="120"/>
        <v>-1.4357983188255979E-3</v>
      </c>
      <c r="U329" s="6">
        <f t="shared" si="121"/>
        <v>-1.0410148601644614E-2</v>
      </c>
      <c r="V329" s="6">
        <f t="shared" si="122"/>
        <v>-6.6053501971420484E-4</v>
      </c>
      <c r="W329" s="6">
        <f t="shared" si="123"/>
        <v>5.9213691464374328E-4</v>
      </c>
      <c r="X329" s="6">
        <f t="shared" si="124"/>
        <v>2.5892823023607143E-2</v>
      </c>
      <c r="Y329" s="6">
        <f t="shared" si="125"/>
        <v>1.235470899097757E-3</v>
      </c>
      <c r="Z329" s="6">
        <f t="shared" si="126"/>
        <v>1.1654576549254498E-2</v>
      </c>
      <c r="AA329" s="6">
        <f t="shared" si="127"/>
        <v>1.5393398894872899E-2</v>
      </c>
      <c r="AB329" s="6">
        <f t="shared" si="128"/>
        <v>2.0099212523774345E-3</v>
      </c>
      <c r="AC329" s="6">
        <f t="shared" si="129"/>
        <v>2.7522199974630519E-2</v>
      </c>
      <c r="AD329" s="6">
        <f t="shared" si="130"/>
        <v>4.2199260262348005E-3</v>
      </c>
      <c r="AE329" s="6">
        <f t="shared" si="131"/>
        <v>2.6761177705957803E-2</v>
      </c>
      <c r="AF329" s="6">
        <f t="shared" si="132"/>
        <v>2.5717681448111134E-2</v>
      </c>
      <c r="AG329" s="6">
        <f t="shared" si="133"/>
        <v>-4.8326903071570703E-3</v>
      </c>
      <c r="AH329" s="6">
        <f t="shared" si="134"/>
        <v>-1.2256161272747566E-2</v>
      </c>
      <c r="AI329" s="6">
        <f t="shared" si="135"/>
        <v>-6.0755545221802256E-3</v>
      </c>
      <c r="AJ329" s="6">
        <f t="shared" si="136"/>
        <v>3.4304403956330915E-4</v>
      </c>
      <c r="AK329" s="6">
        <f t="shared" si="137"/>
        <v>2.3971286599527904E-2</v>
      </c>
      <c r="AL329" s="6">
        <f t="shared" si="138"/>
        <v>9.2269185988768385E-4</v>
      </c>
      <c r="AM329" s="6">
        <f t="shared" si="139"/>
        <v>1.1030823752419035E-2</v>
      </c>
      <c r="AN329" s="6">
        <f t="shared" si="140"/>
        <v>1.4281566804378112E-2</v>
      </c>
    </row>
    <row r="330" spans="1:40">
      <c r="A330" s="1" t="d">
        <v>2013-04-01</v>
      </c>
      <c r="B330">
        <v>52.59</v>
      </c>
      <c r="C330">
        <v>39.57</v>
      </c>
      <c r="D330">
        <v>77.300003000000004</v>
      </c>
      <c r="E330">
        <v>46.41</v>
      </c>
      <c r="F330">
        <v>39.659999999999997</v>
      </c>
      <c r="G330">
        <v>40.970001000000003</v>
      </c>
      <c r="H330">
        <v>38.310001</v>
      </c>
      <c r="I330">
        <v>29.73</v>
      </c>
      <c r="J330">
        <v>84.480002999999996</v>
      </c>
      <c r="K330">
        <v>122.82</v>
      </c>
      <c r="L330">
        <v>81.010002</v>
      </c>
      <c r="M330">
        <v>88.190002000000007</v>
      </c>
      <c r="N330">
        <v>93.839995999999999</v>
      </c>
      <c r="O330" s="6">
        <f t="shared" si="115"/>
        <v>0</v>
      </c>
      <c r="P330" s="6">
        <f t="shared" si="116"/>
        <v>3.7069855301792153E-2</v>
      </c>
      <c r="Q330" s="6">
        <f t="shared" si="117"/>
        <v>-2.9320073321501477E-2</v>
      </c>
      <c r="R330" s="6">
        <f t="shared" si="118"/>
        <v>3.6870535808327796E-2</v>
      </c>
      <c r="S330" s="6">
        <f t="shared" si="119"/>
        <v>2.9944603834448098E-2</v>
      </c>
      <c r="T330" s="6">
        <f t="shared" si="120"/>
        <v>-2.41149852051591E-2</v>
      </c>
      <c r="U330" s="6">
        <f t="shared" si="121"/>
        <v>-3.9411370232614464E-2</v>
      </c>
      <c r="V330" s="6">
        <f t="shared" si="122"/>
        <v>-1.5685320483399833E-2</v>
      </c>
      <c r="W330" s="6">
        <f t="shared" si="123"/>
        <v>4.7360880373751413E-4</v>
      </c>
      <c r="X330" s="6">
        <f t="shared" si="124"/>
        <v>5.9200769300899701E-2</v>
      </c>
      <c r="Y330" s="6">
        <f t="shared" si="125"/>
        <v>8.6446437332882891E-4</v>
      </c>
      <c r="Z330" s="6">
        <f t="shared" si="126"/>
        <v>9.7995312511187527E-3</v>
      </c>
      <c r="AA330" s="6">
        <f t="shared" si="127"/>
        <v>3.6130797783388062E-2</v>
      </c>
      <c r="AB330" s="6">
        <f t="shared" si="128"/>
        <v>-5.1857356917788819E-3</v>
      </c>
      <c r="AC330" s="6">
        <f t="shared" si="129"/>
        <v>3.526604001629121E-2</v>
      </c>
      <c r="AD330" s="6">
        <f t="shared" si="130"/>
        <v>-2.9143109316326906E-2</v>
      </c>
      <c r="AE330" s="6">
        <f t="shared" si="131"/>
        <v>3.246552723075409E-2</v>
      </c>
      <c r="AF330" s="6">
        <f t="shared" si="132"/>
        <v>2.6319677170008392E-2</v>
      </c>
      <c r="AG330" s="6">
        <f t="shared" si="133"/>
        <v>-2.7511877193490571E-2</v>
      </c>
      <c r="AH330" s="6">
        <f t="shared" si="134"/>
        <v>-4.1257382903717416E-2</v>
      </c>
      <c r="AI330" s="6">
        <f t="shared" si="135"/>
        <v>-2.1100339985865853E-2</v>
      </c>
      <c r="AJ330" s="6">
        <f t="shared" si="136"/>
        <v>2.2451592865708E-4</v>
      </c>
      <c r="AK330" s="6">
        <f t="shared" si="137"/>
        <v>5.7279232876820463E-2</v>
      </c>
      <c r="AL330" s="6">
        <f t="shared" si="138"/>
        <v>5.5168533411875578E-4</v>
      </c>
      <c r="AM330" s="6">
        <f t="shared" si="139"/>
        <v>9.1757784542832906E-3</v>
      </c>
      <c r="AN330" s="6">
        <f t="shared" si="140"/>
        <v>3.5018965692893277E-2</v>
      </c>
    </row>
    <row r="331" spans="1:40">
      <c r="A331" s="1" t="d">
        <v>2013-04-08</v>
      </c>
      <c r="B331">
        <v>54.41</v>
      </c>
      <c r="C331">
        <v>40.330002</v>
      </c>
      <c r="D331">
        <v>78</v>
      </c>
      <c r="E331">
        <v>47.93</v>
      </c>
      <c r="F331">
        <v>40.709999000000003</v>
      </c>
      <c r="G331">
        <v>41.759998000000003</v>
      </c>
      <c r="H331">
        <v>38.740001999999997</v>
      </c>
      <c r="I331">
        <v>30.370000999999998</v>
      </c>
      <c r="J331">
        <v>84.470000999999996</v>
      </c>
      <c r="K331">
        <v>121.93</v>
      </c>
      <c r="L331">
        <v>81.029999000000004</v>
      </c>
      <c r="M331">
        <v>88.349997999999999</v>
      </c>
      <c r="N331">
        <v>93.919998000000007</v>
      </c>
      <c r="O331" s="6">
        <f t="shared" si="115"/>
        <v>3.3451703889868442E-2</v>
      </c>
      <c r="P331" s="6">
        <f t="shared" si="116"/>
        <v>5.5045844116184399E-2</v>
      </c>
      <c r="Q331" s="6">
        <f t="shared" si="117"/>
        <v>-9.5694510161506725E-3</v>
      </c>
      <c r="R331" s="6">
        <f t="shared" si="118"/>
        <v>6.4635890089471404E-2</v>
      </c>
      <c r="S331" s="6">
        <f t="shared" si="119"/>
        <v>3.524924452097554E-2</v>
      </c>
      <c r="T331" s="6">
        <f t="shared" si="120"/>
        <v>3.3580987430839801E-3</v>
      </c>
      <c r="U331" s="6">
        <f t="shared" si="121"/>
        <v>-8.4821994619046891E-3</v>
      </c>
      <c r="V331" s="6">
        <f t="shared" si="122"/>
        <v>6.6072588139179265E-3</v>
      </c>
      <c r="W331" s="6">
        <f t="shared" si="123"/>
        <v>4.7366489651899803E-4</v>
      </c>
      <c r="X331" s="6">
        <f t="shared" si="124"/>
        <v>3.8456615090702313E-2</v>
      </c>
      <c r="Y331" s="6">
        <f t="shared" si="125"/>
        <v>9.8780106779568179E-4</v>
      </c>
      <c r="Z331" s="6">
        <f t="shared" si="126"/>
        <v>7.3843109578557867E-3</v>
      </c>
      <c r="AA331" s="6">
        <f t="shared" si="127"/>
        <v>2.9059511543764998E-2</v>
      </c>
      <c r="AB331" s="6">
        <f t="shared" si="128"/>
        <v>2.8265968198089561E-2</v>
      </c>
      <c r="AC331" s="6">
        <f t="shared" si="129"/>
        <v>5.3242028830683456E-2</v>
      </c>
      <c r="AD331" s="6">
        <f t="shared" si="130"/>
        <v>-9.3924870109761017E-3</v>
      </c>
      <c r="AE331" s="6">
        <f t="shared" si="131"/>
        <v>6.0230881511897698E-2</v>
      </c>
      <c r="AF331" s="6">
        <f t="shared" si="132"/>
        <v>3.1624317856535834E-2</v>
      </c>
      <c r="AG331" s="6">
        <f t="shared" si="133"/>
        <v>-3.8793245247492093E-5</v>
      </c>
      <c r="AH331" s="6">
        <f t="shared" si="134"/>
        <v>-1.0328212133007641E-2</v>
      </c>
      <c r="AI331" s="6">
        <f t="shared" si="135"/>
        <v>1.1922393114519054E-3</v>
      </c>
      <c r="AJ331" s="6">
        <f t="shared" si="136"/>
        <v>2.245720214385639E-4</v>
      </c>
      <c r="AK331" s="6">
        <f t="shared" si="137"/>
        <v>3.6535078666623075E-2</v>
      </c>
      <c r="AL331" s="6">
        <f t="shared" si="138"/>
        <v>6.7502202858560865E-4</v>
      </c>
      <c r="AM331" s="6">
        <f t="shared" si="139"/>
        <v>6.7605581610203254E-3</v>
      </c>
      <c r="AN331" s="6">
        <f t="shared" si="140"/>
        <v>2.7947679453270213E-2</v>
      </c>
    </row>
    <row r="332" spans="1:40">
      <c r="A332" s="1" t="d">
        <v>2013-04-15</v>
      </c>
      <c r="B332">
        <v>53.240001999999997</v>
      </c>
      <c r="C332">
        <v>40.729999999999997</v>
      </c>
      <c r="D332">
        <v>74.559997999999993</v>
      </c>
      <c r="E332">
        <v>47.599997999999999</v>
      </c>
      <c r="F332">
        <v>41.009998000000003</v>
      </c>
      <c r="G332">
        <v>40.380001</v>
      </c>
      <c r="H332">
        <v>37.759998000000003</v>
      </c>
      <c r="I332">
        <v>29.35</v>
      </c>
      <c r="J332">
        <v>84.480002999999996</v>
      </c>
      <c r="K332">
        <v>122.83000199999999</v>
      </c>
      <c r="L332">
        <v>80.989998</v>
      </c>
      <c r="M332">
        <v>88.470000999999996</v>
      </c>
      <c r="N332">
        <v>94.419998000000007</v>
      </c>
      <c r="O332" s="6">
        <f t="shared" si="115"/>
        <v>4.5181175405283099E-3</v>
      </c>
      <c r="P332" s="6">
        <f t="shared" si="116"/>
        <v>4.0842505819897519E-2</v>
      </c>
      <c r="Q332" s="6">
        <f t="shared" si="117"/>
        <v>-6.1760055324425994E-2</v>
      </c>
      <c r="R332" s="6">
        <f t="shared" si="118"/>
        <v>3.5278848656085153E-2</v>
      </c>
      <c r="S332" s="6">
        <f t="shared" si="119"/>
        <v>3.0703031415774452E-2</v>
      </c>
      <c r="T332" s="6">
        <f t="shared" si="120"/>
        <v>-3.3604258032235761E-2</v>
      </c>
      <c r="U332" s="6">
        <f t="shared" si="121"/>
        <v>-3.6916124205197749E-2</v>
      </c>
      <c r="V332" s="6">
        <f t="shared" si="122"/>
        <v>-3.0864576759521759E-2</v>
      </c>
      <c r="W332" s="6">
        <f t="shared" si="123"/>
        <v>1.1840189138661438E-4</v>
      </c>
      <c r="X332" s="6">
        <f t="shared" si="124"/>
        <v>4.2152629869408209E-2</v>
      </c>
      <c r="Y332" s="6">
        <f t="shared" si="125"/>
        <v>0</v>
      </c>
      <c r="Z332" s="6">
        <f t="shared" si="126"/>
        <v>4.9858686855100533E-3</v>
      </c>
      <c r="AA332" s="6">
        <f t="shared" si="127"/>
        <v>2.9775897828324197E-2</v>
      </c>
      <c r="AB332" s="6">
        <f t="shared" si="128"/>
        <v>-6.6761815125057199E-4</v>
      </c>
      <c r="AC332" s="6">
        <f t="shared" si="129"/>
        <v>3.9038690534396576E-2</v>
      </c>
      <c r="AD332" s="6">
        <f t="shared" si="130"/>
        <v>-6.1583091319251423E-2</v>
      </c>
      <c r="AE332" s="6">
        <f t="shared" si="131"/>
        <v>3.0873840078511447E-2</v>
      </c>
      <c r="AF332" s="6">
        <f t="shared" si="132"/>
        <v>2.7078104751334747E-2</v>
      </c>
      <c r="AG332" s="6">
        <f t="shared" si="133"/>
        <v>-3.7001150020567232E-2</v>
      </c>
      <c r="AH332" s="6">
        <f t="shared" si="134"/>
        <v>-3.8762136876300701E-2</v>
      </c>
      <c r="AI332" s="6">
        <f t="shared" si="135"/>
        <v>-3.6279596261987783E-2</v>
      </c>
      <c r="AJ332" s="6">
        <f t="shared" si="136"/>
        <v>-1.3069098369381974E-4</v>
      </c>
      <c r="AK332" s="6">
        <f t="shared" si="137"/>
        <v>4.0231093445328971E-2</v>
      </c>
      <c r="AL332" s="6">
        <f t="shared" si="138"/>
        <v>-3.1277903921007318E-4</v>
      </c>
      <c r="AM332" s="6">
        <f t="shared" si="139"/>
        <v>4.362115888674592E-3</v>
      </c>
      <c r="AN332" s="6">
        <f t="shared" si="140"/>
        <v>2.8664065737829411E-2</v>
      </c>
    </row>
    <row r="333" spans="1:40">
      <c r="A333" s="1" t="d">
        <v>2013-04-22</v>
      </c>
      <c r="B333">
        <v>54.27</v>
      </c>
      <c r="C333">
        <v>40.98</v>
      </c>
      <c r="D333">
        <v>77.180000000000007</v>
      </c>
      <c r="E333">
        <v>47.540000999999997</v>
      </c>
      <c r="F333">
        <v>40.889999000000003</v>
      </c>
      <c r="G333">
        <v>41.23</v>
      </c>
      <c r="H333">
        <v>38.900002000000001</v>
      </c>
      <c r="I333">
        <v>30.040001</v>
      </c>
      <c r="J333">
        <v>84.5</v>
      </c>
      <c r="K333">
        <v>123.389999</v>
      </c>
      <c r="L333">
        <v>81.110000999999997</v>
      </c>
      <c r="M333">
        <v>88.68</v>
      </c>
      <c r="N333">
        <v>94.879997000000003</v>
      </c>
      <c r="O333" s="6">
        <f t="shared" si="115"/>
        <v>3.1445600474060705E-2</v>
      </c>
      <c r="P333" s="6">
        <f t="shared" si="116"/>
        <v>3.5012887413420672E-2</v>
      </c>
      <c r="Q333" s="6">
        <f t="shared" si="117"/>
        <v>-1.553638293734595E-3</v>
      </c>
      <c r="R333" s="6">
        <f t="shared" si="118"/>
        <v>2.4056529713881267E-2</v>
      </c>
      <c r="S333" s="6">
        <f t="shared" si="119"/>
        <v>3.0542386829043613E-2</v>
      </c>
      <c r="T333" s="6">
        <f t="shared" si="120"/>
        <v>6.3260307519256336E-3</v>
      </c>
      <c r="U333" s="6">
        <f t="shared" si="121"/>
        <v>1.5283317222878632E-2</v>
      </c>
      <c r="V333" s="6">
        <f t="shared" si="122"/>
        <v>1.0373223174875245E-2</v>
      </c>
      <c r="W333" s="6">
        <f t="shared" si="123"/>
        <v>2.3667889381389411E-4</v>
      </c>
      <c r="X333" s="6">
        <f t="shared" si="124"/>
        <v>4.6301939048049249E-3</v>
      </c>
      <c r="Y333" s="6">
        <f t="shared" si="125"/>
        <v>1.2336418804795733E-3</v>
      </c>
      <c r="Z333" s="6">
        <f t="shared" si="126"/>
        <v>5.5407841697132764E-3</v>
      </c>
      <c r="AA333" s="6">
        <f t="shared" si="127"/>
        <v>1.1021741911054695E-2</v>
      </c>
      <c r="AB333" s="6">
        <f t="shared" si="128"/>
        <v>2.6259864782281823E-2</v>
      </c>
      <c r="AC333" s="6">
        <f t="shared" si="129"/>
        <v>3.320907212791973E-2</v>
      </c>
      <c r="AD333" s="6">
        <f t="shared" si="130"/>
        <v>-1.3766742885600244E-3</v>
      </c>
      <c r="AE333" s="6">
        <f t="shared" si="131"/>
        <v>1.9651521136307561E-2</v>
      </c>
      <c r="AF333" s="6">
        <f t="shared" si="132"/>
        <v>2.6917460164603908E-2</v>
      </c>
      <c r="AG333" s="6">
        <f t="shared" si="133"/>
        <v>2.9291387635941614E-3</v>
      </c>
      <c r="AH333" s="6">
        <f t="shared" si="134"/>
        <v>1.343730455177568E-2</v>
      </c>
      <c r="AI333" s="6">
        <f t="shared" si="135"/>
        <v>4.9582036724092242E-3</v>
      </c>
      <c r="AJ333" s="6">
        <f t="shared" si="136"/>
        <v>-1.241398126654002E-5</v>
      </c>
      <c r="AK333" s="6">
        <f t="shared" si="137"/>
        <v>2.7086574807256882E-3</v>
      </c>
      <c r="AL333" s="6">
        <f t="shared" si="138"/>
        <v>9.2086284126950018E-4</v>
      </c>
      <c r="AM333" s="6">
        <f t="shared" si="139"/>
        <v>4.9170313728778142E-3</v>
      </c>
      <c r="AN333" s="6">
        <f t="shared" si="140"/>
        <v>9.9099098205599097E-3</v>
      </c>
    </row>
    <row r="334" spans="1:40">
      <c r="A334" s="1" t="d">
        <v>2013-04-29</v>
      </c>
      <c r="B334">
        <v>55.540000999999997</v>
      </c>
      <c r="C334">
        <v>40.889999000000003</v>
      </c>
      <c r="D334">
        <v>79.470000999999996</v>
      </c>
      <c r="E334">
        <v>47.669998</v>
      </c>
      <c r="F334">
        <v>41.23</v>
      </c>
      <c r="G334">
        <v>42.130001</v>
      </c>
      <c r="H334">
        <v>39.82</v>
      </c>
      <c r="I334">
        <v>31.209999</v>
      </c>
      <c r="J334">
        <v>84.470000999999996</v>
      </c>
      <c r="K334">
        <v>120.93</v>
      </c>
      <c r="L334">
        <v>80.970000999999996</v>
      </c>
      <c r="M334">
        <v>88.150002000000001</v>
      </c>
      <c r="N334">
        <v>93.879997000000003</v>
      </c>
      <c r="O334" s="6">
        <f t="shared" si="115"/>
        <v>2.0555539385860865E-2</v>
      </c>
      <c r="P334" s="6">
        <f t="shared" si="116"/>
        <v>1.3789851444542686E-2</v>
      </c>
      <c r="Q334" s="6">
        <f t="shared" si="117"/>
        <v>1.8670777845860947E-2</v>
      </c>
      <c r="R334" s="6">
        <f t="shared" si="118"/>
        <v>-5.439385909914502E-3</v>
      </c>
      <c r="S334" s="6">
        <f t="shared" si="119"/>
        <v>1.2692408767910607E-2</v>
      </c>
      <c r="T334" s="6">
        <f t="shared" si="120"/>
        <v>8.8212040453181581E-3</v>
      </c>
      <c r="U334" s="6">
        <f t="shared" si="121"/>
        <v>2.7496589030975672E-2</v>
      </c>
      <c r="V334" s="6">
        <f t="shared" si="122"/>
        <v>2.7283212256787408E-2</v>
      </c>
      <c r="W334" s="6">
        <f t="shared" si="123"/>
        <v>0</v>
      </c>
      <c r="X334" s="6">
        <f t="shared" si="124"/>
        <v>-8.2352437749892704E-3</v>
      </c>
      <c r="Y334" s="6">
        <f t="shared" si="125"/>
        <v>-7.4071608324962279E-4</v>
      </c>
      <c r="Z334" s="6">
        <f t="shared" si="126"/>
        <v>-2.2662445959888804E-3</v>
      </c>
      <c r="AA334" s="6">
        <f t="shared" si="127"/>
        <v>-4.2599575793310238E-4</v>
      </c>
      <c r="AB334" s="6">
        <f t="shared" si="128"/>
        <v>1.5369803694081984E-2</v>
      </c>
      <c r="AC334" s="6">
        <f t="shared" si="129"/>
        <v>1.198603615904174E-2</v>
      </c>
      <c r="AD334" s="6">
        <f t="shared" si="130"/>
        <v>1.8847741851035518E-2</v>
      </c>
      <c r="AE334" s="6">
        <f t="shared" si="131"/>
        <v>-9.8443944874882072E-3</v>
      </c>
      <c r="AF334" s="6">
        <f t="shared" si="132"/>
        <v>9.067482103470902E-3</v>
      </c>
      <c r="AG334" s="6">
        <f t="shared" si="133"/>
        <v>5.4243120569866859E-3</v>
      </c>
      <c r="AH334" s="6">
        <f t="shared" si="134"/>
        <v>2.565057635987272E-2</v>
      </c>
      <c r="AI334" s="6">
        <f t="shared" si="135"/>
        <v>2.1868192754321388E-2</v>
      </c>
      <c r="AJ334" s="6">
        <f t="shared" si="136"/>
        <v>-2.4909287508043413E-4</v>
      </c>
      <c r="AK334" s="6">
        <f t="shared" si="137"/>
        <v>-1.0156780199068507E-2</v>
      </c>
      <c r="AL334" s="6">
        <f t="shared" si="138"/>
        <v>-1.053495122459696E-3</v>
      </c>
      <c r="AM334" s="6">
        <f t="shared" si="139"/>
        <v>-2.8899973928243421E-3</v>
      </c>
      <c r="AN334" s="6">
        <f t="shared" si="140"/>
        <v>-1.5378278484278886E-3</v>
      </c>
    </row>
    <row r="335" spans="1:40">
      <c r="A335" s="1" t="d">
        <v>2013-05-06</v>
      </c>
      <c r="B335">
        <v>56.77</v>
      </c>
      <c r="C335">
        <v>39.830002</v>
      </c>
      <c r="D335">
        <v>80.269997000000004</v>
      </c>
      <c r="E335">
        <v>48.18</v>
      </c>
      <c r="F335">
        <v>41.16</v>
      </c>
      <c r="G335">
        <v>43.189999</v>
      </c>
      <c r="H335">
        <v>40.57</v>
      </c>
      <c r="I335">
        <v>31.59</v>
      </c>
      <c r="J335">
        <v>84.459998999999996</v>
      </c>
      <c r="K335">
        <v>118.75</v>
      </c>
      <c r="L335">
        <v>80.870002999999997</v>
      </c>
      <c r="M335">
        <v>87.709998999999996</v>
      </c>
      <c r="N335">
        <v>92.43</v>
      </c>
      <c r="O335" s="6">
        <f t="shared" si="115"/>
        <v>6.4197986089984796E-2</v>
      </c>
      <c r="P335" s="6">
        <f t="shared" si="116"/>
        <v>-2.2344474253362601E-2</v>
      </c>
      <c r="Q335" s="6">
        <f t="shared" si="117"/>
        <v>7.3791771216320579E-2</v>
      </c>
      <c r="R335" s="6">
        <f t="shared" si="118"/>
        <v>1.2111277966158599E-2</v>
      </c>
      <c r="S335" s="6">
        <f t="shared" si="119"/>
        <v>3.6510203304750588E-3</v>
      </c>
      <c r="T335" s="6">
        <f t="shared" si="120"/>
        <v>6.7274326169675575E-2</v>
      </c>
      <c r="U335" s="6">
        <f t="shared" si="121"/>
        <v>7.1778588907158991E-2</v>
      </c>
      <c r="V335" s="6">
        <f t="shared" si="122"/>
        <v>7.3548068539888253E-2</v>
      </c>
      <c r="W335" s="6">
        <f t="shared" si="123"/>
        <v>-2.3681780344109423E-4</v>
      </c>
      <c r="X335" s="6">
        <f t="shared" si="124"/>
        <v>-3.3780858918919271E-2</v>
      </c>
      <c r="Y335" s="6">
        <f t="shared" si="125"/>
        <v>-1.4827013621866456E-3</v>
      </c>
      <c r="Z335" s="6">
        <f t="shared" si="126"/>
        <v>-8.6276162364795211E-3</v>
      </c>
      <c r="AA335" s="6">
        <f t="shared" si="127"/>
        <v>-2.1301292659501252E-2</v>
      </c>
      <c r="AB335" s="6">
        <f t="shared" si="128"/>
        <v>5.9012250398205915E-2</v>
      </c>
      <c r="AC335" s="6">
        <f t="shared" si="129"/>
        <v>-2.4148289538863547E-2</v>
      </c>
      <c r="AD335" s="6">
        <f t="shared" si="130"/>
        <v>7.3968735221495149E-2</v>
      </c>
      <c r="AE335" s="6">
        <f t="shared" si="131"/>
        <v>7.7062693885848943E-3</v>
      </c>
      <c r="AF335" s="6">
        <f t="shared" si="132"/>
        <v>2.6093666035353642E-5</v>
      </c>
      <c r="AG335" s="6">
        <f t="shared" si="133"/>
        <v>6.3877434181344103E-2</v>
      </c>
      <c r="AH335" s="6">
        <f t="shared" si="134"/>
        <v>6.9932576236056032E-2</v>
      </c>
      <c r="AI335" s="6">
        <f t="shared" si="135"/>
        <v>6.8133049037422233E-2</v>
      </c>
      <c r="AJ335" s="6">
        <f t="shared" si="136"/>
        <v>-4.8591067852152834E-4</v>
      </c>
      <c r="AK335" s="6">
        <f t="shared" si="137"/>
        <v>-3.5702395342998509E-2</v>
      </c>
      <c r="AL335" s="6">
        <f t="shared" si="138"/>
        <v>-1.7954804013967187E-3</v>
      </c>
      <c r="AM335" s="6">
        <f t="shared" si="139"/>
        <v>-9.2513690333149833E-3</v>
      </c>
      <c r="AN335" s="6">
        <f t="shared" si="140"/>
        <v>-2.2413124749996037E-2</v>
      </c>
    </row>
    <row r="336" spans="1:40">
      <c r="A336" s="1" t="d">
        <v>2013-05-13</v>
      </c>
      <c r="B336">
        <v>57.549999</v>
      </c>
      <c r="C336">
        <v>40.32</v>
      </c>
      <c r="D336">
        <v>82.120002999999997</v>
      </c>
      <c r="E336">
        <v>49.099997999999999</v>
      </c>
      <c r="F336">
        <v>41.939999</v>
      </c>
      <c r="G336">
        <v>44.169998</v>
      </c>
      <c r="H336">
        <v>41.259998000000003</v>
      </c>
      <c r="I336">
        <v>32.200001</v>
      </c>
      <c r="J336">
        <v>84.449996999999996</v>
      </c>
      <c r="K336">
        <v>117.05999799999999</v>
      </c>
      <c r="L336">
        <v>80.919998000000007</v>
      </c>
      <c r="M336">
        <v>87.459998999999996</v>
      </c>
      <c r="N336">
        <v>91.669998000000007</v>
      </c>
      <c r="O336" s="6">
        <f t="shared" si="115"/>
        <v>5.8682529716383332E-2</v>
      </c>
      <c r="P336" s="6">
        <f t="shared" si="116"/>
        <v>-1.6236519047640494E-2</v>
      </c>
      <c r="Q336" s="6">
        <f t="shared" si="117"/>
        <v>6.2041272573163948E-2</v>
      </c>
      <c r="R336" s="6">
        <f t="shared" si="118"/>
        <v>3.2287511100310924E-2</v>
      </c>
      <c r="S336" s="6">
        <f t="shared" si="119"/>
        <v>2.5354491709493988E-2</v>
      </c>
      <c r="T336" s="6">
        <f t="shared" si="120"/>
        <v>6.8879633610024027E-2</v>
      </c>
      <c r="U336" s="6">
        <f t="shared" si="121"/>
        <v>5.8899157131726228E-2</v>
      </c>
      <c r="V336" s="6">
        <f t="shared" si="122"/>
        <v>6.9436623421381183E-2</v>
      </c>
      <c r="W336" s="6">
        <f t="shared" si="123"/>
        <v>-5.919266332984844E-4</v>
      </c>
      <c r="X336" s="6">
        <f t="shared" si="124"/>
        <v>-5.2663456028238749E-2</v>
      </c>
      <c r="Y336" s="6">
        <f t="shared" si="125"/>
        <v>-2.3452828274134366E-3</v>
      </c>
      <c r="Z336" s="6">
        <f t="shared" si="126"/>
        <v>-1.3852850197134657E-2</v>
      </c>
      <c r="AA336" s="6">
        <f t="shared" si="127"/>
        <v>-3.4417753474232177E-2</v>
      </c>
      <c r="AB336" s="6">
        <f t="shared" si="128"/>
        <v>5.3496794024604451E-2</v>
      </c>
      <c r="AC336" s="6">
        <f t="shared" si="129"/>
        <v>-1.804033433314144E-2</v>
      </c>
      <c r="AD336" s="6">
        <f t="shared" si="130"/>
        <v>6.2218236578338519E-2</v>
      </c>
      <c r="AE336" s="6">
        <f t="shared" si="131"/>
        <v>2.7882502522737218E-2</v>
      </c>
      <c r="AF336" s="6">
        <f t="shared" si="132"/>
        <v>2.1729565045054283E-2</v>
      </c>
      <c r="AG336" s="6">
        <f t="shared" si="133"/>
        <v>6.5482741621692556E-2</v>
      </c>
      <c r="AH336" s="6">
        <f t="shared" si="134"/>
        <v>5.7053144460623276E-2</v>
      </c>
      <c r="AI336" s="6">
        <f t="shared" si="135"/>
        <v>6.4021603918915163E-2</v>
      </c>
      <c r="AJ336" s="6">
        <f t="shared" si="136"/>
        <v>-8.4101950837891853E-4</v>
      </c>
      <c r="AK336" s="6">
        <f t="shared" si="137"/>
        <v>-5.4584992452317987E-2</v>
      </c>
      <c r="AL336" s="6">
        <f t="shared" si="138"/>
        <v>-2.6580618666235097E-3</v>
      </c>
      <c r="AM336" s="6">
        <f t="shared" si="139"/>
        <v>-1.447660299397012E-2</v>
      </c>
      <c r="AN336" s="6">
        <f t="shared" si="140"/>
        <v>-3.5529585564726962E-2</v>
      </c>
    </row>
    <row r="337" spans="1:40">
      <c r="A337" s="1" t="d">
        <v>2013-05-20</v>
      </c>
      <c r="B337">
        <v>56.799999</v>
      </c>
      <c r="C337">
        <v>38.830002</v>
      </c>
      <c r="D337">
        <v>81.709998999999996</v>
      </c>
      <c r="E337">
        <v>49.119999</v>
      </c>
      <c r="F337">
        <v>41.700001</v>
      </c>
      <c r="G337">
        <v>43.709999000000003</v>
      </c>
      <c r="H337">
        <v>40.57</v>
      </c>
      <c r="I337">
        <v>31.690000999999999</v>
      </c>
      <c r="J337">
        <v>84.43</v>
      </c>
      <c r="K337">
        <v>116.800003</v>
      </c>
      <c r="L337">
        <v>80.800003000000004</v>
      </c>
      <c r="M337">
        <v>87.160004000000001</v>
      </c>
      <c r="N337">
        <v>90.980002999999996</v>
      </c>
      <c r="O337" s="6">
        <f t="shared" si="115"/>
        <v>2.2432808237777029E-2</v>
      </c>
      <c r="P337" s="6">
        <f t="shared" si="116"/>
        <v>-5.1692314670551839E-2</v>
      </c>
      <c r="Q337" s="6">
        <f t="shared" si="117"/>
        <v>2.7796776622759086E-2</v>
      </c>
      <c r="R337" s="6">
        <f t="shared" si="118"/>
        <v>2.9964036218955246E-2</v>
      </c>
      <c r="S337" s="6">
        <f t="shared" si="119"/>
        <v>1.1335006066762262E-2</v>
      </c>
      <c r="T337" s="6">
        <f t="shared" si="120"/>
        <v>3.6816786270183109E-2</v>
      </c>
      <c r="U337" s="6">
        <f t="shared" si="121"/>
        <v>1.865957858230561E-2</v>
      </c>
      <c r="V337" s="6">
        <f t="shared" si="122"/>
        <v>1.5262681016849529E-2</v>
      </c>
      <c r="W337" s="6">
        <f t="shared" si="123"/>
        <v>-4.7366489651911502E-4</v>
      </c>
      <c r="X337" s="6">
        <f t="shared" si="124"/>
        <v>-3.4748769718126286E-2</v>
      </c>
      <c r="Y337" s="6">
        <f t="shared" si="125"/>
        <v>-2.1017253925141172E-3</v>
      </c>
      <c r="Z337" s="6">
        <f t="shared" si="126"/>
        <v>-1.1294375563448573E-2</v>
      </c>
      <c r="AA337" s="6">
        <f t="shared" si="127"/>
        <v>-3.1377603910996713E-2</v>
      </c>
      <c r="AB337" s="6">
        <f t="shared" si="128"/>
        <v>1.7247072545998148E-2</v>
      </c>
      <c r="AC337" s="6">
        <f t="shared" si="129"/>
        <v>-5.3496129956052782E-2</v>
      </c>
      <c r="AD337" s="6">
        <f t="shared" si="130"/>
        <v>2.7973740627933657E-2</v>
      </c>
      <c r="AE337" s="6">
        <f t="shared" si="131"/>
        <v>2.555902764138154E-2</v>
      </c>
      <c r="AF337" s="6">
        <f t="shared" si="132"/>
        <v>7.7100794023225571E-3</v>
      </c>
      <c r="AG337" s="6">
        <f t="shared" si="133"/>
        <v>3.3419894281851638E-2</v>
      </c>
      <c r="AH337" s="6">
        <f t="shared" si="134"/>
        <v>1.6813565911202658E-2</v>
      </c>
      <c r="AI337" s="6">
        <f t="shared" si="135"/>
        <v>9.8476615143835086E-3</v>
      </c>
      <c r="AJ337" s="6">
        <f t="shared" si="136"/>
        <v>-7.227577715995491E-4</v>
      </c>
      <c r="AK337" s="6">
        <f t="shared" si="137"/>
        <v>-3.6670306142205525E-2</v>
      </c>
      <c r="AL337" s="6">
        <f t="shared" si="138"/>
        <v>-2.4145044317241903E-3</v>
      </c>
      <c r="AM337" s="6">
        <f t="shared" si="139"/>
        <v>-1.1918128360284035E-2</v>
      </c>
      <c r="AN337" s="6">
        <f t="shared" si="140"/>
        <v>-3.2489436001491498E-2</v>
      </c>
    </row>
    <row r="338" spans="1:40">
      <c r="A338" s="1" t="d">
        <v>2013-05-27</v>
      </c>
      <c r="B338">
        <v>56.119999</v>
      </c>
      <c r="C338">
        <v>37.68</v>
      </c>
      <c r="D338">
        <v>80.5</v>
      </c>
      <c r="E338">
        <v>48.110000999999997</v>
      </c>
      <c r="F338">
        <v>40.049999</v>
      </c>
      <c r="G338">
        <v>43.529998999999997</v>
      </c>
      <c r="H338">
        <v>40.299999</v>
      </c>
      <c r="I338">
        <v>31.66</v>
      </c>
      <c r="J338">
        <v>84.379997000000003</v>
      </c>
      <c r="K338">
        <v>114.449997</v>
      </c>
      <c r="L338">
        <v>80.580001999999993</v>
      </c>
      <c r="M338">
        <v>86.050003000000004</v>
      </c>
      <c r="N338">
        <v>89.010002</v>
      </c>
      <c r="O338" s="6">
        <f t="shared" si="115"/>
        <v>-1.1515779767334292E-2</v>
      </c>
      <c r="P338" s="6">
        <f t="shared" si="116"/>
        <v>-5.5490997698796236E-2</v>
      </c>
      <c r="Q338" s="6">
        <f t="shared" si="117"/>
        <v>2.8612696548960671E-3</v>
      </c>
      <c r="R338" s="6">
        <f t="shared" si="118"/>
        <v>-1.4539206896637892E-3</v>
      </c>
      <c r="S338" s="6">
        <f t="shared" si="119"/>
        <v>-2.7338262420269849E-2</v>
      </c>
      <c r="T338" s="6">
        <f t="shared" si="120"/>
        <v>7.8413687724416311E-3</v>
      </c>
      <c r="U338" s="6">
        <f t="shared" si="121"/>
        <v>-6.6774330796146196E-3</v>
      </c>
      <c r="V338" s="6">
        <f t="shared" si="122"/>
        <v>2.2134396388723142E-3</v>
      </c>
      <c r="W338" s="6">
        <f t="shared" si="123"/>
        <v>-9.4766652312986137E-4</v>
      </c>
      <c r="X338" s="6">
        <f t="shared" si="124"/>
        <v>-3.6882422728495019E-2</v>
      </c>
      <c r="Y338" s="6">
        <f t="shared" si="125"/>
        <v>-3.5924596210493284E-3</v>
      </c>
      <c r="Z338" s="6">
        <f t="shared" si="126"/>
        <v>-1.9107349041082255E-2</v>
      </c>
      <c r="AA338" s="6">
        <f t="shared" si="127"/>
        <v>-3.7702855836460936E-2</v>
      </c>
      <c r="AB338" s="6">
        <f t="shared" si="128"/>
        <v>-1.6701515459113175E-2</v>
      </c>
      <c r="AC338" s="6">
        <f t="shared" si="129"/>
        <v>-5.7294812984297179E-2</v>
      </c>
      <c r="AD338" s="6">
        <f t="shared" si="130"/>
        <v>3.0382336600706375E-3</v>
      </c>
      <c r="AE338" s="6">
        <f t="shared" si="131"/>
        <v>-5.8589292672374949E-3</v>
      </c>
      <c r="AF338" s="6">
        <f t="shared" si="132"/>
        <v>-3.0963189084709554E-2</v>
      </c>
      <c r="AG338" s="6">
        <f t="shared" si="133"/>
        <v>4.4444767841101589E-3</v>
      </c>
      <c r="AH338" s="6">
        <f t="shared" si="134"/>
        <v>-8.5234457507175725E-3</v>
      </c>
      <c r="AI338" s="6">
        <f t="shared" si="135"/>
        <v>-3.2015798635937069E-3</v>
      </c>
      <c r="AJ338" s="6">
        <f t="shared" si="136"/>
        <v>-1.1967593982102954E-3</v>
      </c>
      <c r="AK338" s="6">
        <f t="shared" si="137"/>
        <v>-3.8803959152574258E-2</v>
      </c>
      <c r="AL338" s="6">
        <f t="shared" si="138"/>
        <v>-3.9052386602594015E-3</v>
      </c>
      <c r="AM338" s="6">
        <f t="shared" si="139"/>
        <v>-1.9731101837917715E-2</v>
      </c>
      <c r="AN338" s="6">
        <f t="shared" si="140"/>
        <v>-3.8814687926955721E-2</v>
      </c>
    </row>
    <row r="339" spans="1:40">
      <c r="A339" s="1" t="d">
        <v>2013-06-03</v>
      </c>
      <c r="B339">
        <v>56.84</v>
      </c>
      <c r="C339">
        <v>37.970001000000003</v>
      </c>
      <c r="D339">
        <v>81.309997999999993</v>
      </c>
      <c r="E339">
        <v>48.5</v>
      </c>
      <c r="F339">
        <v>40.68</v>
      </c>
      <c r="G339">
        <v>43.790000999999997</v>
      </c>
      <c r="H339">
        <v>40.18</v>
      </c>
      <c r="I339">
        <v>31.73</v>
      </c>
      <c r="J339">
        <v>84.379997000000003</v>
      </c>
      <c r="K339">
        <v>113.160004</v>
      </c>
      <c r="L339">
        <v>80.459998999999996</v>
      </c>
      <c r="M339">
        <v>85.68</v>
      </c>
      <c r="N339">
        <v>88.419998000000007</v>
      </c>
      <c r="O339" s="6">
        <f t="shared" si="115"/>
        <v>-1.2413814562796889E-2</v>
      </c>
      <c r="P339" s="6">
        <f t="shared" si="116"/>
        <v>-6.0051223182820974E-2</v>
      </c>
      <c r="Q339" s="6">
        <f t="shared" si="117"/>
        <v>-9.9126430601114267E-3</v>
      </c>
      <c r="R339" s="6">
        <f t="shared" si="118"/>
        <v>-1.2295196123838947E-2</v>
      </c>
      <c r="S339" s="6">
        <f t="shared" si="119"/>
        <v>-3.0503430449828318E-2</v>
      </c>
      <c r="T339" s="6">
        <f t="shared" si="120"/>
        <v>-8.6402766792618609E-3</v>
      </c>
      <c r="U339" s="6">
        <f t="shared" si="121"/>
        <v>-2.6524099783218898E-2</v>
      </c>
      <c r="V339" s="6">
        <f t="shared" si="122"/>
        <v>-1.4703878011158546E-2</v>
      </c>
      <c r="W339" s="6">
        <f t="shared" si="123"/>
        <v>-8.2923658708633822E-4</v>
      </c>
      <c r="X339" s="6">
        <f t="shared" si="124"/>
        <v>-3.3883824996273813E-2</v>
      </c>
      <c r="Y339" s="6">
        <f t="shared" si="125"/>
        <v>-5.7008334906697138E-3</v>
      </c>
      <c r="Z339" s="6">
        <f t="shared" si="126"/>
        <v>-2.0562108411482715E-2</v>
      </c>
      <c r="AA339" s="6">
        <f t="shared" si="127"/>
        <v>-3.6096984377515552E-2</v>
      </c>
      <c r="AB339" s="6">
        <f t="shared" si="128"/>
        <v>-1.7599550254575772E-2</v>
      </c>
      <c r="AC339" s="6">
        <f t="shared" si="129"/>
        <v>-6.1855038468321917E-2</v>
      </c>
      <c r="AD339" s="6">
        <f t="shared" si="130"/>
        <v>-9.735679054936856E-3</v>
      </c>
      <c r="AE339" s="6">
        <f t="shared" si="131"/>
        <v>-1.6700204701412653E-2</v>
      </c>
      <c r="AF339" s="6">
        <f t="shared" si="132"/>
        <v>-3.4128357114268024E-2</v>
      </c>
      <c r="AG339" s="6">
        <f t="shared" si="133"/>
        <v>-1.2037168667593332E-2</v>
      </c>
      <c r="AH339" s="6">
        <f t="shared" si="134"/>
        <v>-2.837011245432185E-2</v>
      </c>
      <c r="AI339" s="6">
        <f t="shared" si="135"/>
        <v>-2.0118897513624567E-2</v>
      </c>
      <c r="AJ339" s="6">
        <f t="shared" si="136"/>
        <v>-1.0783294621667724E-3</v>
      </c>
      <c r="AK339" s="6">
        <f t="shared" si="137"/>
        <v>-3.5805361420353052E-2</v>
      </c>
      <c r="AL339" s="6">
        <f t="shared" si="138"/>
        <v>-6.0136125298797874E-3</v>
      </c>
      <c r="AM339" s="6">
        <f t="shared" si="139"/>
        <v>-2.1185861208318175E-2</v>
      </c>
      <c r="AN339" s="6">
        <f t="shared" si="140"/>
        <v>-3.7208816468010338E-2</v>
      </c>
    </row>
    <row r="340" spans="1:40">
      <c r="A340" s="1" t="d">
        <v>2013-06-10</v>
      </c>
      <c r="B340">
        <v>56.349997999999999</v>
      </c>
      <c r="C340">
        <v>38</v>
      </c>
      <c r="D340">
        <v>79.910004000000001</v>
      </c>
      <c r="E340">
        <v>48.540000999999997</v>
      </c>
      <c r="F340">
        <v>40.700001</v>
      </c>
      <c r="G340">
        <v>43.299999</v>
      </c>
      <c r="H340">
        <v>40.049999</v>
      </c>
      <c r="I340">
        <v>31.379999000000002</v>
      </c>
      <c r="J340">
        <v>84.43</v>
      </c>
      <c r="K340">
        <v>113.82</v>
      </c>
      <c r="L340">
        <v>80.569999999999993</v>
      </c>
      <c r="M340">
        <v>85.75</v>
      </c>
      <c r="N340">
        <v>88.330001999999993</v>
      </c>
      <c r="O340" s="6">
        <f t="shared" si="115"/>
        <v>-7.9541031281449084E-3</v>
      </c>
      <c r="P340" s="6">
        <f t="shared" si="116"/>
        <v>-2.1607035523755983E-2</v>
      </c>
      <c r="Q340" s="6">
        <f t="shared" si="117"/>
        <v>-2.2275329715528359E-2</v>
      </c>
      <c r="R340" s="6">
        <f t="shared" si="118"/>
        <v>-1.1878042580559857E-2</v>
      </c>
      <c r="S340" s="6">
        <f t="shared" si="119"/>
        <v>-2.4273035766997277E-2</v>
      </c>
      <c r="T340" s="6">
        <f t="shared" si="120"/>
        <v>-9.4242740834073763E-3</v>
      </c>
      <c r="U340" s="6">
        <f t="shared" si="121"/>
        <v>-1.2900228672776978E-2</v>
      </c>
      <c r="V340" s="6">
        <f t="shared" si="122"/>
        <v>-9.8304898210701073E-3</v>
      </c>
      <c r="W340" s="6">
        <f t="shared" si="123"/>
        <v>0</v>
      </c>
      <c r="X340" s="6">
        <f t="shared" si="124"/>
        <v>-2.584484290408013E-2</v>
      </c>
      <c r="Y340" s="6">
        <f t="shared" si="125"/>
        <v>-2.8506308666574505E-3</v>
      </c>
      <c r="Z340" s="6">
        <f t="shared" si="126"/>
        <v>-1.6309469922980026E-2</v>
      </c>
      <c r="AA340" s="6">
        <f t="shared" si="127"/>
        <v>-2.9559911716733181E-2</v>
      </c>
      <c r="AB340" s="6">
        <f t="shared" si="128"/>
        <v>-1.3139838819923789E-2</v>
      </c>
      <c r="AC340" s="6">
        <f t="shared" si="129"/>
        <v>-2.3410850809256929E-2</v>
      </c>
      <c r="AD340" s="6">
        <f t="shared" si="130"/>
        <v>-2.2098365710353788E-2</v>
      </c>
      <c r="AE340" s="6">
        <f t="shared" si="131"/>
        <v>-1.6283051158133562E-2</v>
      </c>
      <c r="AF340" s="6">
        <f t="shared" si="132"/>
        <v>-2.7897962431436982E-2</v>
      </c>
      <c r="AG340" s="6">
        <f t="shared" si="133"/>
        <v>-1.2821166071738849E-2</v>
      </c>
      <c r="AH340" s="6">
        <f t="shared" si="134"/>
        <v>-1.474624134387993E-2</v>
      </c>
      <c r="AI340" s="6">
        <f t="shared" si="135"/>
        <v>-1.5245509323536129E-2</v>
      </c>
      <c r="AJ340" s="6">
        <f t="shared" si="136"/>
        <v>-2.4909287508043413E-4</v>
      </c>
      <c r="AK340" s="6">
        <f t="shared" si="137"/>
        <v>-2.7766379328159368E-2</v>
      </c>
      <c r="AL340" s="6">
        <f t="shared" si="138"/>
        <v>-3.1634099058675236E-3</v>
      </c>
      <c r="AM340" s="6">
        <f t="shared" si="139"/>
        <v>-1.6933222719815486E-2</v>
      </c>
      <c r="AN340" s="6">
        <f t="shared" si="140"/>
        <v>-3.0671743807227966E-2</v>
      </c>
    </row>
    <row r="341" spans="1:40">
      <c r="A341" s="1" t="d">
        <v>2013-06-17</v>
      </c>
      <c r="B341">
        <v>55.040000999999997</v>
      </c>
      <c r="C341">
        <v>36.540000999999997</v>
      </c>
      <c r="D341">
        <v>78.169998000000007</v>
      </c>
      <c r="E341">
        <v>47.290000999999997</v>
      </c>
      <c r="F341">
        <v>39.43</v>
      </c>
      <c r="G341">
        <v>42.299999</v>
      </c>
      <c r="H341">
        <v>38.790000999999997</v>
      </c>
      <c r="I341">
        <v>30.51</v>
      </c>
      <c r="J341">
        <v>84.25</v>
      </c>
      <c r="K341">
        <v>108.400002</v>
      </c>
      <c r="L341">
        <v>80.019997000000004</v>
      </c>
      <c r="M341">
        <v>83.160004000000001</v>
      </c>
      <c r="N341">
        <v>83.720000999999996</v>
      </c>
      <c r="O341" s="6">
        <f t="shared" ref="O341:O404" si="141">LN(B341/B338)</f>
        <v>-1.9432025621608041E-2</v>
      </c>
      <c r="P341" s="6">
        <f t="shared" ref="P341:P404" si="142">LN(C341/C338)</f>
        <v>-3.0721871391033356E-2</v>
      </c>
      <c r="Q341" s="6">
        <f t="shared" ref="Q341:Q404" si="143">LN(D341/D338)</f>
        <v>-2.9371267777541732E-2</v>
      </c>
      <c r="R341" s="6">
        <f t="shared" ref="R341:R404" si="144">LN(E341/E338)</f>
        <v>-1.719119869515769E-2</v>
      </c>
      <c r="S341" s="6">
        <f t="shared" ref="S341:S404" si="145">LN(F341/F338)</f>
        <v>-1.5601700656043063E-2</v>
      </c>
      <c r="T341" s="6">
        <f t="shared" ref="T341:T404" si="146">LN(G341/G338)</f>
        <v>-2.8663270179973277E-2</v>
      </c>
      <c r="U341" s="6">
        <f t="shared" ref="U341:U404" si="147">LN(H341/H338)</f>
        <v>-3.8188936907025683E-2</v>
      </c>
      <c r="V341" s="6">
        <f t="shared" ref="V341:V404" si="148">LN(I341/I338)</f>
        <v>-3.6999555724287717E-2</v>
      </c>
      <c r="W341" s="6">
        <f t="shared" ref="W341:W404" si="149">LN(J341/J338)</f>
        <v>-1.5418019102722447E-3</v>
      </c>
      <c r="X341" s="6">
        <f t="shared" ref="X341:X404" si="150">LN(K341/K338)</f>
        <v>-5.430991273052533E-2</v>
      </c>
      <c r="Y341" s="6">
        <f t="shared" ref="Y341:Y404" si="151">LN(L341/L338)</f>
        <v>-6.9739386447944174E-3</v>
      </c>
      <c r="Z341" s="6">
        <f t="shared" ref="Z341:Z404" si="152">LN(M341/M338)</f>
        <v>-3.4162046431140243E-2</v>
      </c>
      <c r="AA341" s="6">
        <f t="shared" ref="AA341:AA404" si="153">LN(N341/N338)</f>
        <v>-6.1270835917849334E-2</v>
      </c>
      <c r="AB341" s="6">
        <f t="shared" ref="AB341:AB404" si="154">O341-$O$655</f>
        <v>-2.4617761313386922E-2</v>
      </c>
      <c r="AC341" s="6">
        <f t="shared" ref="AC341:AC404" si="155">P341-$P$655</f>
        <v>-3.2525686676534299E-2</v>
      </c>
      <c r="AD341" s="6">
        <f t="shared" ref="AD341:AD404" si="156">Q341-$Q$655</f>
        <v>-2.9194303772367161E-2</v>
      </c>
      <c r="AE341" s="6">
        <f t="shared" ref="AE341:AE404" si="157">R341-$R$655</f>
        <v>-2.1596207272731396E-2</v>
      </c>
      <c r="AF341" s="6">
        <f t="shared" ref="AF341:AF404" si="158">S341-$S$655</f>
        <v>-1.9226627320482768E-2</v>
      </c>
      <c r="AG341" s="6">
        <f t="shared" ref="AG341:AG404" si="159">T341-$T$655</f>
        <v>-3.2060162168304748E-2</v>
      </c>
      <c r="AH341" s="6">
        <f t="shared" ref="AH341:AH404" si="160">U341-$U$655</f>
        <v>-4.0034949578128635E-2</v>
      </c>
      <c r="AI341" s="6">
        <f t="shared" ref="AI341:AI404" si="161">V341-$V$655</f>
        <v>-4.2414575226753737E-2</v>
      </c>
      <c r="AJ341" s="6">
        <f t="shared" ref="AJ341:AJ404" si="162">W341-$W$655</f>
        <v>-1.7908947853526788E-3</v>
      </c>
      <c r="AK341" s="6">
        <f t="shared" ref="AK341:AK404" si="163">X341-$X$655</f>
        <v>-5.6231449154604568E-2</v>
      </c>
      <c r="AL341" s="6">
        <f t="shared" ref="AL341:AL404" si="164">Y341-$Y$655</f>
        <v>-7.2867176840044909E-3</v>
      </c>
      <c r="AM341" s="6">
        <f t="shared" ref="AM341:AM404" si="165">Z341-$Z$655</f>
        <v>-3.4785799227975707E-2</v>
      </c>
      <c r="AN341" s="6">
        <f t="shared" ref="AN341:AN404" si="166">AA341-$AA$655</f>
        <v>-6.2382668008344119E-2</v>
      </c>
    </row>
    <row r="342" spans="1:40">
      <c r="A342" s="1" t="d">
        <v>2013-06-24</v>
      </c>
      <c r="B342">
        <v>56.400002000000001</v>
      </c>
      <c r="C342">
        <v>37.630001</v>
      </c>
      <c r="D342">
        <v>78.300003000000004</v>
      </c>
      <c r="E342">
        <v>47.610000999999997</v>
      </c>
      <c r="F342">
        <v>39.669998</v>
      </c>
      <c r="G342">
        <v>42.639999000000003</v>
      </c>
      <c r="H342">
        <v>38.349997999999999</v>
      </c>
      <c r="I342">
        <v>30.59</v>
      </c>
      <c r="J342">
        <v>84.279999000000004</v>
      </c>
      <c r="K342">
        <v>110.44000200000001</v>
      </c>
      <c r="L342">
        <v>80.069999999999993</v>
      </c>
      <c r="M342">
        <v>83.489998</v>
      </c>
      <c r="N342">
        <v>85.160004000000001</v>
      </c>
      <c r="O342" s="6">
        <f t="shared" si="141"/>
        <v>-7.7711092638944653E-3</v>
      </c>
      <c r="P342" s="6">
        <f t="shared" si="142"/>
        <v>-8.9947694004050439E-3</v>
      </c>
      <c r="Q342" s="6">
        <f t="shared" si="143"/>
        <v>-3.7721344311592242E-2</v>
      </c>
      <c r="R342" s="6">
        <f t="shared" si="144"/>
        <v>-1.8520953733019641E-2</v>
      </c>
      <c r="S342" s="6">
        <f t="shared" si="145"/>
        <v>-2.5141387070053135E-2</v>
      </c>
      <c r="T342" s="6">
        <f t="shared" si="146"/>
        <v>-2.6612747244139336E-2</v>
      </c>
      <c r="U342" s="6">
        <f t="shared" si="147"/>
        <v>-4.6614883724763106E-2</v>
      </c>
      <c r="V342" s="6">
        <f t="shared" si="148"/>
        <v>-3.6589447432292171E-2</v>
      </c>
      <c r="W342" s="6">
        <f t="shared" si="149"/>
        <v>-1.1857940719662292E-3</v>
      </c>
      <c r="X342" s="6">
        <f t="shared" si="150"/>
        <v>-2.4330376610211125E-2</v>
      </c>
      <c r="Y342" s="6">
        <f t="shared" si="151"/>
        <v>-4.8589020085637764E-3</v>
      </c>
      <c r="Z342" s="6">
        <f t="shared" si="152"/>
        <v>-2.5892585888549265E-2</v>
      </c>
      <c r="AA342" s="6">
        <f t="shared" si="153"/>
        <v>-3.7566278783093772E-2</v>
      </c>
      <c r="AB342" s="6">
        <f t="shared" si="154"/>
        <v>-1.2956844955673348E-2</v>
      </c>
      <c r="AC342" s="6">
        <f t="shared" si="155"/>
        <v>-1.079858468590599E-2</v>
      </c>
      <c r="AD342" s="6">
        <f t="shared" si="156"/>
        <v>-3.7544380306417671E-2</v>
      </c>
      <c r="AE342" s="6">
        <f t="shared" si="157"/>
        <v>-2.2925962310593347E-2</v>
      </c>
      <c r="AF342" s="6">
        <f t="shared" si="158"/>
        <v>-2.876631373449284E-2</v>
      </c>
      <c r="AG342" s="6">
        <f t="shared" si="159"/>
        <v>-3.0009639232470808E-2</v>
      </c>
      <c r="AH342" s="6">
        <f t="shared" si="160"/>
        <v>-4.8460896395866059E-2</v>
      </c>
      <c r="AI342" s="6">
        <f t="shared" si="161"/>
        <v>-4.2004466934758192E-2</v>
      </c>
      <c r="AJ342" s="6">
        <f t="shared" si="162"/>
        <v>-1.4348869470466633E-3</v>
      </c>
      <c r="AK342" s="6">
        <f t="shared" si="163"/>
        <v>-2.6251913034290364E-2</v>
      </c>
      <c r="AL342" s="6">
        <f t="shared" si="164"/>
        <v>-5.17168104777385E-3</v>
      </c>
      <c r="AM342" s="6">
        <f t="shared" si="165"/>
        <v>-2.6516338685384725E-2</v>
      </c>
      <c r="AN342" s="6">
        <f t="shared" si="166"/>
        <v>-3.8678110873588557E-2</v>
      </c>
    </row>
    <row r="343" spans="1:40">
      <c r="A343" s="1" t="d">
        <v>2013-07-01</v>
      </c>
      <c r="B343">
        <v>57.77</v>
      </c>
      <c r="C343">
        <v>36.900002000000001</v>
      </c>
      <c r="D343">
        <v>79.959998999999996</v>
      </c>
      <c r="E343">
        <v>48.220001000000003</v>
      </c>
      <c r="F343">
        <v>40.029998999999997</v>
      </c>
      <c r="G343">
        <v>43.299999</v>
      </c>
      <c r="H343">
        <v>38.720001000000003</v>
      </c>
      <c r="I343">
        <v>31.18</v>
      </c>
      <c r="J343">
        <v>84.209998999999996</v>
      </c>
      <c r="K343">
        <v>106.260002</v>
      </c>
      <c r="L343">
        <v>79.760002</v>
      </c>
      <c r="M343">
        <v>82.349997999999999</v>
      </c>
      <c r="N343">
        <v>83.25</v>
      </c>
      <c r="O343" s="6">
        <f t="shared" si="141"/>
        <v>2.4887404799847513E-2</v>
      </c>
      <c r="P343" s="6">
        <f t="shared" si="142"/>
        <v>-2.9374554479363671E-2</v>
      </c>
      <c r="Q343" s="6">
        <f t="shared" si="143"/>
        <v>6.2544568326254287E-4</v>
      </c>
      <c r="R343" s="6">
        <f t="shared" si="144"/>
        <v>-6.6143274087130683E-3</v>
      </c>
      <c r="S343" s="6">
        <f t="shared" si="145"/>
        <v>-1.6598968995355741E-2</v>
      </c>
      <c r="T343" s="6">
        <f t="shared" si="146"/>
        <v>0</v>
      </c>
      <c r="U343" s="6">
        <f t="shared" si="147"/>
        <v>-3.3772360310756644E-2</v>
      </c>
      <c r="V343" s="6">
        <f t="shared" si="148"/>
        <v>-6.3938518078241633E-3</v>
      </c>
      <c r="W343" s="6">
        <f t="shared" si="149"/>
        <v>-2.6091215145821797E-3</v>
      </c>
      <c r="X343" s="6">
        <f t="shared" si="150"/>
        <v>-6.8729313330422884E-2</v>
      </c>
      <c r="Y343" s="6">
        <f t="shared" si="151"/>
        <v>-1.0104221060296266E-2</v>
      </c>
      <c r="Z343" s="6">
        <f t="shared" si="152"/>
        <v>-4.0457653708981897E-2</v>
      </c>
      <c r="AA343" s="6">
        <f t="shared" si="153"/>
        <v>-5.9231694538851208E-2</v>
      </c>
      <c r="AB343" s="6">
        <f t="shared" si="154"/>
        <v>1.9701669108068632E-2</v>
      </c>
      <c r="AC343" s="6">
        <f t="shared" si="155"/>
        <v>-3.1178369764864617E-2</v>
      </c>
      <c r="AD343" s="6">
        <f t="shared" si="156"/>
        <v>8.0240968843711333E-4</v>
      </c>
      <c r="AE343" s="6">
        <f t="shared" si="157"/>
        <v>-1.1019335986286773E-2</v>
      </c>
      <c r="AF343" s="6">
        <f t="shared" si="158"/>
        <v>-2.0223895659795446E-2</v>
      </c>
      <c r="AG343" s="6">
        <f t="shared" si="159"/>
        <v>-3.3968919883314722E-3</v>
      </c>
      <c r="AH343" s="6">
        <f t="shared" si="160"/>
        <v>-3.5618372981859596E-2</v>
      </c>
      <c r="AI343" s="6">
        <f t="shared" si="161"/>
        <v>-1.1808871310290184E-2</v>
      </c>
      <c r="AJ343" s="6">
        <f t="shared" si="162"/>
        <v>-2.8582143896626138E-3</v>
      </c>
      <c r="AK343" s="6">
        <f t="shared" si="163"/>
        <v>-7.0650849754502115E-2</v>
      </c>
      <c r="AL343" s="6">
        <f t="shared" si="164"/>
        <v>-1.041700009950634E-2</v>
      </c>
      <c r="AM343" s="6">
        <f t="shared" si="165"/>
        <v>-4.1081406505817361E-2</v>
      </c>
      <c r="AN343" s="6">
        <f t="shared" si="166"/>
        <v>-6.0343526629345993E-2</v>
      </c>
    </row>
    <row r="344" spans="1:40">
      <c r="A344" s="1" t="d">
        <v>2013-07-08</v>
      </c>
      <c r="B344">
        <v>59.720001000000003</v>
      </c>
      <c r="C344">
        <v>38.639999000000003</v>
      </c>
      <c r="D344">
        <v>81.910004000000001</v>
      </c>
      <c r="E344">
        <v>49.880001</v>
      </c>
      <c r="F344">
        <v>41.43</v>
      </c>
      <c r="G344">
        <v>44.450001</v>
      </c>
      <c r="H344">
        <v>40.029998999999997</v>
      </c>
      <c r="I344">
        <v>31.93</v>
      </c>
      <c r="J344">
        <v>84.279999000000004</v>
      </c>
      <c r="K344">
        <v>107.720001</v>
      </c>
      <c r="L344">
        <v>80.139999000000003</v>
      </c>
      <c r="M344">
        <v>83.260002</v>
      </c>
      <c r="N344">
        <v>84.300003000000004</v>
      </c>
      <c r="O344" s="6">
        <f t="shared" si="141"/>
        <v>8.1606777622106039E-2</v>
      </c>
      <c r="P344" s="6">
        <f t="shared" si="142"/>
        <v>5.5880405147270787E-2</v>
      </c>
      <c r="Q344" s="6">
        <f t="shared" si="143"/>
        <v>4.6735215714619777E-2</v>
      </c>
      <c r="R344" s="6">
        <f t="shared" si="144"/>
        <v>5.3321263058047068E-2</v>
      </c>
      <c r="S344" s="6">
        <f t="shared" si="145"/>
        <v>4.9478308199774668E-2</v>
      </c>
      <c r="T344" s="6">
        <f t="shared" si="146"/>
        <v>4.9577922045531193E-2</v>
      </c>
      <c r="U344" s="6">
        <f t="shared" si="147"/>
        <v>3.1466640791502305E-2</v>
      </c>
      <c r="V344" s="6">
        <f t="shared" si="148"/>
        <v>4.5491507998112246E-2</v>
      </c>
      <c r="W344" s="6">
        <f t="shared" si="149"/>
        <v>3.5600783830598998E-4</v>
      </c>
      <c r="X344" s="6">
        <f t="shared" si="150"/>
        <v>-6.2928302290049523E-3</v>
      </c>
      <c r="Y344" s="6">
        <f t="shared" si="151"/>
        <v>1.4985267913743406E-3</v>
      </c>
      <c r="Z344" s="6">
        <f t="shared" si="152"/>
        <v>1.2017546981085724E-3</v>
      </c>
      <c r="AA344" s="6">
        <f t="shared" si="153"/>
        <v>6.9039910726217141E-3</v>
      </c>
      <c r="AB344" s="6">
        <f t="shared" si="154"/>
        <v>7.6421041930327158E-2</v>
      </c>
      <c r="AC344" s="6">
        <f t="shared" si="155"/>
        <v>5.4076589861769844E-2</v>
      </c>
      <c r="AD344" s="6">
        <f t="shared" si="156"/>
        <v>4.6912179719794347E-2</v>
      </c>
      <c r="AE344" s="6">
        <f t="shared" si="157"/>
        <v>4.8916254480473362E-2</v>
      </c>
      <c r="AF344" s="6">
        <f t="shared" si="158"/>
        <v>4.5853381535334962E-2</v>
      </c>
      <c r="AG344" s="6">
        <f t="shared" si="159"/>
        <v>4.6181030057199722E-2</v>
      </c>
      <c r="AH344" s="6">
        <f t="shared" si="160"/>
        <v>2.9620628120399353E-2</v>
      </c>
      <c r="AI344" s="6">
        <f t="shared" si="161"/>
        <v>4.0076488495646226E-2</v>
      </c>
      <c r="AJ344" s="6">
        <f t="shared" si="162"/>
        <v>1.0691496322555585E-4</v>
      </c>
      <c r="AK344" s="6">
        <f t="shared" si="163"/>
        <v>-8.2143666530841899E-3</v>
      </c>
      <c r="AL344" s="6">
        <f t="shared" si="164"/>
        <v>1.1857477521642675E-3</v>
      </c>
      <c r="AM344" s="6">
        <f t="shared" si="165"/>
        <v>5.7800190127311069E-4</v>
      </c>
      <c r="AN344" s="6">
        <f t="shared" si="166"/>
        <v>5.7921589821269279E-3</v>
      </c>
    </row>
    <row r="345" spans="1:40">
      <c r="A345" s="1" t="d">
        <v>2013-07-15</v>
      </c>
      <c r="B345">
        <v>59.57</v>
      </c>
      <c r="C345">
        <v>39.389999000000003</v>
      </c>
      <c r="D345">
        <v>83.720000999999996</v>
      </c>
      <c r="E345">
        <v>50.57</v>
      </c>
      <c r="F345">
        <v>41.799999</v>
      </c>
      <c r="G345">
        <v>45.41</v>
      </c>
      <c r="H345">
        <v>40.479999999999997</v>
      </c>
      <c r="I345">
        <v>31.450001</v>
      </c>
      <c r="J345">
        <v>84.389999000000003</v>
      </c>
      <c r="K345">
        <v>109.199997</v>
      </c>
      <c r="L345">
        <v>80.360000999999997</v>
      </c>
      <c r="M345">
        <v>84.059997999999993</v>
      </c>
      <c r="N345">
        <v>85.209998999999996</v>
      </c>
      <c r="O345" s="6">
        <f t="shared" si="141"/>
        <v>5.4682897675590626E-2</v>
      </c>
      <c r="P345" s="6">
        <f t="shared" si="142"/>
        <v>4.5710320415773151E-2</v>
      </c>
      <c r="Q345" s="6">
        <f t="shared" si="143"/>
        <v>6.6930268211442975E-2</v>
      </c>
      <c r="R345" s="6">
        <f t="shared" si="144"/>
        <v>6.0315670881473757E-2</v>
      </c>
      <c r="S345" s="6">
        <f t="shared" si="145"/>
        <v>5.2301131496959218E-2</v>
      </c>
      <c r="T345" s="6">
        <f t="shared" si="146"/>
        <v>6.2939588704428395E-2</v>
      </c>
      <c r="U345" s="6">
        <f t="shared" si="147"/>
        <v>5.4053549317184757E-2</v>
      </c>
      <c r="V345" s="6">
        <f t="shared" si="148"/>
        <v>2.7725856780139415E-2</v>
      </c>
      <c r="W345" s="6">
        <f t="shared" si="149"/>
        <v>1.3043222493529065E-3</v>
      </c>
      <c r="X345" s="6">
        <f t="shared" si="150"/>
        <v>-1.1291369333057502E-2</v>
      </c>
      <c r="Y345" s="6">
        <f t="shared" si="151"/>
        <v>3.6153003061930797E-3</v>
      </c>
      <c r="Z345" s="6">
        <f t="shared" si="152"/>
        <v>6.8039655334969709E-3</v>
      </c>
      <c r="AA345" s="6">
        <f t="shared" si="153"/>
        <v>5.8689910846640989E-4</v>
      </c>
      <c r="AB345" s="6">
        <f t="shared" si="154"/>
        <v>4.9497161983811745E-2</v>
      </c>
      <c r="AC345" s="6">
        <f t="shared" si="155"/>
        <v>4.3906505130272208E-2</v>
      </c>
      <c r="AD345" s="6">
        <f t="shared" si="156"/>
        <v>6.7107232216617546E-2</v>
      </c>
      <c r="AE345" s="6">
        <f t="shared" si="157"/>
        <v>5.5910662303900051E-2</v>
      </c>
      <c r="AF345" s="6">
        <f t="shared" si="158"/>
        <v>4.8676204832519512E-2</v>
      </c>
      <c r="AG345" s="6">
        <f t="shared" si="159"/>
        <v>5.9542696716096924E-2</v>
      </c>
      <c r="AH345" s="6">
        <f t="shared" si="160"/>
        <v>5.2207536646081805E-2</v>
      </c>
      <c r="AI345" s="6">
        <f t="shared" si="161"/>
        <v>2.2310837277673395E-2</v>
      </c>
      <c r="AJ345" s="6">
        <f t="shared" si="162"/>
        <v>1.0552293742724724E-3</v>
      </c>
      <c r="AK345" s="6">
        <f t="shared" si="163"/>
        <v>-1.3212905757136739E-2</v>
      </c>
      <c r="AL345" s="6">
        <f t="shared" si="164"/>
        <v>3.3025212669830066E-3</v>
      </c>
      <c r="AM345" s="6">
        <f t="shared" si="165"/>
        <v>6.1802127366615087E-3</v>
      </c>
      <c r="AN345" s="6">
        <f t="shared" si="166"/>
        <v>-5.2493298202837635E-4</v>
      </c>
    </row>
    <row r="346" spans="1:40">
      <c r="A346" s="1" t="d">
        <v>2013-07-22</v>
      </c>
      <c r="B346">
        <v>59.52</v>
      </c>
      <c r="C346">
        <v>39.349997999999999</v>
      </c>
      <c r="D346">
        <v>83</v>
      </c>
      <c r="E346">
        <v>51.139999000000003</v>
      </c>
      <c r="F346">
        <v>41.529998999999997</v>
      </c>
      <c r="G346">
        <v>44.93</v>
      </c>
      <c r="H346">
        <v>40.490001999999997</v>
      </c>
      <c r="I346">
        <v>31.73</v>
      </c>
      <c r="J346">
        <v>84.400002000000001</v>
      </c>
      <c r="K346">
        <v>108.139999</v>
      </c>
      <c r="L346">
        <v>80.339995999999999</v>
      </c>
      <c r="M346">
        <v>83.699996999999996</v>
      </c>
      <c r="N346">
        <v>84.68</v>
      </c>
      <c r="O346" s="6">
        <f t="shared" si="141"/>
        <v>2.9842780731662358E-2</v>
      </c>
      <c r="P346" s="6">
        <f t="shared" si="142"/>
        <v>6.4284318790467657E-2</v>
      </c>
      <c r="Q346" s="6">
        <f t="shared" si="143"/>
        <v>3.7314110670651934E-2</v>
      </c>
      <c r="R346" s="6">
        <f t="shared" si="144"/>
        <v>5.8793056817567642E-2</v>
      </c>
      <c r="S346" s="6">
        <f t="shared" si="145"/>
        <v>3.6786885540464907E-2</v>
      </c>
      <c r="T346" s="6">
        <f t="shared" si="146"/>
        <v>3.695311116831293E-2</v>
      </c>
      <c r="U346" s="6">
        <f t="shared" si="147"/>
        <v>4.4698791204158476E-2</v>
      </c>
      <c r="V346" s="6">
        <f t="shared" si="148"/>
        <v>1.7485741965473763E-2</v>
      </c>
      <c r="W346" s="6">
        <f t="shared" si="149"/>
        <v>2.2537581317671044E-3</v>
      </c>
      <c r="X346" s="6">
        <f t="shared" si="150"/>
        <v>1.7537734862031851E-2</v>
      </c>
      <c r="Y346" s="6">
        <f t="shared" si="151"/>
        <v>7.2454284139274192E-3</v>
      </c>
      <c r="Z346" s="6">
        <f t="shared" si="152"/>
        <v>1.6260509316067758E-2</v>
      </c>
      <c r="AA346" s="6">
        <f t="shared" si="153"/>
        <v>1.7031317406111173E-2</v>
      </c>
      <c r="AB346" s="6">
        <f t="shared" si="154"/>
        <v>2.4657045039883477E-2</v>
      </c>
      <c r="AC346" s="6">
        <f t="shared" si="155"/>
        <v>6.2480503504966714E-2</v>
      </c>
      <c r="AD346" s="6">
        <f t="shared" si="156"/>
        <v>3.7491074675826505E-2</v>
      </c>
      <c r="AE346" s="6">
        <f t="shared" si="157"/>
        <v>5.4388048239993936E-2</v>
      </c>
      <c r="AF346" s="6">
        <f t="shared" si="158"/>
        <v>3.3161958876025202E-2</v>
      </c>
      <c r="AG346" s="6">
        <f t="shared" si="159"/>
        <v>3.3556219179981459E-2</v>
      </c>
      <c r="AH346" s="6">
        <f t="shared" si="160"/>
        <v>4.2852778533055524E-2</v>
      </c>
      <c r="AI346" s="6">
        <f t="shared" si="161"/>
        <v>1.2070722463007742E-2</v>
      </c>
      <c r="AJ346" s="6">
        <f t="shared" si="162"/>
        <v>2.0046652566866703E-3</v>
      </c>
      <c r="AK346" s="6">
        <f t="shared" si="163"/>
        <v>1.5616198437952615E-2</v>
      </c>
      <c r="AL346" s="6">
        <f t="shared" si="164"/>
        <v>6.9326493747173456E-3</v>
      </c>
      <c r="AM346" s="6">
        <f t="shared" si="165"/>
        <v>1.5636756519232298E-2</v>
      </c>
      <c r="AN346" s="6">
        <f t="shared" si="166"/>
        <v>1.5919485315616388E-2</v>
      </c>
    </row>
    <row r="347" spans="1:40">
      <c r="A347" s="1" t="d">
        <v>2013-07-29</v>
      </c>
      <c r="B347">
        <v>60.720001000000003</v>
      </c>
      <c r="C347">
        <v>39.540000999999997</v>
      </c>
      <c r="D347">
        <v>83.389999000000003</v>
      </c>
      <c r="E347">
        <v>51.360000999999997</v>
      </c>
      <c r="F347">
        <v>41.75</v>
      </c>
      <c r="G347">
        <v>46.02</v>
      </c>
      <c r="H347">
        <v>41.009998000000003</v>
      </c>
      <c r="I347">
        <v>32.209999000000003</v>
      </c>
      <c r="J347">
        <v>84.410004000000001</v>
      </c>
      <c r="K347">
        <v>106.519997</v>
      </c>
      <c r="L347">
        <v>80.309997999999993</v>
      </c>
      <c r="M347">
        <v>83.410004000000001</v>
      </c>
      <c r="N347">
        <v>83.480002999999996</v>
      </c>
      <c r="O347" s="6">
        <f t="shared" si="141"/>
        <v>1.6606160140614019E-2</v>
      </c>
      <c r="P347" s="6">
        <f t="shared" si="142"/>
        <v>2.3024859568915444E-2</v>
      </c>
      <c r="Q347" s="6">
        <f t="shared" si="143"/>
        <v>1.7907253745452628E-2</v>
      </c>
      <c r="R347" s="6">
        <f t="shared" si="144"/>
        <v>2.9239537992159392E-2</v>
      </c>
      <c r="S347" s="6">
        <f t="shared" si="145"/>
        <v>7.6941952075541631E-3</v>
      </c>
      <c r="T347" s="6">
        <f t="shared" si="146"/>
        <v>3.471110015011878E-2</v>
      </c>
      <c r="U347" s="6">
        <f t="shared" si="147"/>
        <v>2.4186742612155986E-2</v>
      </c>
      <c r="V347" s="6">
        <f t="shared" si="148"/>
        <v>8.7309255701576091E-3</v>
      </c>
      <c r="W347" s="6">
        <f t="shared" si="149"/>
        <v>1.5413483126006059E-3</v>
      </c>
      <c r="X347" s="6">
        <f t="shared" si="150"/>
        <v>-1.1202544444719213E-2</v>
      </c>
      <c r="Y347" s="6">
        <f t="shared" si="151"/>
        <v>2.1190285670361717E-3</v>
      </c>
      <c r="Z347" s="6">
        <f t="shared" si="152"/>
        <v>1.7999884214321155E-3</v>
      </c>
      <c r="AA347" s="6">
        <f t="shared" si="153"/>
        <v>-9.7747824492471456E-3</v>
      </c>
      <c r="AB347" s="6">
        <f t="shared" si="154"/>
        <v>1.1420424448835138E-2</v>
      </c>
      <c r="AC347" s="6">
        <f t="shared" si="155"/>
        <v>2.1221044283414498E-2</v>
      </c>
      <c r="AD347" s="6">
        <f t="shared" si="156"/>
        <v>1.8084217750627199E-2</v>
      </c>
      <c r="AE347" s="6">
        <f t="shared" si="157"/>
        <v>2.4834529414585686E-2</v>
      </c>
      <c r="AF347" s="6">
        <f t="shared" si="158"/>
        <v>4.0692685431144579E-3</v>
      </c>
      <c r="AG347" s="6">
        <f t="shared" si="159"/>
        <v>3.1314208161787309E-2</v>
      </c>
      <c r="AH347" s="6">
        <f t="shared" si="160"/>
        <v>2.2340729941053034E-2</v>
      </c>
      <c r="AI347" s="6">
        <f t="shared" si="161"/>
        <v>3.315906067691588E-3</v>
      </c>
      <c r="AJ347" s="6">
        <f t="shared" si="162"/>
        <v>1.2922554375201718E-3</v>
      </c>
      <c r="AK347" s="6">
        <f t="shared" si="163"/>
        <v>-1.312408086879845E-2</v>
      </c>
      <c r="AL347" s="6">
        <f t="shared" si="164"/>
        <v>1.8062495278260986E-3</v>
      </c>
      <c r="AM347" s="6">
        <f t="shared" si="165"/>
        <v>1.1762356245966538E-3</v>
      </c>
      <c r="AN347" s="6">
        <f t="shared" si="166"/>
        <v>-1.0886614539741931E-2</v>
      </c>
    </row>
    <row r="348" spans="1:40">
      <c r="A348" s="1" t="d">
        <v>2013-08-05</v>
      </c>
      <c r="B348">
        <v>60.080002</v>
      </c>
      <c r="C348">
        <v>39.139999000000003</v>
      </c>
      <c r="D348">
        <v>82.589995999999999</v>
      </c>
      <c r="E348">
        <v>50.91</v>
      </c>
      <c r="F348">
        <v>41.57</v>
      </c>
      <c r="G348">
        <v>45.490001999999997</v>
      </c>
      <c r="H348">
        <v>41.380001</v>
      </c>
      <c r="I348">
        <v>31.969999000000001</v>
      </c>
      <c r="J348">
        <v>84.389999000000003</v>
      </c>
      <c r="K348">
        <v>107.260002</v>
      </c>
      <c r="L348">
        <v>80.309997999999993</v>
      </c>
      <c r="M348">
        <v>83.620002999999997</v>
      </c>
      <c r="N348">
        <v>83.769997000000004</v>
      </c>
      <c r="O348" s="6">
        <f t="shared" si="141"/>
        <v>8.5249491042306731E-3</v>
      </c>
      <c r="P348" s="6">
        <f t="shared" si="142"/>
        <v>-6.3670151770404155E-3</v>
      </c>
      <c r="Q348" s="6">
        <f t="shared" si="143"/>
        <v>-1.3589350131765088E-2</v>
      </c>
      <c r="R348" s="6">
        <f t="shared" si="144"/>
        <v>6.7008528223528744E-3</v>
      </c>
      <c r="S348" s="6">
        <f t="shared" si="145"/>
        <v>-5.5175623427193149E-3</v>
      </c>
      <c r="T348" s="6">
        <f t="shared" si="146"/>
        <v>1.760220437758816E-3</v>
      </c>
      <c r="U348" s="6">
        <f t="shared" si="147"/>
        <v>2.1989671504450508E-2</v>
      </c>
      <c r="V348" s="6">
        <f t="shared" si="148"/>
        <v>1.6398916849473876E-2</v>
      </c>
      <c r="W348" s="6">
        <f t="shared" si="149"/>
        <v>0</v>
      </c>
      <c r="X348" s="6">
        <f t="shared" si="150"/>
        <v>-1.7925223637217765E-2</v>
      </c>
      <c r="Y348" s="6">
        <f t="shared" si="151"/>
        <v>-6.2243109386408654E-4</v>
      </c>
      <c r="Z348" s="6">
        <f t="shared" si="152"/>
        <v>-5.2480439794383152E-3</v>
      </c>
      <c r="AA348" s="6">
        <f t="shared" si="153"/>
        <v>-1.7043873750778451E-2</v>
      </c>
      <c r="AB348" s="6">
        <f t="shared" si="154"/>
        <v>3.3392134124517912E-3</v>
      </c>
      <c r="AC348" s="6">
        <f t="shared" si="155"/>
        <v>-8.1708304625413616E-3</v>
      </c>
      <c r="AD348" s="6">
        <f t="shared" si="156"/>
        <v>-1.3412386126590518E-2</v>
      </c>
      <c r="AE348" s="6">
        <f t="shared" si="157"/>
        <v>2.2958442447791692E-3</v>
      </c>
      <c r="AF348" s="6">
        <f t="shared" si="158"/>
        <v>-9.1424890071590201E-3</v>
      </c>
      <c r="AG348" s="6">
        <f t="shared" si="159"/>
        <v>-1.6366715505726562E-3</v>
      </c>
      <c r="AH348" s="6">
        <f t="shared" si="160"/>
        <v>2.0143658833347556E-2</v>
      </c>
      <c r="AI348" s="6">
        <f t="shared" si="161"/>
        <v>1.0983897347007856E-2</v>
      </c>
      <c r="AJ348" s="6">
        <f t="shared" si="162"/>
        <v>-2.4909287508043413E-4</v>
      </c>
      <c r="AK348" s="6">
        <f t="shared" si="163"/>
        <v>-1.9846760061297004E-2</v>
      </c>
      <c r="AL348" s="6">
        <f t="shared" si="164"/>
        <v>-9.3521013307415967E-4</v>
      </c>
      <c r="AM348" s="6">
        <f t="shared" si="165"/>
        <v>-5.8717967762737765E-3</v>
      </c>
      <c r="AN348" s="6">
        <f t="shared" si="166"/>
        <v>-1.8155705841273236E-2</v>
      </c>
    </row>
    <row r="349" spans="1:40">
      <c r="A349" s="1" t="d">
        <v>2013-08-12</v>
      </c>
      <c r="B349">
        <v>58.09</v>
      </c>
      <c r="C349">
        <v>37.540000999999997</v>
      </c>
      <c r="D349">
        <v>81.230002999999996</v>
      </c>
      <c r="E349">
        <v>49.41</v>
      </c>
      <c r="F349">
        <v>40.290000999999997</v>
      </c>
      <c r="G349">
        <v>44.98</v>
      </c>
      <c r="H349">
        <v>40.759998000000003</v>
      </c>
      <c r="I349">
        <v>31.82</v>
      </c>
      <c r="J349">
        <v>84.330001999999993</v>
      </c>
      <c r="K349">
        <v>103.370003</v>
      </c>
      <c r="L349">
        <v>80.019997000000004</v>
      </c>
      <c r="M349">
        <v>82.209998999999996</v>
      </c>
      <c r="N349">
        <v>81.099997999999999</v>
      </c>
      <c r="O349" s="6">
        <f t="shared" si="141"/>
        <v>-2.4318858520395312E-2</v>
      </c>
      <c r="P349" s="6">
        <f t="shared" si="142"/>
        <v>-4.7088866240874862E-2</v>
      </c>
      <c r="Q349" s="6">
        <f t="shared" si="143"/>
        <v>-2.1555933801568256E-2</v>
      </c>
      <c r="R349" s="6">
        <f t="shared" si="144"/>
        <v>-3.4414117451216787E-2</v>
      </c>
      <c r="S349" s="6">
        <f t="shared" si="145"/>
        <v>-3.0312709540372684E-2</v>
      </c>
      <c r="T349" s="6">
        <f t="shared" si="146"/>
        <v>1.1122234491009741E-3</v>
      </c>
      <c r="U349" s="6">
        <f t="shared" si="147"/>
        <v>6.6460798478286814E-3</v>
      </c>
      <c r="V349" s="6">
        <f t="shared" si="148"/>
        <v>2.8324173145366149E-3</v>
      </c>
      <c r="W349" s="6">
        <f t="shared" si="149"/>
        <v>-8.2972799569135222E-4</v>
      </c>
      <c r="X349" s="6">
        <f t="shared" si="150"/>
        <v>-4.5111861104233875E-2</v>
      </c>
      <c r="Y349" s="6">
        <f t="shared" si="151"/>
        <v>-3.9910132042746621E-3</v>
      </c>
      <c r="Z349" s="6">
        <f t="shared" si="152"/>
        <v>-1.7962004653063423E-2</v>
      </c>
      <c r="AA349" s="6">
        <f t="shared" si="153"/>
        <v>-4.3196509806210003E-2</v>
      </c>
      <c r="AB349" s="6">
        <f t="shared" si="154"/>
        <v>-2.9504594212174193E-2</v>
      </c>
      <c r="AC349" s="6">
        <f t="shared" si="155"/>
        <v>-4.8892681526375804E-2</v>
      </c>
      <c r="AD349" s="6">
        <f t="shared" si="156"/>
        <v>-2.1378969796393685E-2</v>
      </c>
      <c r="AE349" s="6">
        <f t="shared" si="157"/>
        <v>-3.8819126028790493E-2</v>
      </c>
      <c r="AF349" s="6">
        <f t="shared" si="158"/>
        <v>-3.3937636204812389E-2</v>
      </c>
      <c r="AG349" s="6">
        <f t="shared" si="159"/>
        <v>-2.284668539230498E-3</v>
      </c>
      <c r="AH349" s="6">
        <f t="shared" si="160"/>
        <v>4.8000671767257294E-3</v>
      </c>
      <c r="AI349" s="6">
        <f t="shared" si="161"/>
        <v>-2.5826021879294062E-3</v>
      </c>
      <c r="AJ349" s="6">
        <f t="shared" si="162"/>
        <v>-1.0788208707717864E-3</v>
      </c>
      <c r="AK349" s="6">
        <f t="shared" si="163"/>
        <v>-4.7033397528313113E-2</v>
      </c>
      <c r="AL349" s="6">
        <f t="shared" si="164"/>
        <v>-4.3037922434847357E-3</v>
      </c>
      <c r="AM349" s="6">
        <f t="shared" si="165"/>
        <v>-1.8585757449898883E-2</v>
      </c>
      <c r="AN349" s="6">
        <f t="shared" si="166"/>
        <v>-4.4308341896704788E-2</v>
      </c>
    </row>
    <row r="350" spans="1:40">
      <c r="A350" s="1" t="d">
        <v>2013-08-19</v>
      </c>
      <c r="B350">
        <v>58.52</v>
      </c>
      <c r="C350">
        <v>37.659999999999997</v>
      </c>
      <c r="D350">
        <v>81.760002</v>
      </c>
      <c r="E350">
        <v>49.790000999999997</v>
      </c>
      <c r="F350">
        <v>40.209999000000003</v>
      </c>
      <c r="G350">
        <v>45.130001</v>
      </c>
      <c r="H350">
        <v>41.169998</v>
      </c>
      <c r="I350">
        <v>32.07</v>
      </c>
      <c r="J350">
        <v>84.25</v>
      </c>
      <c r="K350">
        <v>104.290001</v>
      </c>
      <c r="L350">
        <v>79.930000000000007</v>
      </c>
      <c r="M350">
        <v>82.199996999999996</v>
      </c>
      <c r="N350">
        <v>81.900002000000001</v>
      </c>
      <c r="O350" s="6">
        <f t="shared" si="141"/>
        <v>-3.6904573404489056E-2</v>
      </c>
      <c r="P350" s="6">
        <f t="shared" si="142"/>
        <v>-4.8714319804308855E-2</v>
      </c>
      <c r="Q350" s="6">
        <f t="shared" si="143"/>
        <v>-1.9740235189814843E-2</v>
      </c>
      <c r="R350" s="6">
        <f t="shared" si="144"/>
        <v>-3.1045498113665075E-2</v>
      </c>
      <c r="S350" s="6">
        <f t="shared" si="145"/>
        <v>-3.7583755257117477E-2</v>
      </c>
      <c r="T350" s="6">
        <f t="shared" si="146"/>
        <v>-1.9528848610100687E-2</v>
      </c>
      <c r="U350" s="6">
        <f t="shared" si="147"/>
        <v>3.8938965673760025E-3</v>
      </c>
      <c r="V350" s="6">
        <f t="shared" si="148"/>
        <v>-4.355918591784619E-3</v>
      </c>
      <c r="W350" s="6">
        <f t="shared" si="149"/>
        <v>-1.8973561509066895E-3</v>
      </c>
      <c r="X350" s="6">
        <f t="shared" si="150"/>
        <v>-2.115724306023746E-2</v>
      </c>
      <c r="Y350" s="6">
        <f t="shared" si="151"/>
        <v>-4.7428696589437679E-3</v>
      </c>
      <c r="Z350" s="6">
        <f t="shared" si="152"/>
        <v>-1.4612988643616783E-2</v>
      </c>
      <c r="AA350" s="6">
        <f t="shared" si="153"/>
        <v>-1.9108102866702812E-2</v>
      </c>
      <c r="AB350" s="6">
        <f t="shared" si="154"/>
        <v>-4.2090309096267937E-2</v>
      </c>
      <c r="AC350" s="6">
        <f t="shared" si="155"/>
        <v>-5.0518135089809797E-2</v>
      </c>
      <c r="AD350" s="6">
        <f t="shared" si="156"/>
        <v>-1.9563271184640272E-2</v>
      </c>
      <c r="AE350" s="6">
        <f t="shared" si="157"/>
        <v>-3.5450506691238781E-2</v>
      </c>
      <c r="AF350" s="6">
        <f t="shared" si="158"/>
        <v>-4.1208681921557182E-2</v>
      </c>
      <c r="AG350" s="6">
        <f t="shared" si="159"/>
        <v>-2.2925740598432158E-2</v>
      </c>
      <c r="AH350" s="6">
        <f t="shared" si="160"/>
        <v>2.0478838962730505E-3</v>
      </c>
      <c r="AI350" s="6">
        <f t="shared" si="161"/>
        <v>-9.7709380942506401E-3</v>
      </c>
      <c r="AJ350" s="6">
        <f t="shared" si="162"/>
        <v>-2.1464490259871238E-3</v>
      </c>
      <c r="AK350" s="6">
        <f t="shared" si="163"/>
        <v>-2.3078779484316699E-2</v>
      </c>
      <c r="AL350" s="6">
        <f t="shared" si="164"/>
        <v>-5.0556486981538414E-3</v>
      </c>
      <c r="AM350" s="6">
        <f t="shared" si="165"/>
        <v>-1.5236741440452246E-2</v>
      </c>
      <c r="AN350" s="6">
        <f t="shared" si="166"/>
        <v>-2.0219934957197597E-2</v>
      </c>
    </row>
    <row r="351" spans="1:40">
      <c r="A351" s="1" t="d">
        <v>2013-08-26</v>
      </c>
      <c r="B351">
        <v>57.68</v>
      </c>
      <c r="C351">
        <v>37.299999</v>
      </c>
      <c r="D351">
        <v>81.569999999999993</v>
      </c>
      <c r="E351">
        <v>49.220001000000003</v>
      </c>
      <c r="F351">
        <v>39.509998000000003</v>
      </c>
      <c r="G351">
        <v>44.040000999999997</v>
      </c>
      <c r="H351">
        <v>40.43</v>
      </c>
      <c r="I351">
        <v>31.4</v>
      </c>
      <c r="J351">
        <v>84.300003000000004</v>
      </c>
      <c r="K351">
        <v>105.989998</v>
      </c>
      <c r="L351">
        <v>80.040001000000004</v>
      </c>
      <c r="M351">
        <v>82.519997000000004</v>
      </c>
      <c r="N351">
        <v>82.849997999999999</v>
      </c>
      <c r="O351" s="6">
        <f t="shared" si="141"/>
        <v>-4.0766547768133141E-2</v>
      </c>
      <c r="P351" s="6">
        <f t="shared" si="142"/>
        <v>-4.8151636578501689E-2</v>
      </c>
      <c r="Q351" s="6">
        <f t="shared" si="143"/>
        <v>-1.2427012078121901E-2</v>
      </c>
      <c r="R351" s="6">
        <f t="shared" si="144"/>
        <v>-3.3759302634390545E-2</v>
      </c>
      <c r="S351" s="6">
        <f t="shared" si="145"/>
        <v>-5.082499946134407E-2</v>
      </c>
      <c r="T351" s="6">
        <f t="shared" si="146"/>
        <v>-3.2394230986509183E-2</v>
      </c>
      <c r="U351" s="6">
        <f t="shared" si="147"/>
        <v>-2.3225612830981075E-2</v>
      </c>
      <c r="V351" s="6">
        <f t="shared" si="148"/>
        <v>-1.799003887821761E-2</v>
      </c>
      <c r="W351" s="6">
        <f t="shared" si="149"/>
        <v>-1.0669987251321052E-3</v>
      </c>
      <c r="X351" s="6">
        <f t="shared" si="150"/>
        <v>-1.1911081031600325E-2</v>
      </c>
      <c r="Y351" s="6">
        <f t="shared" si="151"/>
        <v>-3.3675990875857366E-3</v>
      </c>
      <c r="Z351" s="6">
        <f t="shared" si="152"/>
        <v>-1.3242109956775478E-2</v>
      </c>
      <c r="AA351" s="6">
        <f t="shared" si="153"/>
        <v>-1.1043192620814716E-2</v>
      </c>
      <c r="AB351" s="6">
        <f t="shared" si="154"/>
        <v>-4.5952283459912022E-2</v>
      </c>
      <c r="AC351" s="6">
        <f t="shared" si="155"/>
        <v>-4.9955451864002631E-2</v>
      </c>
      <c r="AD351" s="6">
        <f t="shared" si="156"/>
        <v>-1.225004807294733E-2</v>
      </c>
      <c r="AE351" s="6">
        <f t="shared" si="157"/>
        <v>-3.8164311211964251E-2</v>
      </c>
      <c r="AF351" s="6">
        <f t="shared" si="158"/>
        <v>-5.4449926125783775E-2</v>
      </c>
      <c r="AG351" s="6">
        <f t="shared" si="159"/>
        <v>-3.5791122974840654E-2</v>
      </c>
      <c r="AH351" s="6">
        <f t="shared" si="160"/>
        <v>-2.5071625502084027E-2</v>
      </c>
      <c r="AI351" s="6">
        <f t="shared" si="161"/>
        <v>-2.340505838068363E-2</v>
      </c>
      <c r="AJ351" s="6">
        <f t="shared" si="162"/>
        <v>-1.3160916002125393E-3</v>
      </c>
      <c r="AK351" s="6">
        <f t="shared" si="163"/>
        <v>-1.3832617455679562E-2</v>
      </c>
      <c r="AL351" s="6">
        <f t="shared" si="164"/>
        <v>-3.6803781267958097E-3</v>
      </c>
      <c r="AM351" s="6">
        <f t="shared" si="165"/>
        <v>-1.3865862753610941E-2</v>
      </c>
      <c r="AN351" s="6">
        <f t="shared" si="166"/>
        <v>-1.2155024711309501E-2</v>
      </c>
    </row>
    <row r="352" spans="1:40">
      <c r="A352" s="1" t="d">
        <v>2013-09-02</v>
      </c>
      <c r="B352">
        <v>58.650002000000001</v>
      </c>
      <c r="C352">
        <v>36.979999999999997</v>
      </c>
      <c r="D352">
        <v>82.879997000000003</v>
      </c>
      <c r="E352">
        <v>50.200001</v>
      </c>
      <c r="F352">
        <v>39.770000000000003</v>
      </c>
      <c r="G352">
        <v>44.860000999999997</v>
      </c>
      <c r="H352">
        <v>41.07</v>
      </c>
      <c r="I352">
        <v>31.77</v>
      </c>
      <c r="J352">
        <v>84.169998000000007</v>
      </c>
      <c r="K352">
        <v>103.050003</v>
      </c>
      <c r="L352">
        <v>79.730002999999996</v>
      </c>
      <c r="M352">
        <v>81.599997999999999</v>
      </c>
      <c r="N352">
        <v>80.739998</v>
      </c>
      <c r="O352" s="6">
        <f t="shared" si="141"/>
        <v>9.5940771956394225E-3</v>
      </c>
      <c r="P352" s="6">
        <f t="shared" si="142"/>
        <v>-1.5029831837636143E-2</v>
      </c>
      <c r="Q352" s="6">
        <f t="shared" si="143"/>
        <v>2.0109068319231361E-2</v>
      </c>
      <c r="R352" s="6">
        <f t="shared" si="144"/>
        <v>1.5862213760343427E-2</v>
      </c>
      <c r="S352" s="6">
        <f t="shared" si="145"/>
        <v>-1.2990464803710784E-2</v>
      </c>
      <c r="T352" s="6">
        <f t="shared" si="146"/>
        <v>-2.6713951475338346E-3</v>
      </c>
      <c r="U352" s="6">
        <f t="shared" si="147"/>
        <v>7.5767686816576741E-3</v>
      </c>
      <c r="V352" s="6">
        <f t="shared" si="148"/>
        <v>-1.5725746282160059E-3</v>
      </c>
      <c r="W352" s="6">
        <f t="shared" si="149"/>
        <v>-1.899157840852947E-3</v>
      </c>
      <c r="X352" s="6">
        <f t="shared" si="150"/>
        <v>-3.100477153803724E-3</v>
      </c>
      <c r="Y352" s="6">
        <f t="shared" si="151"/>
        <v>-3.630601797066505E-3</v>
      </c>
      <c r="Z352" s="6">
        <f t="shared" si="152"/>
        <v>-7.4476995398145536E-3</v>
      </c>
      <c r="AA352" s="6">
        <f t="shared" si="153"/>
        <v>-4.4488458065295132E-3</v>
      </c>
      <c r="AB352" s="6">
        <f t="shared" si="154"/>
        <v>4.4083415038605406E-3</v>
      </c>
      <c r="AC352" s="6">
        <f t="shared" si="155"/>
        <v>-1.6833647123137088E-2</v>
      </c>
      <c r="AD352" s="6">
        <f t="shared" si="156"/>
        <v>2.0286032324405932E-2</v>
      </c>
      <c r="AE352" s="6">
        <f t="shared" si="157"/>
        <v>1.1457205182769721E-2</v>
      </c>
      <c r="AF352" s="6">
        <f t="shared" si="158"/>
        <v>-1.6615391468150491E-2</v>
      </c>
      <c r="AG352" s="6">
        <f t="shared" si="159"/>
        <v>-6.0682871358653072E-3</v>
      </c>
      <c r="AH352" s="6">
        <f t="shared" si="160"/>
        <v>5.7307560105547221E-3</v>
      </c>
      <c r="AI352" s="6">
        <f t="shared" si="161"/>
        <v>-6.9875941306820274E-3</v>
      </c>
      <c r="AJ352" s="6">
        <f t="shared" si="162"/>
        <v>-2.1482507159333811E-3</v>
      </c>
      <c r="AK352" s="6">
        <f t="shared" si="163"/>
        <v>-5.0220135778829608E-3</v>
      </c>
      <c r="AL352" s="6">
        <f t="shared" si="164"/>
        <v>-3.9433808362765782E-3</v>
      </c>
      <c r="AM352" s="6">
        <f t="shared" si="165"/>
        <v>-8.0714523366500149E-3</v>
      </c>
      <c r="AN352" s="6">
        <f t="shared" si="166"/>
        <v>-5.5606778970242994E-3</v>
      </c>
    </row>
    <row r="353" spans="1:40">
      <c r="A353" s="1" t="d">
        <v>2013-09-09</v>
      </c>
      <c r="B353">
        <v>60.209999000000003</v>
      </c>
      <c r="C353">
        <v>37.209999000000003</v>
      </c>
      <c r="D353">
        <v>83.949996999999996</v>
      </c>
      <c r="E353">
        <v>51.209999000000003</v>
      </c>
      <c r="F353">
        <v>40.720001000000003</v>
      </c>
      <c r="G353">
        <v>46.209999000000003</v>
      </c>
      <c r="H353">
        <v>42.16</v>
      </c>
      <c r="I353">
        <v>32.259998000000003</v>
      </c>
      <c r="J353">
        <v>84.199996999999996</v>
      </c>
      <c r="K353">
        <v>103.550003</v>
      </c>
      <c r="L353">
        <v>79.889999000000003</v>
      </c>
      <c r="M353">
        <v>81.830001999999993</v>
      </c>
      <c r="N353">
        <v>81.230002999999996</v>
      </c>
      <c r="O353" s="6">
        <f t="shared" si="141"/>
        <v>2.8469858715896048E-2</v>
      </c>
      <c r="P353" s="6">
        <f t="shared" si="142"/>
        <v>-1.2021007744971461E-2</v>
      </c>
      <c r="Q353" s="6">
        <f t="shared" si="143"/>
        <v>2.6433196870758801E-2</v>
      </c>
      <c r="R353" s="6">
        <f t="shared" si="144"/>
        <v>2.8120625208577318E-2</v>
      </c>
      <c r="S353" s="6">
        <f t="shared" si="145"/>
        <v>1.2603700760476939E-2</v>
      </c>
      <c r="T353" s="6">
        <f t="shared" si="146"/>
        <v>2.3648967244717968E-2</v>
      </c>
      <c r="U353" s="6">
        <f t="shared" si="147"/>
        <v>2.3762117030357018E-2</v>
      </c>
      <c r="V353" s="6">
        <f t="shared" si="148"/>
        <v>5.9069969957170889E-3</v>
      </c>
      <c r="W353" s="6">
        <f t="shared" si="149"/>
        <v>-5.9368361364445156E-4</v>
      </c>
      <c r="X353" s="6">
        <f t="shared" si="150"/>
        <v>-7.1208729086643585E-3</v>
      </c>
      <c r="Y353" s="6">
        <f t="shared" si="151"/>
        <v>-5.0057566118838265E-4</v>
      </c>
      <c r="Z353" s="6">
        <f t="shared" si="152"/>
        <v>-4.5113165855791074E-3</v>
      </c>
      <c r="AA353" s="6">
        <f t="shared" si="153"/>
        <v>-8.2143412840182447E-3</v>
      </c>
      <c r="AB353" s="6">
        <f t="shared" si="154"/>
        <v>2.3284123024117167E-2</v>
      </c>
      <c r="AC353" s="6">
        <f t="shared" si="155"/>
        <v>-1.3824823030472408E-2</v>
      </c>
      <c r="AD353" s="6">
        <f t="shared" si="156"/>
        <v>2.6610160875933372E-2</v>
      </c>
      <c r="AE353" s="6">
        <f t="shared" si="157"/>
        <v>2.3715616631003612E-2</v>
      </c>
      <c r="AF353" s="6">
        <f t="shared" si="158"/>
        <v>8.9787740960372339E-3</v>
      </c>
      <c r="AG353" s="6">
        <f t="shared" si="159"/>
        <v>2.0252075256386497E-2</v>
      </c>
      <c r="AH353" s="6">
        <f t="shared" si="160"/>
        <v>2.1916104359254066E-2</v>
      </c>
      <c r="AI353" s="6">
        <f t="shared" si="161"/>
        <v>4.9197749325106781E-4</v>
      </c>
      <c r="AJ353" s="6">
        <f t="shared" si="162"/>
        <v>-8.427764887248857E-4</v>
      </c>
      <c r="AK353" s="6">
        <f t="shared" si="163"/>
        <v>-9.0424093327435961E-3</v>
      </c>
      <c r="AL353" s="6">
        <f t="shared" si="164"/>
        <v>-8.1335470039845589E-4</v>
      </c>
      <c r="AM353" s="6">
        <f t="shared" si="165"/>
        <v>-5.1350693824145695E-3</v>
      </c>
      <c r="AN353" s="6">
        <f t="shared" si="166"/>
        <v>-9.3261733745130318E-3</v>
      </c>
    </row>
    <row r="354" spans="1:40">
      <c r="A354" s="1" t="d">
        <v>2013-09-16</v>
      </c>
      <c r="B354">
        <v>60.959999000000003</v>
      </c>
      <c r="C354">
        <v>37.529998999999997</v>
      </c>
      <c r="D354">
        <v>84.040001000000004</v>
      </c>
      <c r="E354">
        <v>51.540000999999997</v>
      </c>
      <c r="F354">
        <v>40.98</v>
      </c>
      <c r="G354">
        <v>46.959999000000003</v>
      </c>
      <c r="H354">
        <v>42.619999</v>
      </c>
      <c r="I354">
        <v>32.409999999999997</v>
      </c>
      <c r="J354">
        <v>84.379997000000003</v>
      </c>
      <c r="K354">
        <v>104.91999800000001</v>
      </c>
      <c r="L354">
        <v>80.25</v>
      </c>
      <c r="M354">
        <v>82.949996999999996</v>
      </c>
      <c r="N354">
        <v>82.370002999999997</v>
      </c>
      <c r="O354" s="6">
        <f t="shared" si="141"/>
        <v>5.5307401997497653E-2</v>
      </c>
      <c r="P354" s="6">
        <f t="shared" si="142"/>
        <v>6.1472866614607222E-3</v>
      </c>
      <c r="Q354" s="6">
        <f t="shared" si="143"/>
        <v>2.9831340563406385E-2</v>
      </c>
      <c r="R354" s="6">
        <f t="shared" si="144"/>
        <v>4.6058159346770731E-2</v>
      </c>
      <c r="S354" s="6">
        <f t="shared" si="145"/>
        <v>3.6530389007551733E-2</v>
      </c>
      <c r="T354" s="6">
        <f t="shared" si="146"/>
        <v>6.4197819664012751E-2</v>
      </c>
      <c r="U354" s="6">
        <f t="shared" si="147"/>
        <v>5.2751519554628493E-2</v>
      </c>
      <c r="V354" s="6">
        <f t="shared" si="148"/>
        <v>3.1659124239248375E-2</v>
      </c>
      <c r="W354" s="6">
        <f t="shared" si="149"/>
        <v>9.4847054774559983E-4</v>
      </c>
      <c r="X354" s="6">
        <f t="shared" si="150"/>
        <v>-1.0146595232928424E-2</v>
      </c>
      <c r="Y354" s="6">
        <f t="shared" si="151"/>
        <v>2.6202398008395461E-3</v>
      </c>
      <c r="Z354" s="6">
        <f t="shared" si="152"/>
        <v>5.197328621860035E-3</v>
      </c>
      <c r="AA354" s="6">
        <f t="shared" si="153"/>
        <v>-5.8103903583757721E-3</v>
      </c>
      <c r="AB354" s="6">
        <f t="shared" si="154"/>
        <v>5.0121666305718772E-2</v>
      </c>
      <c r="AC354" s="6">
        <f t="shared" si="155"/>
        <v>4.3434713759597761E-3</v>
      </c>
      <c r="AD354" s="6">
        <f t="shared" si="156"/>
        <v>3.0008304568580956E-2</v>
      </c>
      <c r="AE354" s="6">
        <f t="shared" si="157"/>
        <v>4.1653150769197025E-2</v>
      </c>
      <c r="AF354" s="6">
        <f t="shared" si="158"/>
        <v>3.2905462343112028E-2</v>
      </c>
      <c r="AG354" s="6">
        <f t="shared" si="159"/>
        <v>6.0800927675681279E-2</v>
      </c>
      <c r="AH354" s="6">
        <f t="shared" si="160"/>
        <v>5.0905506883525541E-2</v>
      </c>
      <c r="AI354" s="6">
        <f t="shared" si="161"/>
        <v>2.6244104736782355E-2</v>
      </c>
      <c r="AJ354" s="6">
        <f t="shared" si="162"/>
        <v>6.993776726651657E-4</v>
      </c>
      <c r="AK354" s="6">
        <f t="shared" si="163"/>
        <v>-1.2068131657007661E-2</v>
      </c>
      <c r="AL354" s="6">
        <f t="shared" si="164"/>
        <v>2.3074607616294729E-3</v>
      </c>
      <c r="AM354" s="6">
        <f t="shared" si="165"/>
        <v>4.5735758250245728E-3</v>
      </c>
      <c r="AN354" s="6">
        <f t="shared" si="166"/>
        <v>-6.9222224488705584E-3</v>
      </c>
    </row>
    <row r="355" spans="1:40">
      <c r="A355" s="1" t="d">
        <v>2013-09-23</v>
      </c>
      <c r="B355">
        <v>60.860000999999997</v>
      </c>
      <c r="C355">
        <v>37.409999999999997</v>
      </c>
      <c r="D355">
        <v>83.550003000000004</v>
      </c>
      <c r="E355">
        <v>50.700001</v>
      </c>
      <c r="F355">
        <v>40.229999999999997</v>
      </c>
      <c r="G355">
        <v>46.68</v>
      </c>
      <c r="H355">
        <v>42.16</v>
      </c>
      <c r="I355">
        <v>32.240001999999997</v>
      </c>
      <c r="J355">
        <v>84.449996999999996</v>
      </c>
      <c r="K355">
        <v>106.55999799999999</v>
      </c>
      <c r="L355">
        <v>80.330001999999993</v>
      </c>
      <c r="M355">
        <v>83.440002000000007</v>
      </c>
      <c r="N355">
        <v>83.169998000000007</v>
      </c>
      <c r="O355" s="6">
        <f t="shared" si="141"/>
        <v>3.6988551699897579E-2</v>
      </c>
      <c r="P355" s="6">
        <f t="shared" si="142"/>
        <v>1.1560822401076006E-2</v>
      </c>
      <c r="Q355" s="6">
        <f t="shared" si="143"/>
        <v>8.0515486337837359E-3</v>
      </c>
      <c r="R355" s="6">
        <f t="shared" si="144"/>
        <v>9.9108837030011492E-3</v>
      </c>
      <c r="S355" s="6">
        <f t="shared" si="145"/>
        <v>1.1500126742097511E-2</v>
      </c>
      <c r="T355" s="6">
        <f t="shared" si="146"/>
        <v>3.976925603471948E-2</v>
      </c>
      <c r="U355" s="6">
        <f t="shared" si="147"/>
        <v>2.6193976264639637E-2</v>
      </c>
      <c r="V355" s="6">
        <f t="shared" si="148"/>
        <v>1.4685531391740104E-2</v>
      </c>
      <c r="W355" s="6">
        <f t="shared" si="149"/>
        <v>3.3210682677803035E-3</v>
      </c>
      <c r="X355" s="6">
        <f t="shared" si="150"/>
        <v>3.3493851574760751E-2</v>
      </c>
      <c r="Y355" s="6">
        <f t="shared" si="151"/>
        <v>7.4972109416250304E-3</v>
      </c>
      <c r="Z355" s="6">
        <f t="shared" si="152"/>
        <v>2.2298597201578868E-2</v>
      </c>
      <c r="AA355" s="6">
        <f t="shared" si="153"/>
        <v>2.9652591179538529E-2</v>
      </c>
      <c r="AB355" s="6">
        <f t="shared" si="154"/>
        <v>3.1802816008118698E-2</v>
      </c>
      <c r="AC355" s="6">
        <f t="shared" si="155"/>
        <v>9.7570071155750598E-3</v>
      </c>
      <c r="AD355" s="6">
        <f t="shared" si="156"/>
        <v>8.2285126389583067E-3</v>
      </c>
      <c r="AE355" s="6">
        <f t="shared" si="157"/>
        <v>5.505875125427444E-3</v>
      </c>
      <c r="AF355" s="6">
        <f t="shared" si="158"/>
        <v>7.8752000776578061E-3</v>
      </c>
      <c r="AG355" s="6">
        <f t="shared" si="159"/>
        <v>3.6372364046388009E-2</v>
      </c>
      <c r="AH355" s="6">
        <f t="shared" si="160"/>
        <v>2.4347963593536685E-2</v>
      </c>
      <c r="AI355" s="6">
        <f t="shared" si="161"/>
        <v>9.2705118892740836E-3</v>
      </c>
      <c r="AJ355" s="6">
        <f t="shared" si="162"/>
        <v>3.0719753926998694E-3</v>
      </c>
      <c r="AK355" s="6">
        <f t="shared" si="163"/>
        <v>3.1572315150681513E-2</v>
      </c>
      <c r="AL355" s="6">
        <f t="shared" si="164"/>
        <v>7.1844319024149568E-3</v>
      </c>
      <c r="AM355" s="6">
        <f t="shared" si="165"/>
        <v>2.1674844404743408E-2</v>
      </c>
      <c r="AN355" s="6">
        <f t="shared" si="166"/>
        <v>2.8540759089043743E-2</v>
      </c>
    </row>
    <row r="356" spans="1:40">
      <c r="A356" s="1" t="d">
        <v>2013-09-30</v>
      </c>
      <c r="B356">
        <v>60.98</v>
      </c>
      <c r="C356">
        <v>37.150002000000001</v>
      </c>
      <c r="D356">
        <v>83.739998</v>
      </c>
      <c r="E356">
        <v>51.220001000000003</v>
      </c>
      <c r="F356">
        <v>39.810001</v>
      </c>
      <c r="G356">
        <v>46.27</v>
      </c>
      <c r="H356">
        <v>42.549999</v>
      </c>
      <c r="I356">
        <v>32.18</v>
      </c>
      <c r="J356">
        <v>84.410004000000001</v>
      </c>
      <c r="K356">
        <v>105.709999</v>
      </c>
      <c r="L356">
        <v>80.290001000000004</v>
      </c>
      <c r="M356">
        <v>83.260002</v>
      </c>
      <c r="N356">
        <v>82.769997000000004</v>
      </c>
      <c r="O356" s="6">
        <f t="shared" si="141"/>
        <v>1.2707506692289053E-2</v>
      </c>
      <c r="P356" s="6">
        <f t="shared" si="142"/>
        <v>-1.6136904844672041E-3</v>
      </c>
      <c r="Q356" s="6">
        <f t="shared" si="143"/>
        <v>-2.5046110804440836E-3</v>
      </c>
      <c r="R356" s="6">
        <f t="shared" si="144"/>
        <v>1.9529434797991397E-4</v>
      </c>
      <c r="S356" s="6">
        <f t="shared" si="145"/>
        <v>-2.2601234668681549E-2</v>
      </c>
      <c r="T356" s="6">
        <f t="shared" si="146"/>
        <v>1.2975996770709863E-3</v>
      </c>
      <c r="U356" s="6">
        <f t="shared" si="147"/>
        <v>9.2079272845133793E-3</v>
      </c>
      <c r="V356" s="6">
        <f t="shared" si="148"/>
        <v>-2.4828691365435932E-3</v>
      </c>
      <c r="W356" s="6">
        <f t="shared" si="149"/>
        <v>2.491039764550992E-3</v>
      </c>
      <c r="X356" s="6">
        <f t="shared" si="150"/>
        <v>2.0644869507624383E-2</v>
      </c>
      <c r="Y356" s="6">
        <f t="shared" si="151"/>
        <v>4.9944166747044908E-3</v>
      </c>
      <c r="Z356" s="6">
        <f t="shared" si="152"/>
        <v>1.7324316807763553E-2</v>
      </c>
      <c r="AA356" s="6">
        <f t="shared" si="153"/>
        <v>1.8780966657257901E-2</v>
      </c>
      <c r="AB356" s="6">
        <f t="shared" si="154"/>
        <v>7.5217710005101709E-3</v>
      </c>
      <c r="AC356" s="6">
        <f t="shared" si="155"/>
        <v>-3.4175057699681499E-3</v>
      </c>
      <c r="AD356" s="6">
        <f t="shared" si="156"/>
        <v>-2.3276470752695132E-3</v>
      </c>
      <c r="AE356" s="6">
        <f t="shared" si="157"/>
        <v>-4.2097142295937908E-3</v>
      </c>
      <c r="AF356" s="6">
        <f t="shared" si="158"/>
        <v>-2.6226161333121254E-2</v>
      </c>
      <c r="AG356" s="6">
        <f t="shared" si="159"/>
        <v>-2.0992923112604861E-3</v>
      </c>
      <c r="AH356" s="6">
        <f t="shared" si="160"/>
        <v>7.3619146134104273E-3</v>
      </c>
      <c r="AI356" s="6">
        <f t="shared" si="161"/>
        <v>-7.8978886390096148E-3</v>
      </c>
      <c r="AJ356" s="6">
        <f t="shared" si="162"/>
        <v>2.2419468894705578E-3</v>
      </c>
      <c r="AK356" s="6">
        <f t="shared" si="163"/>
        <v>1.8723333083545145E-2</v>
      </c>
      <c r="AL356" s="6">
        <f t="shared" si="164"/>
        <v>4.6816376354944173E-3</v>
      </c>
      <c r="AM356" s="6">
        <f t="shared" si="165"/>
        <v>1.6700564010928093E-2</v>
      </c>
      <c r="AN356" s="6">
        <f t="shared" si="166"/>
        <v>1.7669134566763115E-2</v>
      </c>
    </row>
    <row r="357" spans="1:40">
      <c r="A357" s="1" t="d">
        <v>2013-10-07</v>
      </c>
      <c r="B357">
        <v>60.790000999999997</v>
      </c>
      <c r="C357">
        <v>38.119999</v>
      </c>
      <c r="D357">
        <v>84.290001000000004</v>
      </c>
      <c r="E357">
        <v>51.23</v>
      </c>
      <c r="F357">
        <v>40.57</v>
      </c>
      <c r="G357">
        <v>46.799999</v>
      </c>
      <c r="H357">
        <v>42.549999</v>
      </c>
      <c r="I357">
        <v>32.450001</v>
      </c>
      <c r="J357">
        <v>84.370002999999997</v>
      </c>
      <c r="K357">
        <v>105.459999</v>
      </c>
      <c r="L357">
        <v>80.300003000000004</v>
      </c>
      <c r="M357">
        <v>83.309997999999993</v>
      </c>
      <c r="N357">
        <v>82.769997000000004</v>
      </c>
      <c r="O357" s="6">
        <f t="shared" si="141"/>
        <v>-2.7925767634862991E-3</v>
      </c>
      <c r="P357" s="6">
        <f t="shared" si="142"/>
        <v>1.5598466051473732E-2</v>
      </c>
      <c r="Q357" s="6">
        <f t="shared" si="143"/>
        <v>2.9703579972989499E-3</v>
      </c>
      <c r="R357" s="6">
        <f t="shared" si="144"/>
        <v>-6.0329266755138273E-3</v>
      </c>
      <c r="S357" s="6">
        <f t="shared" si="145"/>
        <v>-1.0055265592397705E-2</v>
      </c>
      <c r="T357" s="6">
        <f t="shared" si="146"/>
        <v>-3.4129726690425252E-3</v>
      </c>
      <c r="U357" s="6">
        <f t="shared" si="147"/>
        <v>-1.6437716896877637E-3</v>
      </c>
      <c r="V357" s="6">
        <f t="shared" si="148"/>
        <v>1.233456813283555E-3</v>
      </c>
      <c r="W357" s="6">
        <f t="shared" si="149"/>
        <v>-1.1844740754596257E-4</v>
      </c>
      <c r="X357" s="6">
        <f t="shared" si="150"/>
        <v>5.1335886835253437E-3</v>
      </c>
      <c r="Y357" s="6">
        <f t="shared" si="151"/>
        <v>6.2289630249044692E-4</v>
      </c>
      <c r="Z357" s="6">
        <f t="shared" si="152"/>
        <v>4.33058551000813E-3</v>
      </c>
      <c r="AA357" s="6">
        <f t="shared" si="153"/>
        <v>4.8443112781036829E-3</v>
      </c>
      <c r="AB357" s="6">
        <f t="shared" si="154"/>
        <v>-7.978312455265181E-3</v>
      </c>
      <c r="AC357" s="6">
        <f t="shared" si="155"/>
        <v>1.3794650765972786E-2</v>
      </c>
      <c r="AD357" s="6">
        <f t="shared" si="156"/>
        <v>3.1473220024735202E-3</v>
      </c>
      <c r="AE357" s="6">
        <f t="shared" si="157"/>
        <v>-1.0437935253087532E-2</v>
      </c>
      <c r="AF357" s="6">
        <f t="shared" si="158"/>
        <v>-1.368019225683741E-2</v>
      </c>
      <c r="AG357" s="6">
        <f t="shared" si="159"/>
        <v>-6.8098646573739978E-3</v>
      </c>
      <c r="AH357" s="6">
        <f t="shared" si="160"/>
        <v>-3.489784360790716E-3</v>
      </c>
      <c r="AI357" s="6">
        <f t="shared" si="161"/>
        <v>-4.1815626891824661E-3</v>
      </c>
      <c r="AJ357" s="6">
        <f t="shared" si="162"/>
        <v>-3.675402826263967E-4</v>
      </c>
      <c r="AK357" s="6">
        <f t="shared" si="163"/>
        <v>3.2120522594461069E-3</v>
      </c>
      <c r="AL357" s="6">
        <f t="shared" si="164"/>
        <v>3.1011726328037374E-4</v>
      </c>
      <c r="AM357" s="6">
        <f t="shared" si="165"/>
        <v>3.7068327131726682E-3</v>
      </c>
      <c r="AN357" s="6">
        <f t="shared" si="166"/>
        <v>3.7324791876088967E-3</v>
      </c>
    </row>
    <row r="358" spans="1:40">
      <c r="A358" s="1" t="d">
        <v>2013-10-14</v>
      </c>
      <c r="B358">
        <v>62.040000999999997</v>
      </c>
      <c r="C358">
        <v>38.43</v>
      </c>
      <c r="D358">
        <v>86.940002000000007</v>
      </c>
      <c r="E358">
        <v>52.549999</v>
      </c>
      <c r="F358">
        <v>41.490001999999997</v>
      </c>
      <c r="G358">
        <v>47.689999</v>
      </c>
      <c r="H358">
        <v>43.560001</v>
      </c>
      <c r="I358">
        <v>33.240001999999997</v>
      </c>
      <c r="J358">
        <v>84.43</v>
      </c>
      <c r="K358">
        <v>107.040001</v>
      </c>
      <c r="L358">
        <v>80.459998999999996</v>
      </c>
      <c r="M358">
        <v>84.019997000000004</v>
      </c>
      <c r="N358">
        <v>84.160004000000001</v>
      </c>
      <c r="O358" s="6">
        <f t="shared" si="141"/>
        <v>1.9203193526992627E-2</v>
      </c>
      <c r="P358" s="6">
        <f t="shared" si="142"/>
        <v>2.6900356216697983E-2</v>
      </c>
      <c r="Q358" s="6">
        <f t="shared" si="143"/>
        <v>3.9772957616971749E-2</v>
      </c>
      <c r="R358" s="6">
        <f t="shared" si="144"/>
        <v>3.5839147972460982E-2</v>
      </c>
      <c r="S358" s="6">
        <f t="shared" si="145"/>
        <v>3.0839496587465168E-2</v>
      </c>
      <c r="T358" s="6">
        <f t="shared" si="146"/>
        <v>2.140590392302098E-2</v>
      </c>
      <c r="U358" s="6">
        <f t="shared" si="147"/>
        <v>3.2667416788493699E-2</v>
      </c>
      <c r="V358" s="6">
        <f t="shared" si="148"/>
        <v>3.0546050482552344E-2</v>
      </c>
      <c r="W358" s="6">
        <f t="shared" si="149"/>
        <v>-2.3681904842102626E-4</v>
      </c>
      <c r="X358" s="6">
        <f t="shared" si="150"/>
        <v>4.4944176989101612E-3</v>
      </c>
      <c r="Y358" s="6">
        <f t="shared" si="151"/>
        <v>1.6169790100866153E-3</v>
      </c>
      <c r="Z358" s="6">
        <f t="shared" si="152"/>
        <v>6.9269953736149194E-3</v>
      </c>
      <c r="AA358" s="6">
        <f t="shared" si="153"/>
        <v>1.1833114684452157E-2</v>
      </c>
      <c r="AB358" s="6">
        <f t="shared" si="154"/>
        <v>1.4017457835213746E-2</v>
      </c>
      <c r="AC358" s="6">
        <f t="shared" si="155"/>
        <v>2.5096540931197037E-2</v>
      </c>
      <c r="AD358" s="6">
        <f t="shared" si="156"/>
        <v>3.994992162214632E-2</v>
      </c>
      <c r="AE358" s="6">
        <f t="shared" si="157"/>
        <v>3.1434139394887275E-2</v>
      </c>
      <c r="AF358" s="6">
        <f t="shared" si="158"/>
        <v>2.7214569923025463E-2</v>
      </c>
      <c r="AG358" s="6">
        <f t="shared" si="159"/>
        <v>1.8009011934689508E-2</v>
      </c>
      <c r="AH358" s="6">
        <f t="shared" si="160"/>
        <v>3.0821404117390747E-2</v>
      </c>
      <c r="AI358" s="6">
        <f t="shared" si="161"/>
        <v>2.5131030980086323E-2</v>
      </c>
      <c r="AJ358" s="6">
        <f t="shared" si="162"/>
        <v>-4.8591192350146042E-4</v>
      </c>
      <c r="AK358" s="6">
        <f t="shared" si="163"/>
        <v>2.5728812748309245E-3</v>
      </c>
      <c r="AL358" s="6">
        <f t="shared" si="164"/>
        <v>1.3041999708765422E-3</v>
      </c>
      <c r="AM358" s="6">
        <f t="shared" si="165"/>
        <v>6.3032425767794581E-3</v>
      </c>
      <c r="AN358" s="6">
        <f t="shared" si="166"/>
        <v>1.0721282593957372E-2</v>
      </c>
    </row>
    <row r="359" spans="1:40">
      <c r="A359" s="1" t="d">
        <v>2013-10-21</v>
      </c>
      <c r="B359">
        <v>63.310001</v>
      </c>
      <c r="C359">
        <v>39.200001</v>
      </c>
      <c r="D359">
        <v>86.599997999999999</v>
      </c>
      <c r="E359">
        <v>52.740001999999997</v>
      </c>
      <c r="F359">
        <v>42.02</v>
      </c>
      <c r="G359">
        <v>48.759998000000003</v>
      </c>
      <c r="H359">
        <v>44.240001999999997</v>
      </c>
      <c r="I359">
        <v>33.5</v>
      </c>
      <c r="J359">
        <v>84.480002999999996</v>
      </c>
      <c r="K359">
        <v>108.290001</v>
      </c>
      <c r="L359">
        <v>80.540001000000004</v>
      </c>
      <c r="M359">
        <v>84.550003000000004</v>
      </c>
      <c r="N359">
        <v>84.910004000000001</v>
      </c>
      <c r="O359" s="6">
        <f t="shared" si="141"/>
        <v>3.7497368791219315E-2</v>
      </c>
      <c r="P359" s="6">
        <f t="shared" si="142"/>
        <v>5.3712947307053033E-2</v>
      </c>
      <c r="Q359" s="6">
        <f t="shared" si="143"/>
        <v>3.3583055766152843E-2</v>
      </c>
      <c r="R359" s="6">
        <f t="shared" si="144"/>
        <v>2.9244118552018073E-2</v>
      </c>
      <c r="S359" s="6">
        <f t="shared" si="145"/>
        <v>5.4027533285312228E-2</v>
      </c>
      <c r="T359" s="6">
        <f t="shared" si="146"/>
        <v>5.2416460676934513E-2</v>
      </c>
      <c r="U359" s="6">
        <f t="shared" si="147"/>
        <v>3.8949570904414692E-2</v>
      </c>
      <c r="V359" s="6">
        <f t="shared" si="148"/>
        <v>4.0200297266783674E-2</v>
      </c>
      <c r="W359" s="6">
        <f t="shared" si="149"/>
        <v>8.2893008593653292E-4</v>
      </c>
      <c r="X359" s="6">
        <f t="shared" si="150"/>
        <v>2.4113336554022407E-2</v>
      </c>
      <c r="Y359" s="6">
        <f t="shared" si="151"/>
        <v>3.1088751880549953E-3</v>
      </c>
      <c r="Z359" s="6">
        <f t="shared" si="152"/>
        <v>1.5374845038584366E-2</v>
      </c>
      <c r="AA359" s="6">
        <f t="shared" si="153"/>
        <v>2.5526278467686736E-2</v>
      </c>
      <c r="AB359" s="6">
        <f t="shared" si="154"/>
        <v>3.2311633099440434E-2</v>
      </c>
      <c r="AC359" s="6">
        <f t="shared" si="155"/>
        <v>5.190913202155209E-2</v>
      </c>
      <c r="AD359" s="6">
        <f t="shared" si="156"/>
        <v>3.3760019771327414E-2</v>
      </c>
      <c r="AE359" s="6">
        <f t="shared" si="157"/>
        <v>2.4839109974444367E-2</v>
      </c>
      <c r="AF359" s="6">
        <f t="shared" si="158"/>
        <v>5.0402606620872523E-2</v>
      </c>
      <c r="AG359" s="6">
        <f t="shared" si="159"/>
        <v>4.9019568688603042E-2</v>
      </c>
      <c r="AH359" s="6">
        <f t="shared" si="160"/>
        <v>3.710355823331174E-2</v>
      </c>
      <c r="AI359" s="6">
        <f t="shared" si="161"/>
        <v>3.4785277764317654E-2</v>
      </c>
      <c r="AJ359" s="6">
        <f t="shared" si="162"/>
        <v>5.7983721085609879E-4</v>
      </c>
      <c r="AK359" s="6">
        <f t="shared" si="163"/>
        <v>2.2191800129943168E-2</v>
      </c>
      <c r="AL359" s="6">
        <f t="shared" si="164"/>
        <v>2.7960961488449221E-3</v>
      </c>
      <c r="AM359" s="6">
        <f t="shared" si="165"/>
        <v>1.4751092241748904E-2</v>
      </c>
      <c r="AN359" s="6">
        <f t="shared" si="166"/>
        <v>2.4414446377191951E-2</v>
      </c>
    </row>
    <row r="360" spans="1:40">
      <c r="A360" s="1" t="d">
        <v>2013-10-28</v>
      </c>
      <c r="B360">
        <v>63.560001</v>
      </c>
      <c r="C360">
        <v>39.060001</v>
      </c>
      <c r="D360">
        <v>86.080001999999993</v>
      </c>
      <c r="E360">
        <v>53.119999</v>
      </c>
      <c r="F360">
        <v>42.509998000000003</v>
      </c>
      <c r="G360">
        <v>48.970001000000003</v>
      </c>
      <c r="H360">
        <v>43.669998</v>
      </c>
      <c r="I360">
        <v>33.659999999999997</v>
      </c>
      <c r="J360">
        <v>84.459998999999996</v>
      </c>
      <c r="K360">
        <v>106.19000200000001</v>
      </c>
      <c r="L360">
        <v>80.419998000000007</v>
      </c>
      <c r="M360">
        <v>83.900002000000001</v>
      </c>
      <c r="N360">
        <v>83.540001000000004</v>
      </c>
      <c r="O360" s="6">
        <f t="shared" si="141"/>
        <v>4.4559039190975709E-2</v>
      </c>
      <c r="P360" s="6">
        <f t="shared" si="142"/>
        <v>2.4359898497118521E-2</v>
      </c>
      <c r="Q360" s="6">
        <f t="shared" si="143"/>
        <v>2.1013873774480381E-2</v>
      </c>
      <c r="R360" s="6">
        <f t="shared" si="144"/>
        <v>3.6228188391766211E-2</v>
      </c>
      <c r="S360" s="6">
        <f t="shared" si="145"/>
        <v>4.6710418104588362E-2</v>
      </c>
      <c r="T360" s="6">
        <f t="shared" si="146"/>
        <v>4.5324704578812186E-2</v>
      </c>
      <c r="U360" s="6">
        <f t="shared" si="147"/>
        <v>2.598149018181756E-2</v>
      </c>
      <c r="V360" s="6">
        <f t="shared" si="148"/>
        <v>3.660971479592022E-2</v>
      </c>
      <c r="W360" s="6">
        <f t="shared" si="149"/>
        <v>1.0661139306757214E-3</v>
      </c>
      <c r="X360" s="6">
        <f t="shared" si="150"/>
        <v>6.8982366298636641E-3</v>
      </c>
      <c r="Y360" s="6">
        <f t="shared" si="151"/>
        <v>1.4932182870765467E-3</v>
      </c>
      <c r="Z360" s="6">
        <f t="shared" si="152"/>
        <v>7.0570713309668527E-3</v>
      </c>
      <c r="AA360" s="6">
        <f t="shared" si="153"/>
        <v>9.2599303870553769E-3</v>
      </c>
      <c r="AB360" s="6">
        <f t="shared" si="154"/>
        <v>3.9373303499196828E-2</v>
      </c>
      <c r="AC360" s="6">
        <f t="shared" si="155"/>
        <v>2.2556083211617575E-2</v>
      </c>
      <c r="AD360" s="6">
        <f t="shared" si="156"/>
        <v>2.1190837779654952E-2</v>
      </c>
      <c r="AE360" s="6">
        <f t="shared" si="157"/>
        <v>3.1823179814192505E-2</v>
      </c>
      <c r="AF360" s="6">
        <f t="shared" si="158"/>
        <v>4.3085491440148657E-2</v>
      </c>
      <c r="AG360" s="6">
        <f t="shared" si="159"/>
        <v>4.1927812590480715E-2</v>
      </c>
      <c r="AH360" s="6">
        <f t="shared" si="160"/>
        <v>2.4135477510714608E-2</v>
      </c>
      <c r="AI360" s="6">
        <f t="shared" si="161"/>
        <v>3.11946952934542E-2</v>
      </c>
      <c r="AJ360" s="6">
        <f t="shared" si="162"/>
        <v>8.1702105559528729E-4</v>
      </c>
      <c r="AK360" s="6">
        <f t="shared" si="163"/>
        <v>4.9767002057844274E-3</v>
      </c>
      <c r="AL360" s="6">
        <f t="shared" si="164"/>
        <v>1.1804392478664736E-3</v>
      </c>
      <c r="AM360" s="6">
        <f t="shared" si="165"/>
        <v>6.4333185341313905E-3</v>
      </c>
      <c r="AN360" s="6">
        <f t="shared" si="166"/>
        <v>8.1480982965605915E-3</v>
      </c>
    </row>
    <row r="361" spans="1:40">
      <c r="A361" s="1" t="d">
        <v>2013-11-04</v>
      </c>
      <c r="B361">
        <v>63.290000999999997</v>
      </c>
      <c r="C361">
        <v>38.950001</v>
      </c>
      <c r="D361">
        <v>86.550003000000004</v>
      </c>
      <c r="E361">
        <v>53.16</v>
      </c>
      <c r="F361">
        <v>42.669998</v>
      </c>
      <c r="G361">
        <v>49.380001</v>
      </c>
      <c r="H361">
        <v>44.189999</v>
      </c>
      <c r="I361">
        <v>33.900002000000001</v>
      </c>
      <c r="J361">
        <v>84.459998999999996</v>
      </c>
      <c r="K361">
        <v>103.410004</v>
      </c>
      <c r="L361">
        <v>80.430000000000007</v>
      </c>
      <c r="M361">
        <v>83.349997999999999</v>
      </c>
      <c r="N361">
        <v>81.830001999999993</v>
      </c>
      <c r="O361" s="6">
        <f t="shared" si="141"/>
        <v>1.994800016052721E-2</v>
      </c>
      <c r="P361" s="6">
        <f t="shared" si="142"/>
        <v>1.3440393413945297E-2</v>
      </c>
      <c r="Q361" s="6">
        <f t="shared" si="143"/>
        <v>-4.4959322807539438E-3</v>
      </c>
      <c r="R361" s="6">
        <f t="shared" si="144"/>
        <v>1.1541155551580241E-2</v>
      </c>
      <c r="S361" s="6">
        <f t="shared" si="145"/>
        <v>2.8043567779407357E-2</v>
      </c>
      <c r="T361" s="6">
        <f t="shared" si="146"/>
        <v>3.4823792826770894E-2</v>
      </c>
      <c r="U361" s="6">
        <f t="shared" si="147"/>
        <v>1.4359175491493483E-2</v>
      </c>
      <c r="V361" s="6">
        <f t="shared" si="148"/>
        <v>1.9661043227735667E-2</v>
      </c>
      <c r="W361" s="6">
        <f t="shared" si="149"/>
        <v>3.5524898446456001E-4</v>
      </c>
      <c r="X361" s="6">
        <f t="shared" si="150"/>
        <v>-3.4500897844358683E-2</v>
      </c>
      <c r="Y361" s="6">
        <f t="shared" si="151"/>
        <v>-3.7291317712836238E-4</v>
      </c>
      <c r="Z361" s="6">
        <f t="shared" si="152"/>
        <v>-8.0062448338493585E-3</v>
      </c>
      <c r="AA361" s="6">
        <f t="shared" si="153"/>
        <v>-2.8075847537711716E-2</v>
      </c>
      <c r="AB361" s="6">
        <f t="shared" si="154"/>
        <v>1.4762264468748329E-2</v>
      </c>
      <c r="AC361" s="6">
        <f t="shared" si="155"/>
        <v>1.163657812844435E-2</v>
      </c>
      <c r="AD361" s="6">
        <f t="shared" si="156"/>
        <v>-4.318968275579373E-3</v>
      </c>
      <c r="AE361" s="6">
        <f t="shared" si="157"/>
        <v>7.1361469740065355E-3</v>
      </c>
      <c r="AF361" s="6">
        <f t="shared" si="158"/>
        <v>2.4418641114967651E-2</v>
      </c>
      <c r="AG361" s="6">
        <f t="shared" si="159"/>
        <v>3.1426900838439423E-2</v>
      </c>
      <c r="AH361" s="6">
        <f t="shared" si="160"/>
        <v>1.2513162820390531E-2</v>
      </c>
      <c r="AI361" s="6">
        <f t="shared" si="161"/>
        <v>1.4246023725269646E-2</v>
      </c>
      <c r="AJ361" s="6">
        <f t="shared" si="162"/>
        <v>1.0615610938412588E-4</v>
      </c>
      <c r="AK361" s="6">
        <f t="shared" si="163"/>
        <v>-3.6422434268437921E-2</v>
      </c>
      <c r="AL361" s="6">
        <f t="shared" si="164"/>
        <v>-6.8569221633843556E-4</v>
      </c>
      <c r="AM361" s="6">
        <f t="shared" si="165"/>
        <v>-8.6299976306848207E-3</v>
      </c>
      <c r="AN361" s="6">
        <f t="shared" si="166"/>
        <v>-2.9187679628206502E-2</v>
      </c>
    </row>
    <row r="362" spans="1:40">
      <c r="A362" s="1" t="d">
        <v>2013-11-11</v>
      </c>
      <c r="B362">
        <v>64.949996999999996</v>
      </c>
      <c r="C362">
        <v>39.369999</v>
      </c>
      <c r="D362">
        <v>87.660004000000001</v>
      </c>
      <c r="E362">
        <v>54.32</v>
      </c>
      <c r="F362">
        <v>43.330002</v>
      </c>
      <c r="G362">
        <v>50.009998000000003</v>
      </c>
      <c r="H362">
        <v>44.93</v>
      </c>
      <c r="I362">
        <v>34.299999</v>
      </c>
      <c r="J362">
        <v>84.510002</v>
      </c>
      <c r="K362">
        <v>104.730003</v>
      </c>
      <c r="L362">
        <v>80.519997000000004</v>
      </c>
      <c r="M362">
        <v>83.839995999999999</v>
      </c>
      <c r="N362">
        <v>82.779999000000004</v>
      </c>
      <c r="O362" s="6">
        <f t="shared" si="141"/>
        <v>2.557438657590284E-2</v>
      </c>
      <c r="P362" s="6">
        <f t="shared" si="142"/>
        <v>4.3273072489744945E-3</v>
      </c>
      <c r="Q362" s="6">
        <f t="shared" si="143"/>
        <v>1.2165948147807486E-2</v>
      </c>
      <c r="R362" s="6">
        <f t="shared" si="144"/>
        <v>2.9518264403419842E-2</v>
      </c>
      <c r="S362" s="6">
        <f t="shared" si="145"/>
        <v>3.0699586492359352E-2</v>
      </c>
      <c r="T362" s="6">
        <f t="shared" si="146"/>
        <v>2.5312681842967217E-2</v>
      </c>
      <c r="U362" s="6">
        <f t="shared" si="147"/>
        <v>1.5476320660033609E-2</v>
      </c>
      <c r="V362" s="6">
        <f t="shared" si="148"/>
        <v>2.3599886186354078E-2</v>
      </c>
      <c r="W362" s="6">
        <f t="shared" si="149"/>
        <v>3.5503875291472011E-4</v>
      </c>
      <c r="X362" s="6">
        <f t="shared" si="150"/>
        <v>-3.3427184444609813E-2</v>
      </c>
      <c r="Y362" s="6">
        <f t="shared" si="151"/>
        <v>-2.484043257328222E-4</v>
      </c>
      <c r="Z362" s="6">
        <f t="shared" si="152"/>
        <v>-8.4329379637447851E-3</v>
      </c>
      <c r="AA362" s="6">
        <f t="shared" si="153"/>
        <v>-2.5405444879600555E-2</v>
      </c>
      <c r="AB362" s="6">
        <f t="shared" si="154"/>
        <v>2.0388650884123959E-2</v>
      </c>
      <c r="AC362" s="6">
        <f t="shared" si="155"/>
        <v>2.5234919634735484E-3</v>
      </c>
      <c r="AD362" s="6">
        <f t="shared" si="156"/>
        <v>1.2342912152982057E-2</v>
      </c>
      <c r="AE362" s="6">
        <f t="shared" si="157"/>
        <v>2.5113255825846136E-2</v>
      </c>
      <c r="AF362" s="6">
        <f t="shared" si="158"/>
        <v>2.7074659827919647E-2</v>
      </c>
      <c r="AG362" s="6">
        <f t="shared" si="159"/>
        <v>2.1915789854635746E-2</v>
      </c>
      <c r="AH362" s="6">
        <f t="shared" si="160"/>
        <v>1.3630307988930657E-2</v>
      </c>
      <c r="AI362" s="6">
        <f t="shared" si="161"/>
        <v>1.8184866683888058E-2</v>
      </c>
      <c r="AJ362" s="6">
        <f t="shared" si="162"/>
        <v>1.0594587783428598E-4</v>
      </c>
      <c r="AK362" s="6">
        <f t="shared" si="163"/>
        <v>-3.5348720868689051E-2</v>
      </c>
      <c r="AL362" s="6">
        <f t="shared" si="164"/>
        <v>-5.6118336494289539E-4</v>
      </c>
      <c r="AM362" s="6">
        <f t="shared" si="165"/>
        <v>-9.0566907605802473E-3</v>
      </c>
      <c r="AN362" s="6">
        <f t="shared" si="166"/>
        <v>-2.651727697009534E-2</v>
      </c>
    </row>
    <row r="363" spans="1:40">
      <c r="A363" s="1" t="d">
        <v>2013-11-18</v>
      </c>
      <c r="B363">
        <v>64.849997999999999</v>
      </c>
      <c r="C363">
        <v>38.659999999999997</v>
      </c>
      <c r="D363">
        <v>88.230002999999996</v>
      </c>
      <c r="E363">
        <v>55.25</v>
      </c>
      <c r="F363">
        <v>43.16</v>
      </c>
      <c r="G363">
        <v>50.349997999999999</v>
      </c>
      <c r="H363">
        <v>44.740001999999997</v>
      </c>
      <c r="I363">
        <v>34.159999999999997</v>
      </c>
      <c r="J363">
        <v>84.550003000000004</v>
      </c>
      <c r="K363">
        <v>103.910004</v>
      </c>
      <c r="L363">
        <v>80.569999999999993</v>
      </c>
      <c r="M363">
        <v>83.559997999999993</v>
      </c>
      <c r="N363">
        <v>82.480002999999996</v>
      </c>
      <c r="O363" s="6">
        <f t="shared" si="141"/>
        <v>2.0092522520370783E-2</v>
      </c>
      <c r="P363" s="6">
        <f t="shared" si="142"/>
        <v>-1.029347726998624E-2</v>
      </c>
      <c r="Q363" s="6">
        <f t="shared" si="143"/>
        <v>2.466995558837809E-2</v>
      </c>
      <c r="R363" s="6">
        <f t="shared" si="144"/>
        <v>3.9314854054985124E-2</v>
      </c>
      <c r="S363" s="6">
        <f t="shared" si="145"/>
        <v>1.5174845066989627E-2</v>
      </c>
      <c r="T363" s="6">
        <f t="shared" si="146"/>
        <v>2.7790693307732518E-2</v>
      </c>
      <c r="U363" s="6">
        <f t="shared" si="147"/>
        <v>2.4206679065271498E-2</v>
      </c>
      <c r="V363" s="6">
        <f t="shared" si="148"/>
        <v>1.4745180157709273E-2</v>
      </c>
      <c r="W363" s="6">
        <f t="shared" si="149"/>
        <v>1.0650731606789293E-3</v>
      </c>
      <c r="X363" s="6">
        <f t="shared" si="150"/>
        <v>-2.1704782890513342E-2</v>
      </c>
      <c r="Y363" s="6">
        <f t="shared" si="151"/>
        <v>1.8634951894123011E-3</v>
      </c>
      <c r="Z363" s="6">
        <f t="shared" si="152"/>
        <v>-4.0607245575948444E-3</v>
      </c>
      <c r="AA363" s="6">
        <f t="shared" si="153"/>
        <v>-1.2769694958185215E-2</v>
      </c>
      <c r="AB363" s="6">
        <f t="shared" si="154"/>
        <v>1.4906786828591902E-2</v>
      </c>
      <c r="AC363" s="6">
        <f t="shared" si="155"/>
        <v>-1.2097292555487187E-2</v>
      </c>
      <c r="AD363" s="6">
        <f t="shared" si="156"/>
        <v>2.484691959355266E-2</v>
      </c>
      <c r="AE363" s="6">
        <f t="shared" si="157"/>
        <v>3.4909845477411418E-2</v>
      </c>
      <c r="AF363" s="6">
        <f t="shared" si="158"/>
        <v>1.1549918402549922E-2</v>
      </c>
      <c r="AG363" s="6">
        <f t="shared" si="159"/>
        <v>2.4393801319401047E-2</v>
      </c>
      <c r="AH363" s="6">
        <f t="shared" si="160"/>
        <v>2.2360666394168546E-2</v>
      </c>
      <c r="AI363" s="6">
        <f t="shared" si="161"/>
        <v>9.3301606552432526E-3</v>
      </c>
      <c r="AJ363" s="6">
        <f t="shared" si="162"/>
        <v>8.1598028559849516E-4</v>
      </c>
      <c r="AK363" s="6">
        <f t="shared" si="163"/>
        <v>-2.3626319314592581E-2</v>
      </c>
      <c r="AL363" s="6">
        <f t="shared" si="164"/>
        <v>1.550716150202228E-3</v>
      </c>
      <c r="AM363" s="6">
        <f t="shared" si="165"/>
        <v>-4.6844773544303057E-3</v>
      </c>
      <c r="AN363" s="6">
        <f t="shared" si="166"/>
        <v>-1.3881527048680002E-2</v>
      </c>
    </row>
    <row r="364" spans="1:40">
      <c r="A364" s="1" t="d">
        <v>2013-11-25</v>
      </c>
      <c r="B364">
        <v>65.599997999999999</v>
      </c>
      <c r="C364">
        <v>38.029998999999997</v>
      </c>
      <c r="D364">
        <v>86.440002000000007</v>
      </c>
      <c r="E364">
        <v>55.259998000000003</v>
      </c>
      <c r="F364">
        <v>43.009998000000003</v>
      </c>
      <c r="G364">
        <v>50.400002000000001</v>
      </c>
      <c r="H364">
        <v>44.34</v>
      </c>
      <c r="I364">
        <v>34.689999</v>
      </c>
      <c r="J364">
        <v>84.57</v>
      </c>
      <c r="K364">
        <v>104.449997</v>
      </c>
      <c r="L364">
        <v>80.629997000000003</v>
      </c>
      <c r="M364">
        <v>83.720000999999996</v>
      </c>
      <c r="N364">
        <v>82.809997999999993</v>
      </c>
      <c r="O364" s="6">
        <f t="shared" si="141"/>
        <v>3.584831087473974E-2</v>
      </c>
      <c r="P364" s="6">
        <f t="shared" si="142"/>
        <v>-2.3903502345560323E-2</v>
      </c>
      <c r="Q364" s="6">
        <f t="shared" si="143"/>
        <v>-1.2717615081413417E-3</v>
      </c>
      <c r="R364" s="6">
        <f t="shared" si="144"/>
        <v>3.8743049457681068E-2</v>
      </c>
      <c r="S364" s="6">
        <f t="shared" si="145"/>
        <v>7.93654996626076E-3</v>
      </c>
      <c r="T364" s="6">
        <f t="shared" si="146"/>
        <v>2.0445710591714784E-2</v>
      </c>
      <c r="U364" s="6">
        <f t="shared" si="147"/>
        <v>3.3887076750712935E-3</v>
      </c>
      <c r="V364" s="6">
        <f t="shared" si="148"/>
        <v>2.303635877145372E-2</v>
      </c>
      <c r="W364" s="6">
        <f t="shared" si="149"/>
        <v>1.3015561282576863E-3</v>
      </c>
      <c r="X364" s="6">
        <f t="shared" si="150"/>
        <v>1.0006751402836217E-2</v>
      </c>
      <c r="Y364" s="6">
        <f t="shared" si="151"/>
        <v>2.4835105739574553E-3</v>
      </c>
      <c r="Z364" s="6">
        <f t="shared" si="152"/>
        <v>4.4293243207743169E-3</v>
      </c>
      <c r="AA364" s="6">
        <f t="shared" si="153"/>
        <v>1.1904853913731741E-2</v>
      </c>
      <c r="AB364" s="6">
        <f t="shared" si="154"/>
        <v>3.0662575182960859E-2</v>
      </c>
      <c r="AC364" s="6">
        <f t="shared" si="155"/>
        <v>-2.570731763106127E-2</v>
      </c>
      <c r="AD364" s="6">
        <f t="shared" si="156"/>
        <v>-1.0947975029667713E-3</v>
      </c>
      <c r="AE364" s="6">
        <f t="shared" si="157"/>
        <v>3.4338040880107362E-2</v>
      </c>
      <c r="AF364" s="6">
        <f t="shared" si="158"/>
        <v>4.3116233018210548E-3</v>
      </c>
      <c r="AG364" s="6">
        <f t="shared" si="159"/>
        <v>1.7048818603383312E-2</v>
      </c>
      <c r="AH364" s="6">
        <f t="shared" si="160"/>
        <v>1.5426950039683415E-3</v>
      </c>
      <c r="AI364" s="6">
        <f t="shared" si="161"/>
        <v>1.76213392689877E-2</v>
      </c>
      <c r="AJ364" s="6">
        <f t="shared" si="162"/>
        <v>1.0524632531772522E-3</v>
      </c>
      <c r="AK364" s="6">
        <f t="shared" si="163"/>
        <v>8.0852149787569803E-3</v>
      </c>
      <c r="AL364" s="6">
        <f t="shared" si="164"/>
        <v>2.1707315347473822E-3</v>
      </c>
      <c r="AM364" s="6">
        <f t="shared" si="165"/>
        <v>3.8055715239388552E-3</v>
      </c>
      <c r="AN364" s="6">
        <f t="shared" si="166"/>
        <v>1.0793021823236954E-2</v>
      </c>
    </row>
    <row r="365" spans="1:40">
      <c r="A365" s="1" t="d">
        <v>2013-12-02</v>
      </c>
      <c r="B365">
        <v>65.129997000000003</v>
      </c>
      <c r="C365">
        <v>38.439999</v>
      </c>
      <c r="D365">
        <v>86.410004000000001</v>
      </c>
      <c r="E365">
        <v>55.220001000000003</v>
      </c>
      <c r="F365">
        <v>43.080002</v>
      </c>
      <c r="G365">
        <v>50.34</v>
      </c>
      <c r="H365">
        <v>44.27</v>
      </c>
      <c r="I365">
        <v>34.82</v>
      </c>
      <c r="J365">
        <v>84.480002999999996</v>
      </c>
      <c r="K365">
        <v>102.91999800000001</v>
      </c>
      <c r="L365">
        <v>80.379997000000003</v>
      </c>
      <c r="M365">
        <v>83.019997000000004</v>
      </c>
      <c r="N365">
        <v>81.809997999999993</v>
      </c>
      <c r="O365" s="6">
        <f t="shared" si="141"/>
        <v>2.7675295693554126E-3</v>
      </c>
      <c r="P365" s="6">
        <f t="shared" si="142"/>
        <v>-2.3905521468071796E-2</v>
      </c>
      <c r="Q365" s="6">
        <f t="shared" si="143"/>
        <v>-1.4362284477263135E-2</v>
      </c>
      <c r="R365" s="6">
        <f t="shared" si="144"/>
        <v>1.6432741360948255E-2</v>
      </c>
      <c r="S365" s="6">
        <f t="shared" si="145"/>
        <v>-5.7863831957716272E-3</v>
      </c>
      <c r="T365" s="6">
        <f t="shared" si="146"/>
        <v>6.5770442683598133E-3</v>
      </c>
      <c r="U365" s="6">
        <f t="shared" si="147"/>
        <v>-1.4798476338018856E-2</v>
      </c>
      <c r="V365" s="6">
        <f t="shared" si="148"/>
        <v>1.5046609322668204E-2</v>
      </c>
      <c r="W365" s="6">
        <f t="shared" si="149"/>
        <v>-3.5503875291469138E-4</v>
      </c>
      <c r="X365" s="6">
        <f t="shared" si="150"/>
        <v>-1.7433670449166935E-2</v>
      </c>
      <c r="Y365" s="6">
        <f t="shared" si="151"/>
        <v>-1.7402118154286059E-3</v>
      </c>
      <c r="Z365" s="6">
        <f t="shared" si="152"/>
        <v>-9.8286663737860124E-3</v>
      </c>
      <c r="AA365" s="6">
        <f t="shared" si="153"/>
        <v>-1.178701316165637E-2</v>
      </c>
      <c r="AB365" s="6">
        <f t="shared" si="154"/>
        <v>-2.4182061224234694E-3</v>
      </c>
      <c r="AC365" s="6">
        <f t="shared" si="155"/>
        <v>-2.5709336753572742E-2</v>
      </c>
      <c r="AD365" s="6">
        <f t="shared" si="156"/>
        <v>-1.4185320472088564E-2</v>
      </c>
      <c r="AE365" s="6">
        <f t="shared" si="157"/>
        <v>1.2027732783374549E-2</v>
      </c>
      <c r="AF365" s="6">
        <f t="shared" si="158"/>
        <v>-9.4113098602113324E-3</v>
      </c>
      <c r="AG365" s="6">
        <f t="shared" si="159"/>
        <v>3.1801522800283411E-3</v>
      </c>
      <c r="AH365" s="6">
        <f t="shared" si="160"/>
        <v>-1.6644489009121806E-2</v>
      </c>
      <c r="AI365" s="6">
        <f t="shared" si="161"/>
        <v>9.6315898202021834E-3</v>
      </c>
      <c r="AJ365" s="6">
        <f t="shared" si="162"/>
        <v>-6.0413162799512546E-4</v>
      </c>
      <c r="AK365" s="6">
        <f t="shared" si="163"/>
        <v>-1.9355206873246173E-2</v>
      </c>
      <c r="AL365" s="6">
        <f t="shared" si="164"/>
        <v>-2.052990854638679E-3</v>
      </c>
      <c r="AM365" s="6">
        <f t="shared" si="165"/>
        <v>-1.0452419170621475E-2</v>
      </c>
      <c r="AN365" s="6">
        <f t="shared" si="166"/>
        <v>-1.2898845252151157E-2</v>
      </c>
    </row>
    <row r="366" spans="1:40">
      <c r="A366" s="1" t="d">
        <v>2013-12-09</v>
      </c>
      <c r="B366">
        <v>64.480002999999996</v>
      </c>
      <c r="C366">
        <v>37.509998000000003</v>
      </c>
      <c r="D366">
        <v>85.129997000000003</v>
      </c>
      <c r="E366">
        <v>53.810001</v>
      </c>
      <c r="F366">
        <v>42.27</v>
      </c>
      <c r="G366">
        <v>49.77</v>
      </c>
      <c r="H366">
        <v>43.990001999999997</v>
      </c>
      <c r="I366">
        <v>34.200001</v>
      </c>
      <c r="J366">
        <v>84.470000999999996</v>
      </c>
      <c r="K366">
        <v>103.209999</v>
      </c>
      <c r="L366">
        <v>80.330001999999993</v>
      </c>
      <c r="M366">
        <v>83.089995999999999</v>
      </c>
      <c r="N366">
        <v>82.410004000000001</v>
      </c>
      <c r="O366" s="6">
        <f t="shared" si="141"/>
        <v>-5.7217351976252152E-3</v>
      </c>
      <c r="P366" s="6">
        <f t="shared" si="142"/>
        <v>-3.0197963005505035E-2</v>
      </c>
      <c r="Q366" s="6">
        <f t="shared" si="143"/>
        <v>-3.5767610580308654E-2</v>
      </c>
      <c r="R366" s="6">
        <f t="shared" si="144"/>
        <v>-2.6408998312627805E-2</v>
      </c>
      <c r="S366" s="6">
        <f t="shared" si="145"/>
        <v>-2.0836525811235213E-2</v>
      </c>
      <c r="T366" s="6">
        <f t="shared" si="146"/>
        <v>-1.1586186572161195E-2</v>
      </c>
      <c r="U366" s="6">
        <f t="shared" si="147"/>
        <v>-1.6905619939203642E-2</v>
      </c>
      <c r="V366" s="6">
        <f t="shared" si="148"/>
        <v>1.1703043879562126E-3</v>
      </c>
      <c r="W366" s="6">
        <f t="shared" si="149"/>
        <v>-9.4665724862436204E-4</v>
      </c>
      <c r="X366" s="6">
        <f t="shared" si="150"/>
        <v>-6.7594404705477546E-3</v>
      </c>
      <c r="Y366" s="6">
        <f t="shared" si="151"/>
        <v>-2.9831967060850628E-3</v>
      </c>
      <c r="Z366" s="6">
        <f t="shared" si="152"/>
        <v>-5.6406032171492006E-3</v>
      </c>
      <c r="AA366" s="6">
        <f t="shared" si="153"/>
        <v>-8.4903876806789215E-4</v>
      </c>
      <c r="AB366" s="6">
        <f t="shared" si="154"/>
        <v>-1.0907470889404098E-2</v>
      </c>
      <c r="AC366" s="6">
        <f t="shared" si="155"/>
        <v>-3.2001778291005978E-2</v>
      </c>
      <c r="AD366" s="6">
        <f t="shared" si="156"/>
        <v>-3.5590646575134083E-2</v>
      </c>
      <c r="AE366" s="6">
        <f t="shared" si="157"/>
        <v>-3.0814006890201511E-2</v>
      </c>
      <c r="AF366" s="6">
        <f t="shared" si="158"/>
        <v>-2.4461452475674918E-2</v>
      </c>
      <c r="AG366" s="6">
        <f t="shared" si="159"/>
        <v>-1.4983078560492667E-2</v>
      </c>
      <c r="AH366" s="6">
        <f t="shared" si="160"/>
        <v>-1.8751632610306594E-2</v>
      </c>
      <c r="AI366" s="6">
        <f t="shared" si="161"/>
        <v>-4.2447151145098084E-3</v>
      </c>
      <c r="AJ366" s="6">
        <f t="shared" si="162"/>
        <v>-1.1957501237047962E-3</v>
      </c>
      <c r="AK366" s="6">
        <f t="shared" si="163"/>
        <v>-8.6809768946269922E-3</v>
      </c>
      <c r="AL366" s="6">
        <f t="shared" si="164"/>
        <v>-3.295975745295136E-3</v>
      </c>
      <c r="AM366" s="6">
        <f t="shared" si="165"/>
        <v>-6.2643560139846628E-3</v>
      </c>
      <c r="AN366" s="6">
        <f t="shared" si="166"/>
        <v>-1.9608708585626784E-3</v>
      </c>
    </row>
    <row r="367" spans="1:40">
      <c r="A367" s="1" t="d">
        <v>2013-12-16</v>
      </c>
      <c r="B367">
        <v>65.660004000000001</v>
      </c>
      <c r="C367">
        <v>37.830002</v>
      </c>
      <c r="D367">
        <v>86.669998000000007</v>
      </c>
      <c r="E367">
        <v>54.91</v>
      </c>
      <c r="F367">
        <v>42.549999</v>
      </c>
      <c r="G367">
        <v>51.259998000000003</v>
      </c>
      <c r="H367">
        <v>44.93</v>
      </c>
      <c r="I367">
        <v>34.959999000000003</v>
      </c>
      <c r="J367">
        <v>84.410004000000001</v>
      </c>
      <c r="K367">
        <v>104.25</v>
      </c>
      <c r="L367">
        <v>80.279999000000004</v>
      </c>
      <c r="M367">
        <v>83.040001000000004</v>
      </c>
      <c r="N367">
        <v>83.190002000000007</v>
      </c>
      <c r="O367" s="6">
        <f t="shared" si="141"/>
        <v>9.143075310970646E-4</v>
      </c>
      <c r="P367" s="6">
        <f t="shared" si="142"/>
        <v>-5.2728041321070456E-3</v>
      </c>
      <c r="Q367" s="6">
        <f t="shared" si="143"/>
        <v>2.6572252940964373E-3</v>
      </c>
      <c r="R367" s="6">
        <f t="shared" si="144"/>
        <v>-6.3538020119443348E-3</v>
      </c>
      <c r="S367" s="6">
        <f t="shared" si="145"/>
        <v>-1.0752768777209964E-2</v>
      </c>
      <c r="T367" s="6">
        <f t="shared" si="146"/>
        <v>1.6919467159285211E-2</v>
      </c>
      <c r="U367" s="6">
        <f t="shared" si="147"/>
        <v>1.3218518893903177E-2</v>
      </c>
      <c r="V367" s="6">
        <f t="shared" si="148"/>
        <v>7.7530900283086027E-3</v>
      </c>
      <c r="W367" s="6">
        <f t="shared" si="149"/>
        <v>-1.8936684107530028E-3</v>
      </c>
      <c r="X367" s="6">
        <f t="shared" si="150"/>
        <v>-1.9165986017869951E-3</v>
      </c>
      <c r="Y367" s="6">
        <f t="shared" si="151"/>
        <v>-4.3502400182003388E-3</v>
      </c>
      <c r="Z367" s="6">
        <f t="shared" si="152"/>
        <v>-8.1554780624083448E-3</v>
      </c>
      <c r="AA367" s="6">
        <f t="shared" si="153"/>
        <v>4.5783694432115427E-3</v>
      </c>
      <c r="AB367" s="6">
        <f t="shared" si="154"/>
        <v>-4.2714281606818175E-3</v>
      </c>
      <c r="AC367" s="6">
        <f t="shared" si="155"/>
        <v>-7.0766194176079917E-3</v>
      </c>
      <c r="AD367" s="6">
        <f t="shared" si="156"/>
        <v>2.8341892992710077E-3</v>
      </c>
      <c r="AE367" s="6">
        <f t="shared" si="157"/>
        <v>-1.0758810589518039E-2</v>
      </c>
      <c r="AF367" s="6">
        <f t="shared" si="158"/>
        <v>-1.4377695441649669E-2</v>
      </c>
      <c r="AG367" s="6">
        <f t="shared" si="159"/>
        <v>1.3522575170953739E-2</v>
      </c>
      <c r="AH367" s="6">
        <f t="shared" si="160"/>
        <v>1.1372506222800225E-2</v>
      </c>
      <c r="AI367" s="6">
        <f t="shared" si="161"/>
        <v>2.3380705258425815E-3</v>
      </c>
      <c r="AJ367" s="6">
        <f t="shared" si="162"/>
        <v>-2.1427612858334368E-3</v>
      </c>
      <c r="AK367" s="6">
        <f t="shared" si="163"/>
        <v>-3.8381350258662322E-3</v>
      </c>
      <c r="AL367" s="6">
        <f t="shared" si="164"/>
        <v>-4.6630190574104124E-3</v>
      </c>
      <c r="AM367" s="6">
        <f t="shared" si="165"/>
        <v>-8.779230859243807E-3</v>
      </c>
      <c r="AN367" s="6">
        <f t="shared" si="166"/>
        <v>3.4665373527167564E-3</v>
      </c>
    </row>
    <row r="368" spans="1:40">
      <c r="A368" s="1" t="d">
        <v>2013-12-23</v>
      </c>
      <c r="B368">
        <v>66.269997000000004</v>
      </c>
      <c r="C368">
        <v>37.810001</v>
      </c>
      <c r="D368">
        <v>88.290001000000004</v>
      </c>
      <c r="E368">
        <v>55.380001</v>
      </c>
      <c r="F368">
        <v>42.84</v>
      </c>
      <c r="G368">
        <v>52</v>
      </c>
      <c r="H368">
        <v>46.029998999999997</v>
      </c>
      <c r="I368">
        <v>35.580002</v>
      </c>
      <c r="J368">
        <v>84.379997000000003</v>
      </c>
      <c r="K368">
        <v>101.80999799999999</v>
      </c>
      <c r="L368">
        <v>79.889999000000003</v>
      </c>
      <c r="M368">
        <v>81.819999999999993</v>
      </c>
      <c r="N368">
        <v>81.599997999999999</v>
      </c>
      <c r="O368" s="6">
        <f t="shared" si="141"/>
        <v>1.73520343341955E-2</v>
      </c>
      <c r="P368" s="6">
        <f t="shared" si="142"/>
        <v>-1.6524913736652512E-2</v>
      </c>
      <c r="Q368" s="6">
        <f t="shared" si="143"/>
        <v>2.1523406095556724E-2</v>
      </c>
      <c r="R368" s="6">
        <f t="shared" si="144"/>
        <v>2.8933111884869877E-3</v>
      </c>
      <c r="S368" s="6">
        <f t="shared" si="145"/>
        <v>-5.5866531338939381E-3</v>
      </c>
      <c r="T368" s="6">
        <f t="shared" si="146"/>
        <v>3.2443728874257484E-2</v>
      </c>
      <c r="U368" s="6">
        <f t="shared" si="147"/>
        <v>3.8986089360138095E-2</v>
      </c>
      <c r="V368" s="6">
        <f t="shared" si="148"/>
        <v>2.1591804108999302E-2</v>
      </c>
      <c r="W368" s="6">
        <f t="shared" si="149"/>
        <v>-1.184484326571002E-3</v>
      </c>
      <c r="X368" s="6">
        <f t="shared" si="150"/>
        <v>-1.0843656506305959E-2</v>
      </c>
      <c r="Y368" s="6">
        <f t="shared" si="151"/>
        <v>-6.1146757215979316E-3</v>
      </c>
      <c r="Z368" s="6">
        <f t="shared" si="152"/>
        <v>-1.4559793987768778E-2</v>
      </c>
      <c r="AA368" s="6">
        <f t="shared" si="153"/>
        <v>-2.5702236184602491E-3</v>
      </c>
      <c r="AB368" s="6">
        <f t="shared" si="154"/>
        <v>1.2166298642416619E-2</v>
      </c>
      <c r="AC368" s="6">
        <f t="shared" si="155"/>
        <v>-1.8328729022153458E-2</v>
      </c>
      <c r="AD368" s="6">
        <f t="shared" si="156"/>
        <v>2.1700370100731295E-2</v>
      </c>
      <c r="AE368" s="6">
        <f t="shared" si="157"/>
        <v>-1.5116973890867175E-3</v>
      </c>
      <c r="AF368" s="6">
        <f t="shared" si="158"/>
        <v>-9.2115797983336432E-3</v>
      </c>
      <c r="AG368" s="6">
        <f t="shared" si="159"/>
        <v>2.9046836885926013E-2</v>
      </c>
      <c r="AH368" s="6">
        <f t="shared" si="160"/>
        <v>3.7140076689035142E-2</v>
      </c>
      <c r="AI368" s="6">
        <f t="shared" si="161"/>
        <v>1.6176784606533282E-2</v>
      </c>
      <c r="AJ368" s="6">
        <f t="shared" si="162"/>
        <v>-1.4335772016514361E-3</v>
      </c>
      <c r="AK368" s="6">
        <f t="shared" si="163"/>
        <v>-1.2765192930385196E-2</v>
      </c>
      <c r="AL368" s="6">
        <f t="shared" si="164"/>
        <v>-6.4274547608080051E-3</v>
      </c>
      <c r="AM368" s="6">
        <f t="shared" si="165"/>
        <v>-1.518354678460424E-2</v>
      </c>
      <c r="AN368" s="6">
        <f t="shared" si="166"/>
        <v>-3.6820557089550354E-3</v>
      </c>
    </row>
    <row r="369" spans="1:40">
      <c r="A369" s="1" t="d">
        <v>2013-12-30</v>
      </c>
      <c r="B369">
        <v>66.339995999999999</v>
      </c>
      <c r="C369">
        <v>37.270000000000003</v>
      </c>
      <c r="D369">
        <v>86.93</v>
      </c>
      <c r="E369">
        <v>55.259998000000003</v>
      </c>
      <c r="F369">
        <v>42.369999</v>
      </c>
      <c r="G369">
        <v>51.669998</v>
      </c>
      <c r="H369">
        <v>45.740001999999997</v>
      </c>
      <c r="I369">
        <v>35.220001000000003</v>
      </c>
      <c r="J369">
        <v>84.389999000000003</v>
      </c>
      <c r="K369">
        <v>102.16999800000001</v>
      </c>
      <c r="L369">
        <v>79.910004000000001</v>
      </c>
      <c r="M369">
        <v>81.970000999999996</v>
      </c>
      <c r="N369">
        <v>82.080001999999993</v>
      </c>
      <c r="O369" s="6">
        <f t="shared" si="141"/>
        <v>2.8437828499030478E-2</v>
      </c>
      <c r="P369" s="6">
        <f t="shared" si="142"/>
        <v>-6.4187972835126296E-3</v>
      </c>
      <c r="Q369" s="6">
        <f t="shared" si="143"/>
        <v>2.092373243522886E-2</v>
      </c>
      <c r="R369" s="6">
        <f t="shared" si="144"/>
        <v>2.6589941217491114E-2</v>
      </c>
      <c r="S369" s="6">
        <f t="shared" si="145"/>
        <v>2.3629264581639673E-3</v>
      </c>
      <c r="T369" s="6">
        <f t="shared" si="146"/>
        <v>3.7464910721449342E-2</v>
      </c>
      <c r="U369" s="6">
        <f t="shared" si="147"/>
        <v>3.9010851494532921E-2</v>
      </c>
      <c r="V369" s="6">
        <f t="shared" si="148"/>
        <v>2.9388458152693274E-2</v>
      </c>
      <c r="W369" s="6">
        <f t="shared" si="149"/>
        <v>-9.4755425779781139E-4</v>
      </c>
      <c r="X369" s="6">
        <f t="shared" si="150"/>
        <v>-1.0127664860743868E-2</v>
      </c>
      <c r="Y369" s="6">
        <f t="shared" si="151"/>
        <v>-5.2421236403359054E-3</v>
      </c>
      <c r="Z369" s="6">
        <f t="shared" si="152"/>
        <v>-1.3570970671794004E-2</v>
      </c>
      <c r="AA369" s="6">
        <f t="shared" si="153"/>
        <v>-4.0124315241590264E-3</v>
      </c>
      <c r="AB369" s="6">
        <f t="shared" si="154"/>
        <v>2.3252092807251597E-2</v>
      </c>
      <c r="AC369" s="6">
        <f t="shared" si="155"/>
        <v>-8.2226125690135748E-3</v>
      </c>
      <c r="AD369" s="6">
        <f t="shared" si="156"/>
        <v>2.1100696440403431E-2</v>
      </c>
      <c r="AE369" s="6">
        <f t="shared" si="157"/>
        <v>2.2184932639917408E-2</v>
      </c>
      <c r="AF369" s="6">
        <f t="shared" si="158"/>
        <v>-1.2620002062757379E-3</v>
      </c>
      <c r="AG369" s="6">
        <f t="shared" si="159"/>
        <v>3.406801873311787E-2</v>
      </c>
      <c r="AH369" s="6">
        <f t="shared" si="160"/>
        <v>3.7164838823429969E-2</v>
      </c>
      <c r="AI369" s="6">
        <f t="shared" si="161"/>
        <v>2.3973438650227254E-2</v>
      </c>
      <c r="AJ369" s="6">
        <f t="shared" si="162"/>
        <v>-1.1966471328782456E-3</v>
      </c>
      <c r="AK369" s="6">
        <f t="shared" si="163"/>
        <v>-1.2049201284823105E-2</v>
      </c>
      <c r="AL369" s="6">
        <f t="shared" si="164"/>
        <v>-5.554902679545979E-3</v>
      </c>
      <c r="AM369" s="6">
        <f t="shared" si="165"/>
        <v>-1.4194723468629466E-2</v>
      </c>
      <c r="AN369" s="6">
        <f t="shared" si="166"/>
        <v>-5.1242636146538127E-3</v>
      </c>
    </row>
    <row r="370" spans="1:40">
      <c r="A370" s="1" t="d">
        <v>2014-01-06</v>
      </c>
      <c r="B370">
        <v>66.339995999999999</v>
      </c>
      <c r="C370">
        <v>38.220001000000003</v>
      </c>
      <c r="D370">
        <v>86.900002000000001</v>
      </c>
      <c r="E370">
        <v>56.740001999999997</v>
      </c>
      <c r="F370">
        <v>42.400002000000001</v>
      </c>
      <c r="G370">
        <v>51.93</v>
      </c>
      <c r="H370">
        <v>45.639999000000003</v>
      </c>
      <c r="I370">
        <v>35.32</v>
      </c>
      <c r="J370">
        <v>84.419998000000007</v>
      </c>
      <c r="K370">
        <v>104.410004</v>
      </c>
      <c r="L370">
        <v>80.050003000000004</v>
      </c>
      <c r="M370">
        <v>82.559997999999993</v>
      </c>
      <c r="N370">
        <v>83.459998999999996</v>
      </c>
      <c r="O370" s="6">
        <f t="shared" si="141"/>
        <v>1.0303000230121798E-2</v>
      </c>
      <c r="P370" s="6">
        <f t="shared" si="142"/>
        <v>1.0256473463407996E-2</v>
      </c>
      <c r="Q370" s="6">
        <f t="shared" si="143"/>
        <v>2.650275216087961E-3</v>
      </c>
      <c r="R370" s="6">
        <f t="shared" si="144"/>
        <v>3.2783983338425443E-2</v>
      </c>
      <c r="S370" s="6">
        <f t="shared" si="145"/>
        <v>-3.5314221098978874E-3</v>
      </c>
      <c r="T370" s="6">
        <f t="shared" si="146"/>
        <v>1.2985975937080528E-2</v>
      </c>
      <c r="U370" s="6">
        <f t="shared" si="147"/>
        <v>1.5678780001201476E-2</v>
      </c>
      <c r="V370" s="6">
        <f t="shared" si="148"/>
        <v>1.0244853552543858E-2</v>
      </c>
      <c r="W370" s="6">
        <f t="shared" si="149"/>
        <v>1.1839127990636233E-4</v>
      </c>
      <c r="X370" s="6">
        <f t="shared" si="150"/>
        <v>1.5336339336139979E-3</v>
      </c>
      <c r="Y370" s="6">
        <f t="shared" si="151"/>
        <v>-2.8690345524346257E-3</v>
      </c>
      <c r="Z370" s="6">
        <f t="shared" si="152"/>
        <v>-5.7971539515216308E-3</v>
      </c>
      <c r="AA370" s="6">
        <f t="shared" si="153"/>
        <v>3.2402908444715637E-3</v>
      </c>
      <c r="AB370" s="6">
        <f t="shared" si="154"/>
        <v>5.1172645383429161E-3</v>
      </c>
      <c r="AC370" s="6">
        <f t="shared" si="155"/>
        <v>8.4526581779070502E-3</v>
      </c>
      <c r="AD370" s="6">
        <f t="shared" si="156"/>
        <v>2.8272392212625314E-3</v>
      </c>
      <c r="AE370" s="6">
        <f t="shared" si="157"/>
        <v>2.8378974760851737E-2</v>
      </c>
      <c r="AF370" s="6">
        <f t="shared" si="158"/>
        <v>-7.1563487743375922E-3</v>
      </c>
      <c r="AG370" s="6">
        <f t="shared" si="159"/>
        <v>9.5890839487490567E-3</v>
      </c>
      <c r="AH370" s="6">
        <f t="shared" si="160"/>
        <v>1.3832767330098524E-2</v>
      </c>
      <c r="AI370" s="6">
        <f t="shared" si="161"/>
        <v>4.8298340500778367E-3</v>
      </c>
      <c r="AJ370" s="6">
        <f t="shared" si="162"/>
        <v>-1.307015951740718E-4</v>
      </c>
      <c r="AK370" s="6">
        <f t="shared" si="163"/>
        <v>-3.8790249046523903E-4</v>
      </c>
      <c r="AL370" s="6">
        <f t="shared" si="164"/>
        <v>-3.1818135916446989E-3</v>
      </c>
      <c r="AM370" s="6">
        <f t="shared" si="165"/>
        <v>-6.4209067483570921E-3</v>
      </c>
      <c r="AN370" s="6">
        <f t="shared" si="166"/>
        <v>2.1284587539767775E-3</v>
      </c>
    </row>
    <row r="371" spans="1:40">
      <c r="A371" s="1" t="d">
        <v>2014-01-13</v>
      </c>
      <c r="B371">
        <v>65.089995999999999</v>
      </c>
      <c r="C371">
        <v>38.060001</v>
      </c>
      <c r="D371">
        <v>86.010002</v>
      </c>
      <c r="E371">
        <v>57.02</v>
      </c>
      <c r="F371">
        <v>42.07</v>
      </c>
      <c r="G371">
        <v>51.82</v>
      </c>
      <c r="H371">
        <v>45.93</v>
      </c>
      <c r="I371">
        <v>35.75</v>
      </c>
      <c r="J371">
        <v>84.410004000000001</v>
      </c>
      <c r="K371">
        <v>105.480003</v>
      </c>
      <c r="L371">
        <v>80.050003000000004</v>
      </c>
      <c r="M371">
        <v>82.800003000000004</v>
      </c>
      <c r="N371">
        <v>83.959998999999996</v>
      </c>
      <c r="O371" s="6">
        <f t="shared" si="141"/>
        <v>-1.7966394699860111E-2</v>
      </c>
      <c r="P371" s="6">
        <f t="shared" si="142"/>
        <v>6.590243791436085E-3</v>
      </c>
      <c r="Q371" s="6">
        <f t="shared" si="143"/>
        <v>-2.6163270423304144E-2</v>
      </c>
      <c r="R371" s="6">
        <f t="shared" si="144"/>
        <v>2.9183547684649945E-2</v>
      </c>
      <c r="S371" s="6">
        <f t="shared" si="145"/>
        <v>-1.8137347977118551E-2</v>
      </c>
      <c r="T371" s="6">
        <f t="shared" si="146"/>
        <v>-3.4675434474633849E-3</v>
      </c>
      <c r="U371" s="6">
        <f t="shared" si="147"/>
        <v>-2.1748377664856824E-3</v>
      </c>
      <c r="V371" s="6">
        <f t="shared" si="148"/>
        <v>4.7665306909745004E-3</v>
      </c>
      <c r="W371" s="6">
        <f t="shared" si="149"/>
        <v>3.5555424063451042E-4</v>
      </c>
      <c r="X371" s="6">
        <f t="shared" si="150"/>
        <v>3.5413078451827777E-2</v>
      </c>
      <c r="Y371" s="6">
        <f t="shared" si="151"/>
        <v>2.0008009425608129E-3</v>
      </c>
      <c r="Z371" s="6">
        <f t="shared" si="152"/>
        <v>1.1906385121844993E-2</v>
      </c>
      <c r="AA371" s="6">
        <f t="shared" si="153"/>
        <v>2.8511245581741455E-2</v>
      </c>
      <c r="AB371" s="6">
        <f t="shared" si="154"/>
        <v>-2.3152130391638992E-2</v>
      </c>
      <c r="AC371" s="6">
        <f t="shared" si="155"/>
        <v>4.786428505935139E-3</v>
      </c>
      <c r="AD371" s="6">
        <f t="shared" si="156"/>
        <v>-2.5986306418129573E-2</v>
      </c>
      <c r="AE371" s="6">
        <f t="shared" si="157"/>
        <v>2.4778539107076239E-2</v>
      </c>
      <c r="AF371" s="6">
        <f t="shared" si="158"/>
        <v>-2.1762274641558256E-2</v>
      </c>
      <c r="AG371" s="6">
        <f t="shared" si="159"/>
        <v>-6.8644354357948571E-3</v>
      </c>
      <c r="AH371" s="6">
        <f t="shared" si="160"/>
        <v>-4.0208504375886349E-3</v>
      </c>
      <c r="AI371" s="6">
        <f t="shared" si="161"/>
        <v>-6.484888114915207E-4</v>
      </c>
      <c r="AJ371" s="6">
        <f t="shared" si="162"/>
        <v>1.0646136555407629E-4</v>
      </c>
      <c r="AK371" s="6">
        <f t="shared" si="163"/>
        <v>3.3491542027748539E-2</v>
      </c>
      <c r="AL371" s="6">
        <f t="shared" si="164"/>
        <v>1.6880219033507398E-3</v>
      </c>
      <c r="AM371" s="6">
        <f t="shared" si="165"/>
        <v>1.128263232500953E-2</v>
      </c>
      <c r="AN371" s="6">
        <f t="shared" si="166"/>
        <v>2.7399413491246669E-2</v>
      </c>
    </row>
    <row r="372" spans="1:40">
      <c r="A372" s="1" t="d">
        <v>2014-01-20</v>
      </c>
      <c r="B372">
        <v>63.5</v>
      </c>
      <c r="C372">
        <v>37.979999999999997</v>
      </c>
      <c r="D372">
        <v>84.330001999999993</v>
      </c>
      <c r="E372">
        <v>55.66</v>
      </c>
      <c r="F372">
        <v>41.48</v>
      </c>
      <c r="G372">
        <v>49.810001</v>
      </c>
      <c r="H372">
        <v>43.869999</v>
      </c>
      <c r="I372">
        <v>35.130001</v>
      </c>
      <c r="J372">
        <v>84.470000999999996</v>
      </c>
      <c r="K372">
        <v>107.480003</v>
      </c>
      <c r="L372">
        <v>80.220000999999996</v>
      </c>
      <c r="M372">
        <v>83.099997999999999</v>
      </c>
      <c r="N372">
        <v>84.849997999999999</v>
      </c>
      <c r="O372" s="6">
        <f t="shared" si="141"/>
        <v>-4.3753067324810928E-2</v>
      </c>
      <c r="P372" s="6">
        <f t="shared" si="142"/>
        <v>1.8870991892972616E-2</v>
      </c>
      <c r="Q372" s="6">
        <f t="shared" si="143"/>
        <v>-3.0365499788070734E-2</v>
      </c>
      <c r="R372" s="6">
        <f t="shared" si="144"/>
        <v>7.2124727950191496E-3</v>
      </c>
      <c r="S372" s="6">
        <f t="shared" si="145"/>
        <v>-2.1229157675536153E-2</v>
      </c>
      <c r="T372" s="6">
        <f t="shared" si="146"/>
        <v>-3.6661516430430537E-2</v>
      </c>
      <c r="U372" s="6">
        <f t="shared" si="147"/>
        <v>-4.1742539936536677E-2</v>
      </c>
      <c r="V372" s="6">
        <f t="shared" si="148"/>
        <v>-2.5586367175841887E-3</v>
      </c>
      <c r="W372" s="6">
        <f t="shared" si="149"/>
        <v>9.475542577978656E-4</v>
      </c>
      <c r="X372" s="6">
        <f t="shared" si="150"/>
        <v>5.0666738631345402E-2</v>
      </c>
      <c r="Y372" s="6">
        <f t="shared" si="151"/>
        <v>3.8718213649423655E-3</v>
      </c>
      <c r="Z372" s="6">
        <f t="shared" si="152"/>
        <v>1.3691338929489099E-2</v>
      </c>
      <c r="AA372" s="6">
        <f t="shared" si="153"/>
        <v>3.3190562320296685E-2</v>
      </c>
      <c r="AB372" s="6">
        <f t="shared" si="154"/>
        <v>-4.8938803016589809E-2</v>
      </c>
      <c r="AC372" s="6">
        <f t="shared" si="155"/>
        <v>1.706717660747167E-2</v>
      </c>
      <c r="AD372" s="6">
        <f t="shared" si="156"/>
        <v>-3.0188535782896164E-2</v>
      </c>
      <c r="AE372" s="6">
        <f t="shared" si="157"/>
        <v>2.8074642174454444E-3</v>
      </c>
      <c r="AF372" s="6">
        <f t="shared" si="158"/>
        <v>-2.4854084339975858E-2</v>
      </c>
      <c r="AG372" s="6">
        <f t="shared" si="159"/>
        <v>-4.0058408418762008E-2</v>
      </c>
      <c r="AH372" s="6">
        <f t="shared" si="160"/>
        <v>-4.3588552607639629E-2</v>
      </c>
      <c r="AI372" s="6">
        <f t="shared" si="161"/>
        <v>-7.9736562200502098E-3</v>
      </c>
      <c r="AJ372" s="6">
        <f t="shared" si="162"/>
        <v>6.9846138271743147E-4</v>
      </c>
      <c r="AK372" s="6">
        <f t="shared" si="163"/>
        <v>4.8745202207266164E-2</v>
      </c>
      <c r="AL372" s="6">
        <f t="shared" si="164"/>
        <v>3.5590423257322924E-3</v>
      </c>
      <c r="AM372" s="6">
        <f t="shared" si="165"/>
        <v>1.3067586132653637E-2</v>
      </c>
      <c r="AN372" s="6">
        <f t="shared" si="166"/>
        <v>3.2078730229801899E-2</v>
      </c>
    </row>
    <row r="373" spans="1:40">
      <c r="A373" s="1" t="d">
        <v>2014-01-27</v>
      </c>
      <c r="B373">
        <v>62.82</v>
      </c>
      <c r="C373">
        <v>39.099997999999999</v>
      </c>
      <c r="D373">
        <v>83.379997000000003</v>
      </c>
      <c r="E373">
        <v>55.959999000000003</v>
      </c>
      <c r="F373">
        <v>40.759998000000003</v>
      </c>
      <c r="G373">
        <v>50.029998999999997</v>
      </c>
      <c r="H373">
        <v>44.040000999999997</v>
      </c>
      <c r="I373">
        <v>34.82</v>
      </c>
      <c r="J373">
        <v>84.550003000000004</v>
      </c>
      <c r="K373">
        <v>108.279999</v>
      </c>
      <c r="L373">
        <v>80.349997999999999</v>
      </c>
      <c r="M373">
        <v>83.5</v>
      </c>
      <c r="N373">
        <v>85.699996999999996</v>
      </c>
      <c r="O373" s="6">
        <f t="shared" si="141"/>
        <v>-5.4519479112956293E-2</v>
      </c>
      <c r="P373" s="6">
        <f t="shared" si="142"/>
        <v>2.2763450863984954E-2</v>
      </c>
      <c r="Q373" s="6">
        <f t="shared" si="143"/>
        <v>-4.1349618813506892E-2</v>
      </c>
      <c r="R373" s="6">
        <f t="shared" si="144"/>
        <v>-1.3842332701833293E-2</v>
      </c>
      <c r="S373" s="6">
        <f t="shared" si="145"/>
        <v>-3.944725012091279E-2</v>
      </c>
      <c r="T373" s="6">
        <f t="shared" si="146"/>
        <v>-3.7273852344121408E-2</v>
      </c>
      <c r="U373" s="6">
        <f t="shared" si="147"/>
        <v>-3.5686168522160736E-2</v>
      </c>
      <c r="V373" s="6">
        <f t="shared" si="148"/>
        <v>-1.4257441395716256E-2</v>
      </c>
      <c r="W373" s="6">
        <f t="shared" si="149"/>
        <v>1.538794163267999E-3</v>
      </c>
      <c r="X373" s="6">
        <f t="shared" si="150"/>
        <v>3.6394960898259741E-2</v>
      </c>
      <c r="Y373" s="6">
        <f t="shared" si="151"/>
        <v>3.7405903731197385E-3</v>
      </c>
      <c r="Z373" s="6">
        <f t="shared" si="152"/>
        <v>1.1321354348363786E-2</v>
      </c>
      <c r="AA373" s="6">
        <f t="shared" si="153"/>
        <v>2.6485327416280381E-2</v>
      </c>
      <c r="AB373" s="6">
        <f t="shared" si="154"/>
        <v>-5.9705214804735174E-2</v>
      </c>
      <c r="AC373" s="6">
        <f t="shared" si="155"/>
        <v>2.0959635578484008E-2</v>
      </c>
      <c r="AD373" s="6">
        <f t="shared" si="156"/>
        <v>-4.1172654808332321E-2</v>
      </c>
      <c r="AE373" s="6">
        <f t="shared" si="157"/>
        <v>-1.8247341279406998E-2</v>
      </c>
      <c r="AF373" s="6">
        <f t="shared" si="158"/>
        <v>-4.3072176785352495E-2</v>
      </c>
      <c r="AG373" s="6">
        <f t="shared" si="159"/>
        <v>-4.0670744332452879E-2</v>
      </c>
      <c r="AH373" s="6">
        <f t="shared" si="160"/>
        <v>-3.7532181193263688E-2</v>
      </c>
      <c r="AI373" s="6">
        <f t="shared" si="161"/>
        <v>-1.9672460898182278E-2</v>
      </c>
      <c r="AJ373" s="6">
        <f t="shared" si="162"/>
        <v>1.2897012881875648E-3</v>
      </c>
      <c r="AK373" s="6">
        <f t="shared" si="163"/>
        <v>3.4473424474180503E-2</v>
      </c>
      <c r="AL373" s="6">
        <f t="shared" si="164"/>
        <v>3.4278113339096653E-3</v>
      </c>
      <c r="AM373" s="6">
        <f t="shared" si="165"/>
        <v>1.0697601551528324E-2</v>
      </c>
      <c r="AN373" s="6">
        <f t="shared" si="166"/>
        <v>2.5373495325785596E-2</v>
      </c>
    </row>
    <row r="374" spans="1:40">
      <c r="A374" s="1" t="d">
        <v>2014-02-03</v>
      </c>
      <c r="B374">
        <v>64.089995999999999</v>
      </c>
      <c r="C374">
        <v>38.880001</v>
      </c>
      <c r="D374">
        <v>84.040001000000004</v>
      </c>
      <c r="E374">
        <v>56.349997999999999</v>
      </c>
      <c r="F374">
        <v>40.93</v>
      </c>
      <c r="G374">
        <v>50.470001000000003</v>
      </c>
      <c r="H374">
        <v>44.700001</v>
      </c>
      <c r="I374">
        <v>35.099997999999999</v>
      </c>
      <c r="J374">
        <v>84.550003000000004</v>
      </c>
      <c r="K374">
        <v>106.790001</v>
      </c>
      <c r="L374">
        <v>80.330001999999993</v>
      </c>
      <c r="M374">
        <v>83.470000999999996</v>
      </c>
      <c r="N374">
        <v>84.940002000000007</v>
      </c>
      <c r="O374" s="6">
        <f t="shared" si="141"/>
        <v>-1.5482583027021051E-2</v>
      </c>
      <c r="P374" s="6">
        <f t="shared" si="142"/>
        <v>2.1316117170095881E-2</v>
      </c>
      <c r="Q374" s="6">
        <f t="shared" si="143"/>
        <v>-2.3170703940602687E-2</v>
      </c>
      <c r="R374" s="6">
        <f t="shared" si="144"/>
        <v>-1.181987849119921E-2</v>
      </c>
      <c r="S374" s="6">
        <f t="shared" si="145"/>
        <v>-2.7471607098117842E-2</v>
      </c>
      <c r="T374" s="6">
        <f t="shared" si="146"/>
        <v>-2.6397054968042274E-2</v>
      </c>
      <c r="U374" s="6">
        <f t="shared" si="147"/>
        <v>-2.7144974346814569E-2</v>
      </c>
      <c r="V374" s="6">
        <f t="shared" si="148"/>
        <v>-1.8349195648255143E-2</v>
      </c>
      <c r="W374" s="6">
        <f t="shared" si="149"/>
        <v>1.6571854431743211E-3</v>
      </c>
      <c r="X374" s="6">
        <f t="shared" si="150"/>
        <v>1.2342908621130261E-2</v>
      </c>
      <c r="Y374" s="6">
        <f t="shared" si="151"/>
        <v>3.4916981637191404E-3</v>
      </c>
      <c r="Z374" s="6">
        <f t="shared" si="152"/>
        <v>8.0592002198999167E-3</v>
      </c>
      <c r="AA374" s="6">
        <f t="shared" si="153"/>
        <v>1.1604665389158759E-2</v>
      </c>
      <c r="AB374" s="6">
        <f t="shared" si="154"/>
        <v>-2.0668318718799934E-2</v>
      </c>
      <c r="AC374" s="6">
        <f t="shared" si="155"/>
        <v>1.9512301884594935E-2</v>
      </c>
      <c r="AD374" s="6">
        <f t="shared" si="156"/>
        <v>-2.2993739935428116E-2</v>
      </c>
      <c r="AE374" s="6">
        <f t="shared" si="157"/>
        <v>-1.6224887068772915E-2</v>
      </c>
      <c r="AF374" s="6">
        <f t="shared" si="158"/>
        <v>-3.1096533762557547E-2</v>
      </c>
      <c r="AG374" s="6">
        <f t="shared" si="159"/>
        <v>-2.9793946956373746E-2</v>
      </c>
      <c r="AH374" s="6">
        <f t="shared" si="160"/>
        <v>-2.8990987017917521E-2</v>
      </c>
      <c r="AI374" s="6">
        <f t="shared" si="161"/>
        <v>-2.3764215150721163E-2</v>
      </c>
      <c r="AJ374" s="6">
        <f t="shared" si="162"/>
        <v>1.4080925680938869E-3</v>
      </c>
      <c r="AK374" s="6">
        <f t="shared" si="163"/>
        <v>1.0421372197051025E-2</v>
      </c>
      <c r="AL374" s="6">
        <f t="shared" si="164"/>
        <v>3.1789191245090672E-3</v>
      </c>
      <c r="AM374" s="6">
        <f t="shared" si="165"/>
        <v>7.4354474230644545E-3</v>
      </c>
      <c r="AN374" s="6">
        <f t="shared" si="166"/>
        <v>1.0492833298663972E-2</v>
      </c>
    </row>
    <row r="375" spans="1:40">
      <c r="A375" s="1" t="d">
        <v>2014-02-10</v>
      </c>
      <c r="B375">
        <v>65.169998000000007</v>
      </c>
      <c r="C375">
        <v>40.279998999999997</v>
      </c>
      <c r="D375">
        <v>86.029999000000004</v>
      </c>
      <c r="E375">
        <v>58.209999000000003</v>
      </c>
      <c r="F375">
        <v>41.84</v>
      </c>
      <c r="G375">
        <v>51.369999</v>
      </c>
      <c r="H375">
        <v>46.119999</v>
      </c>
      <c r="I375">
        <v>36.07</v>
      </c>
      <c r="J375">
        <v>84.519997000000004</v>
      </c>
      <c r="K375">
        <v>106.58000199999999</v>
      </c>
      <c r="L375">
        <v>80.239998</v>
      </c>
      <c r="M375">
        <v>83.449996999999996</v>
      </c>
      <c r="N375">
        <v>84.949996999999996</v>
      </c>
      <c r="O375" s="6">
        <f t="shared" si="141"/>
        <v>2.595930375667534E-2</v>
      </c>
      <c r="P375" s="6">
        <f t="shared" si="142"/>
        <v>5.8795337640004885E-2</v>
      </c>
      <c r="Q375" s="6">
        <f t="shared" si="143"/>
        <v>1.9958363706502346E-2</v>
      </c>
      <c r="R375" s="6">
        <f t="shared" si="144"/>
        <v>4.4795388006720518E-2</v>
      </c>
      <c r="S375" s="6">
        <f t="shared" si="145"/>
        <v>8.6414363953410209E-3</v>
      </c>
      <c r="T375" s="6">
        <f t="shared" si="146"/>
        <v>3.0838537851079789E-2</v>
      </c>
      <c r="U375" s="6">
        <f t="shared" si="147"/>
        <v>5.0015981334788913E-2</v>
      </c>
      <c r="V375" s="6">
        <f t="shared" si="148"/>
        <v>2.6406000172013548E-2</v>
      </c>
      <c r="W375" s="6">
        <f t="shared" si="149"/>
        <v>5.9170367537017825E-4</v>
      </c>
      <c r="X375" s="6">
        <f t="shared" si="150"/>
        <v>-8.4089160255770481E-3</v>
      </c>
      <c r="Y375" s="6">
        <f t="shared" si="151"/>
        <v>2.4924592082960348E-4</v>
      </c>
      <c r="Z375" s="6">
        <f t="shared" si="152"/>
        <v>4.202936364159411E-3</v>
      </c>
      <c r="AA375" s="6">
        <f t="shared" si="153"/>
        <v>1.1778446938217832E-3</v>
      </c>
      <c r="AB375" s="6">
        <f t="shared" si="154"/>
        <v>2.0773568064896459E-2</v>
      </c>
      <c r="AC375" s="6">
        <f t="shared" si="155"/>
        <v>5.6991522354503943E-2</v>
      </c>
      <c r="AD375" s="6">
        <f t="shared" si="156"/>
        <v>2.0135327711676917E-2</v>
      </c>
      <c r="AE375" s="6">
        <f t="shared" si="157"/>
        <v>4.0390379429146812E-2</v>
      </c>
      <c r="AF375" s="6">
        <f t="shared" si="158"/>
        <v>5.0165097309013158E-3</v>
      </c>
      <c r="AG375" s="6">
        <f t="shared" si="159"/>
        <v>2.7441645862748318E-2</v>
      </c>
      <c r="AH375" s="6">
        <f t="shared" si="160"/>
        <v>4.8169968663685961E-2</v>
      </c>
      <c r="AI375" s="6">
        <f t="shared" si="161"/>
        <v>2.0990980669547528E-2</v>
      </c>
      <c r="AJ375" s="6">
        <f t="shared" si="162"/>
        <v>3.4261080028974412E-4</v>
      </c>
      <c r="AK375" s="6">
        <f t="shared" si="163"/>
        <v>-1.0330452449656285E-2</v>
      </c>
      <c r="AL375" s="6">
        <f t="shared" si="164"/>
        <v>-6.353311838046971E-5</v>
      </c>
      <c r="AM375" s="6">
        <f t="shared" si="165"/>
        <v>3.5791835673239492E-3</v>
      </c>
      <c r="AN375" s="6">
        <f t="shared" si="166"/>
        <v>6.6012603326996927E-5</v>
      </c>
    </row>
    <row r="376" spans="1:40">
      <c r="A376" s="1" t="d">
        <v>2014-02-17</v>
      </c>
      <c r="B376">
        <v>65.199996999999996</v>
      </c>
      <c r="C376">
        <v>40.549999</v>
      </c>
      <c r="D376">
        <v>86.410004000000001</v>
      </c>
      <c r="E376">
        <v>58.810001</v>
      </c>
      <c r="F376">
        <v>41.599997999999999</v>
      </c>
      <c r="G376">
        <v>51.389999000000003</v>
      </c>
      <c r="H376">
        <v>46.189999</v>
      </c>
      <c r="I376">
        <v>35.950001</v>
      </c>
      <c r="J376">
        <v>84.540001000000004</v>
      </c>
      <c r="K376">
        <v>106.66999800000001</v>
      </c>
      <c r="L376">
        <v>80.309997999999993</v>
      </c>
      <c r="M376">
        <v>83.400002000000001</v>
      </c>
      <c r="N376">
        <v>85.110000999999997</v>
      </c>
      <c r="O376" s="6">
        <f t="shared" si="141"/>
        <v>3.7185928809835761E-2</v>
      </c>
      <c r="P376" s="6">
        <f t="shared" si="142"/>
        <v>3.641334006008555E-2</v>
      </c>
      <c r="Q376" s="6">
        <f t="shared" si="143"/>
        <v>3.5695019671446546E-2</v>
      </c>
      <c r="R376" s="6">
        <f t="shared" si="144"/>
        <v>4.967479354840218E-2</v>
      </c>
      <c r="S376" s="6">
        <f t="shared" si="145"/>
        <v>2.0398959903483872E-2</v>
      </c>
      <c r="T376" s="6">
        <f t="shared" si="146"/>
        <v>2.6820776032993123E-2</v>
      </c>
      <c r="U376" s="6">
        <f t="shared" si="147"/>
        <v>4.766496823169681E-2</v>
      </c>
      <c r="V376" s="6">
        <f t="shared" si="148"/>
        <v>3.1937177643423909E-2</v>
      </c>
      <c r="W376" s="6">
        <f t="shared" si="149"/>
        <v>-1.1830385918810372E-4</v>
      </c>
      <c r="X376" s="6">
        <f t="shared" si="150"/>
        <v>-1.4980517622807258E-2</v>
      </c>
      <c r="Y376" s="6">
        <f t="shared" si="151"/>
        <v>-4.9794599554839369E-4</v>
      </c>
      <c r="Z376" s="6">
        <f t="shared" si="152"/>
        <v>-1.1982985112936415E-3</v>
      </c>
      <c r="AA376" s="6">
        <f t="shared" si="153"/>
        <v>-6.9082413595289169E-3</v>
      </c>
      <c r="AB376" s="6">
        <f t="shared" si="154"/>
        <v>3.200019311805688E-2</v>
      </c>
      <c r="AC376" s="6">
        <f t="shared" si="155"/>
        <v>3.4609524774584607E-2</v>
      </c>
      <c r="AD376" s="6">
        <f t="shared" si="156"/>
        <v>3.5871983676621116E-2</v>
      </c>
      <c r="AE376" s="6">
        <f t="shared" si="157"/>
        <v>4.5269784970828474E-2</v>
      </c>
      <c r="AF376" s="6">
        <f t="shared" si="158"/>
        <v>1.6774033239044167E-2</v>
      </c>
      <c r="AG376" s="6">
        <f t="shared" si="159"/>
        <v>2.3423884044661652E-2</v>
      </c>
      <c r="AH376" s="6">
        <f t="shared" si="160"/>
        <v>4.5818955560593858E-2</v>
      </c>
      <c r="AI376" s="6">
        <f t="shared" si="161"/>
        <v>2.6522158140957888E-2</v>
      </c>
      <c r="AJ376" s="6">
        <f t="shared" si="162"/>
        <v>-3.6739673426853788E-4</v>
      </c>
      <c r="AK376" s="6">
        <f t="shared" si="163"/>
        <v>-1.6902054046886494E-2</v>
      </c>
      <c r="AL376" s="6">
        <f t="shared" si="164"/>
        <v>-8.1072503475846693E-4</v>
      </c>
      <c r="AM376" s="6">
        <f t="shared" si="165"/>
        <v>-1.8220513081291033E-3</v>
      </c>
      <c r="AN376" s="6">
        <f t="shared" si="166"/>
        <v>-8.0200734500237032E-3</v>
      </c>
    </row>
    <row r="377" spans="1:40">
      <c r="A377" s="1" t="d">
        <v>2014-02-24</v>
      </c>
      <c r="B377">
        <v>66.839995999999999</v>
      </c>
      <c r="C377">
        <v>40.450001</v>
      </c>
      <c r="D377">
        <v>87.650002000000001</v>
      </c>
      <c r="E377">
        <v>59.439999</v>
      </c>
      <c r="F377">
        <v>42.349997999999999</v>
      </c>
      <c r="G377">
        <v>52.060001</v>
      </c>
      <c r="H377">
        <v>47.080002</v>
      </c>
      <c r="I377">
        <v>36.349997999999999</v>
      </c>
      <c r="J377">
        <v>84.559997999999993</v>
      </c>
      <c r="K377">
        <v>108.57</v>
      </c>
      <c r="L377">
        <v>80.400002000000001</v>
      </c>
      <c r="M377">
        <v>83.910004000000001</v>
      </c>
      <c r="N377">
        <v>86.239998</v>
      </c>
      <c r="O377" s="6">
        <f t="shared" si="141"/>
        <v>4.2013360778885817E-2</v>
      </c>
      <c r="P377" s="6">
        <f t="shared" si="142"/>
        <v>3.9586662913976681E-2</v>
      </c>
      <c r="Q377" s="6">
        <f t="shared" si="143"/>
        <v>4.2058746309374132E-2</v>
      </c>
      <c r="R377" s="6">
        <f t="shared" si="144"/>
        <v>5.338517859248898E-2</v>
      </c>
      <c r="S377" s="6">
        <f t="shared" si="145"/>
        <v>3.4105083368248863E-2</v>
      </c>
      <c r="T377" s="6">
        <f t="shared" si="146"/>
        <v>3.1017798609102944E-2</v>
      </c>
      <c r="U377" s="6">
        <f t="shared" si="147"/>
        <v>5.1874800882071158E-2</v>
      </c>
      <c r="V377" s="6">
        <f t="shared" si="148"/>
        <v>3.499307546713256E-2</v>
      </c>
      <c r="W377" s="6">
        <f t="shared" si="149"/>
        <v>1.1820708358493907E-4</v>
      </c>
      <c r="X377" s="6">
        <f t="shared" si="150"/>
        <v>1.653082769613428E-2</v>
      </c>
      <c r="Y377" s="6">
        <f t="shared" si="151"/>
        <v>8.710259775227794E-4</v>
      </c>
      <c r="Z377" s="6">
        <f t="shared" si="152"/>
        <v>5.257545709102346E-3</v>
      </c>
      <c r="AA377" s="6">
        <f t="shared" si="153"/>
        <v>1.5188935538434688E-2</v>
      </c>
      <c r="AB377" s="6">
        <f t="shared" si="154"/>
        <v>3.6827625087106935E-2</v>
      </c>
      <c r="AC377" s="6">
        <f t="shared" si="155"/>
        <v>3.7782847628475738E-2</v>
      </c>
      <c r="AD377" s="6">
        <f t="shared" si="156"/>
        <v>4.2235710314548702E-2</v>
      </c>
      <c r="AE377" s="6">
        <f t="shared" si="157"/>
        <v>4.8980170014915274E-2</v>
      </c>
      <c r="AF377" s="6">
        <f t="shared" si="158"/>
        <v>3.0480156703809158E-2</v>
      </c>
      <c r="AG377" s="6">
        <f t="shared" si="159"/>
        <v>2.7620906620771473E-2</v>
      </c>
      <c r="AH377" s="6">
        <f t="shared" si="160"/>
        <v>5.0028788210968206E-2</v>
      </c>
      <c r="AI377" s="6">
        <f t="shared" si="161"/>
        <v>2.957805596466654E-2</v>
      </c>
      <c r="AJ377" s="6">
        <f t="shared" si="162"/>
        <v>-1.3088579149549506E-4</v>
      </c>
      <c r="AK377" s="6">
        <f t="shared" si="163"/>
        <v>1.4609291272055043E-2</v>
      </c>
      <c r="AL377" s="6">
        <f t="shared" si="164"/>
        <v>5.5824693831270627E-4</v>
      </c>
      <c r="AM377" s="6">
        <f t="shared" si="165"/>
        <v>4.6337929122668847E-3</v>
      </c>
      <c r="AN377" s="6">
        <f t="shared" si="166"/>
        <v>1.4077103447939901E-2</v>
      </c>
    </row>
    <row r="378" spans="1:40">
      <c r="A378" s="1" t="d">
        <v>2014-03-03</v>
      </c>
      <c r="B378">
        <v>67.389999000000003</v>
      </c>
      <c r="C378">
        <v>39.990001999999997</v>
      </c>
      <c r="D378">
        <v>88.019997000000004</v>
      </c>
      <c r="E378">
        <v>59.450001</v>
      </c>
      <c r="F378">
        <v>42.66</v>
      </c>
      <c r="G378">
        <v>53</v>
      </c>
      <c r="H378">
        <v>47.790000999999997</v>
      </c>
      <c r="I378">
        <v>36.419998</v>
      </c>
      <c r="J378">
        <v>84.440002000000007</v>
      </c>
      <c r="K378">
        <v>105.889999</v>
      </c>
      <c r="L378">
        <v>80.180000000000007</v>
      </c>
      <c r="M378">
        <v>83.029999000000004</v>
      </c>
      <c r="N378">
        <v>84.419998000000007</v>
      </c>
      <c r="O378" s="6">
        <f t="shared" si="141"/>
        <v>3.3497414463807412E-2</v>
      </c>
      <c r="P378" s="6">
        <f t="shared" si="142"/>
        <v>-7.2255701529159245E-3</v>
      </c>
      <c r="Q378" s="6">
        <f t="shared" si="143"/>
        <v>2.2867966290377229E-2</v>
      </c>
      <c r="R378" s="6">
        <f t="shared" si="144"/>
        <v>2.107849585318335E-2</v>
      </c>
      <c r="S378" s="6">
        <f t="shared" si="145"/>
        <v>1.9408893286536878E-2</v>
      </c>
      <c r="T378" s="6">
        <f t="shared" si="146"/>
        <v>3.1237588539560188E-2</v>
      </c>
      <c r="U378" s="6">
        <f t="shared" si="147"/>
        <v>3.5569759796655311E-2</v>
      </c>
      <c r="V378" s="6">
        <f t="shared" si="148"/>
        <v>9.6565244691307027E-3</v>
      </c>
      <c r="W378" s="6">
        <f t="shared" si="149"/>
        <v>-9.4691058772104319E-4</v>
      </c>
      <c r="X378" s="6">
        <f t="shared" si="150"/>
        <v>-6.4950856352820122E-3</v>
      </c>
      <c r="Y378" s="6">
        <f t="shared" si="151"/>
        <v>-7.4801151409445009E-4</v>
      </c>
      <c r="Z378" s="6">
        <f t="shared" si="152"/>
        <v>-5.0456379280732844E-3</v>
      </c>
      <c r="AA378" s="6">
        <f t="shared" si="153"/>
        <v>-6.2584961397651982E-3</v>
      </c>
      <c r="AB378" s="6">
        <f t="shared" si="154"/>
        <v>2.8311678772028531E-2</v>
      </c>
      <c r="AC378" s="6">
        <f t="shared" si="155"/>
        <v>-9.0293854384168697E-3</v>
      </c>
      <c r="AD378" s="6">
        <f t="shared" si="156"/>
        <v>2.30449302955518E-2</v>
      </c>
      <c r="AE378" s="6">
        <f t="shared" si="157"/>
        <v>1.6673487275609643E-2</v>
      </c>
      <c r="AF378" s="6">
        <f t="shared" si="158"/>
        <v>1.5783966622097172E-2</v>
      </c>
      <c r="AG378" s="6">
        <f t="shared" si="159"/>
        <v>2.7840696551228717E-2</v>
      </c>
      <c r="AH378" s="6">
        <f t="shared" si="160"/>
        <v>3.3723747125552359E-2</v>
      </c>
      <c r="AI378" s="6">
        <f t="shared" si="161"/>
        <v>4.2415049666646816E-3</v>
      </c>
      <c r="AJ378" s="6">
        <f t="shared" si="162"/>
        <v>-1.1960034628014774E-3</v>
      </c>
      <c r="AK378" s="6">
        <f t="shared" si="163"/>
        <v>-8.4166220593612489E-3</v>
      </c>
      <c r="AL378" s="6">
        <f t="shared" si="164"/>
        <v>-1.0607905533045233E-3</v>
      </c>
      <c r="AM378" s="6">
        <f t="shared" si="165"/>
        <v>-5.6693907249087457E-3</v>
      </c>
      <c r="AN378" s="6">
        <f t="shared" si="166"/>
        <v>-7.3703282302599845E-3</v>
      </c>
    </row>
    <row r="379" spans="1:40">
      <c r="A379" s="1" t="d">
        <v>2014-03-10</v>
      </c>
      <c r="B379">
        <v>65.849997999999999</v>
      </c>
      <c r="C379">
        <v>40.889999000000003</v>
      </c>
      <c r="D379">
        <v>86.379997000000003</v>
      </c>
      <c r="E379">
        <v>58.439999</v>
      </c>
      <c r="F379">
        <v>42.580002</v>
      </c>
      <c r="G379">
        <v>51.349997999999999</v>
      </c>
      <c r="H379">
        <v>46.900002000000001</v>
      </c>
      <c r="I379">
        <v>35.630001</v>
      </c>
      <c r="J379">
        <v>84.510002</v>
      </c>
      <c r="K379">
        <v>108.519997</v>
      </c>
      <c r="L379">
        <v>80.330001999999993</v>
      </c>
      <c r="M379">
        <v>83.699996999999996</v>
      </c>
      <c r="N379">
        <v>85.75</v>
      </c>
      <c r="O379" s="6">
        <f t="shared" si="141"/>
        <v>9.919974896895686E-3</v>
      </c>
      <c r="P379" s="6">
        <f t="shared" si="142"/>
        <v>8.3497540201842788E-3</v>
      </c>
      <c r="Q379" s="6">
        <f t="shared" si="143"/>
        <v>-3.473233419525318E-4</v>
      </c>
      <c r="R379" s="6">
        <f t="shared" si="144"/>
        <v>-6.3113557048442379E-3</v>
      </c>
      <c r="S379" s="6">
        <f t="shared" si="145"/>
        <v>2.3284587245447661E-2</v>
      </c>
      <c r="T379" s="6">
        <f t="shared" si="146"/>
        <v>-7.7868411892624133E-4</v>
      </c>
      <c r="U379" s="6">
        <f t="shared" si="147"/>
        <v>1.5254415303350029E-2</v>
      </c>
      <c r="V379" s="6">
        <f t="shared" si="148"/>
        <v>-8.9411042994864444E-3</v>
      </c>
      <c r="W379" s="6">
        <f t="shared" si="149"/>
        <v>-3.5491274513493924E-4</v>
      </c>
      <c r="X379" s="6">
        <f t="shared" si="150"/>
        <v>1.7194522258079686E-2</v>
      </c>
      <c r="Y379" s="6">
        <f t="shared" si="151"/>
        <v>2.4905378614780555E-4</v>
      </c>
      <c r="Z379" s="6">
        <f t="shared" si="152"/>
        <v>3.5906083076190083E-3</v>
      </c>
      <c r="AA379" s="6">
        <f t="shared" si="153"/>
        <v>7.4915368076791198E-3</v>
      </c>
      <c r="AB379" s="6">
        <f t="shared" si="154"/>
        <v>4.7342392051168041E-3</v>
      </c>
      <c r="AC379" s="6">
        <f t="shared" si="155"/>
        <v>6.5459387346833327E-3</v>
      </c>
      <c r="AD379" s="6">
        <f t="shared" si="156"/>
        <v>-1.7035933677796134E-4</v>
      </c>
      <c r="AE379" s="6">
        <f t="shared" si="157"/>
        <v>-1.0716364282417942E-2</v>
      </c>
      <c r="AF379" s="6">
        <f t="shared" si="158"/>
        <v>1.9659660581007956E-2</v>
      </c>
      <c r="AG379" s="6">
        <f t="shared" si="159"/>
        <v>-4.1755761072577134E-3</v>
      </c>
      <c r="AH379" s="6">
        <f t="shared" si="160"/>
        <v>1.3408402632247077E-2</v>
      </c>
      <c r="AI379" s="6">
        <f t="shared" si="161"/>
        <v>-1.4356123801952465E-2</v>
      </c>
      <c r="AJ379" s="6">
        <f t="shared" si="162"/>
        <v>-6.0400562021537332E-4</v>
      </c>
      <c r="AK379" s="6">
        <f t="shared" si="163"/>
        <v>1.527298583400045E-2</v>
      </c>
      <c r="AL379" s="6">
        <f t="shared" si="164"/>
        <v>-6.3725253062267638E-5</v>
      </c>
      <c r="AM379" s="6">
        <f t="shared" si="165"/>
        <v>2.9668555107835465E-3</v>
      </c>
      <c r="AN379" s="6">
        <f t="shared" si="166"/>
        <v>6.3797047171843336E-3</v>
      </c>
    </row>
    <row r="380" spans="1:40">
      <c r="A380" s="1" t="d">
        <v>2014-03-17</v>
      </c>
      <c r="B380">
        <v>65.680000000000007</v>
      </c>
      <c r="C380">
        <v>40.509998000000003</v>
      </c>
      <c r="D380">
        <v>87.059997999999993</v>
      </c>
      <c r="E380">
        <v>58.18</v>
      </c>
      <c r="F380">
        <v>42.5</v>
      </c>
      <c r="G380">
        <v>51.650002000000001</v>
      </c>
      <c r="H380">
        <v>47.369999</v>
      </c>
      <c r="I380">
        <v>36.310001</v>
      </c>
      <c r="J380">
        <v>84.379997000000003</v>
      </c>
      <c r="K380">
        <v>108.230003</v>
      </c>
      <c r="L380">
        <v>80.019997000000004</v>
      </c>
      <c r="M380">
        <v>83.190002000000007</v>
      </c>
      <c r="N380">
        <v>85.830001999999993</v>
      </c>
      <c r="O380" s="6">
        <f t="shared" si="141"/>
        <v>-1.7507178738613724E-2</v>
      </c>
      <c r="P380" s="6">
        <f t="shared" si="142"/>
        <v>1.4821396176930876E-3</v>
      </c>
      <c r="Q380" s="6">
        <f t="shared" si="143"/>
        <v>-6.7541210337809061E-3</v>
      </c>
      <c r="R380" s="6">
        <f t="shared" si="144"/>
        <v>-2.1425730518760226E-2</v>
      </c>
      <c r="S380" s="6">
        <f t="shared" si="145"/>
        <v>3.5357020578106681E-3</v>
      </c>
      <c r="T380" s="6">
        <f t="shared" si="146"/>
        <v>-7.9066844872093447E-3</v>
      </c>
      <c r="U380" s="6">
        <f t="shared" si="147"/>
        <v>6.1407709522940659E-3</v>
      </c>
      <c r="V380" s="6">
        <f t="shared" si="148"/>
        <v>-1.100935992027685E-3</v>
      </c>
      <c r="W380" s="6">
        <f t="shared" si="149"/>
        <v>-2.1309467673936546E-3</v>
      </c>
      <c r="X380" s="6">
        <f t="shared" si="150"/>
        <v>-3.1365062179589511E-3</v>
      </c>
      <c r="Y380" s="6">
        <f t="shared" si="151"/>
        <v>-4.7376351220812804E-3</v>
      </c>
      <c r="Z380" s="6">
        <f t="shared" si="152"/>
        <v>-8.6176712149524312E-3</v>
      </c>
      <c r="AA380" s="6">
        <f t="shared" si="153"/>
        <v>-4.7654649375880789E-3</v>
      </c>
      <c r="AB380" s="6">
        <f t="shared" si="154"/>
        <v>-2.2692914430392605E-2</v>
      </c>
      <c r="AC380" s="6">
        <f t="shared" si="155"/>
        <v>-3.2167566780785827E-4</v>
      </c>
      <c r="AD380" s="6">
        <f t="shared" si="156"/>
        <v>-6.5771570286063353E-3</v>
      </c>
      <c r="AE380" s="6">
        <f t="shared" si="157"/>
        <v>-2.5830739096333932E-2</v>
      </c>
      <c r="AF380" s="6">
        <f t="shared" si="158"/>
        <v>-8.9224606629037095E-5</v>
      </c>
      <c r="AG380" s="6">
        <f t="shared" si="159"/>
        <v>-1.1303576475540818E-2</v>
      </c>
      <c r="AH380" s="6">
        <f t="shared" si="160"/>
        <v>4.2947582811911139E-3</v>
      </c>
      <c r="AI380" s="6">
        <f t="shared" si="161"/>
        <v>-6.5159554944937059E-3</v>
      </c>
      <c r="AJ380" s="6">
        <f t="shared" si="162"/>
        <v>-2.3800396424740887E-3</v>
      </c>
      <c r="AK380" s="6">
        <f t="shared" si="163"/>
        <v>-5.0580426420381878E-3</v>
      </c>
      <c r="AL380" s="6">
        <f t="shared" si="164"/>
        <v>-5.050414161291354E-3</v>
      </c>
      <c r="AM380" s="6">
        <f t="shared" si="165"/>
        <v>-9.2414240117878934E-3</v>
      </c>
      <c r="AN380" s="6">
        <f t="shared" si="166"/>
        <v>-5.8772970280828651E-3</v>
      </c>
    </row>
    <row r="381" spans="1:40">
      <c r="A381" s="1" t="d">
        <v>2014-03-24</v>
      </c>
      <c r="B381">
        <v>64.279999000000004</v>
      </c>
      <c r="C381">
        <v>41.009998000000003</v>
      </c>
      <c r="D381">
        <v>89.059997999999993</v>
      </c>
      <c r="E381">
        <v>57.709999000000003</v>
      </c>
      <c r="F381">
        <v>42.75</v>
      </c>
      <c r="G381">
        <v>51.73</v>
      </c>
      <c r="H381">
        <v>46.77</v>
      </c>
      <c r="I381">
        <v>36.07</v>
      </c>
      <c r="J381">
        <v>84.400002000000001</v>
      </c>
      <c r="K381">
        <v>109.370003</v>
      </c>
      <c r="L381">
        <v>80.019997000000004</v>
      </c>
      <c r="M381">
        <v>83.260002</v>
      </c>
      <c r="N381">
        <v>86.900002000000001</v>
      </c>
      <c r="O381" s="6">
        <f t="shared" si="141"/>
        <v>-4.7248098806755304E-2</v>
      </c>
      <c r="P381" s="6">
        <f t="shared" si="142"/>
        <v>2.5186417764144979E-2</v>
      </c>
      <c r="Q381" s="6">
        <f t="shared" si="143"/>
        <v>1.174625013700333E-2</v>
      </c>
      <c r="R381" s="6">
        <f t="shared" si="144"/>
        <v>-2.9705188562793049E-2</v>
      </c>
      <c r="S381" s="6">
        <f t="shared" si="145"/>
        <v>2.1074823395647994E-3</v>
      </c>
      <c r="T381" s="6">
        <f t="shared" si="146"/>
        <v>-2.425402953669822E-2</v>
      </c>
      <c r="U381" s="6">
        <f t="shared" si="147"/>
        <v>-2.1574461777151336E-2</v>
      </c>
      <c r="V381" s="6">
        <f t="shared" si="148"/>
        <v>-9.6565244691307929E-3</v>
      </c>
      <c r="W381" s="6">
        <f t="shared" si="149"/>
        <v>-4.7382136698312263E-4</v>
      </c>
      <c r="X381" s="6">
        <f t="shared" si="150"/>
        <v>3.2335846778358657E-2</v>
      </c>
      <c r="Y381" s="6">
        <f t="shared" si="151"/>
        <v>-1.9975412759000587E-3</v>
      </c>
      <c r="Z381" s="6">
        <f t="shared" si="152"/>
        <v>2.7662895578680056E-3</v>
      </c>
      <c r="AA381" s="6">
        <f t="shared" si="153"/>
        <v>2.8953738623021696E-2</v>
      </c>
      <c r="AB381" s="6">
        <f t="shared" si="154"/>
        <v>-5.2433834498534185E-2</v>
      </c>
      <c r="AC381" s="6">
        <f t="shared" si="155"/>
        <v>2.3382602478644033E-2</v>
      </c>
      <c r="AD381" s="6">
        <f t="shared" si="156"/>
        <v>1.1923214142177901E-2</v>
      </c>
      <c r="AE381" s="6">
        <f t="shared" si="157"/>
        <v>-3.4110197140366755E-2</v>
      </c>
      <c r="AF381" s="6">
        <f t="shared" si="158"/>
        <v>-1.5174443248749058E-3</v>
      </c>
      <c r="AG381" s="6">
        <f t="shared" si="159"/>
        <v>-2.7650921525029692E-2</v>
      </c>
      <c r="AH381" s="6">
        <f t="shared" si="160"/>
        <v>-2.3420474448254288E-2</v>
      </c>
      <c r="AI381" s="6">
        <f t="shared" si="161"/>
        <v>-1.5071543971596813E-2</v>
      </c>
      <c r="AJ381" s="6">
        <f t="shared" si="162"/>
        <v>-7.2291424206355676E-4</v>
      </c>
      <c r="AK381" s="6">
        <f t="shared" si="163"/>
        <v>3.0414310354279418E-2</v>
      </c>
      <c r="AL381" s="6">
        <f t="shared" si="164"/>
        <v>-2.3103203151101318E-3</v>
      </c>
      <c r="AM381" s="6">
        <f t="shared" si="165"/>
        <v>2.1425367610325438E-3</v>
      </c>
      <c r="AN381" s="6">
        <f t="shared" si="166"/>
        <v>2.7841906532526911E-2</v>
      </c>
    </row>
    <row r="382" spans="1:40">
      <c r="A382" s="1" t="d">
        <v>2014-03-31</v>
      </c>
      <c r="B382">
        <v>64.650002000000001</v>
      </c>
      <c r="C382">
        <v>41.459999000000003</v>
      </c>
      <c r="D382">
        <v>90.160004000000001</v>
      </c>
      <c r="E382">
        <v>58.009998000000003</v>
      </c>
      <c r="F382">
        <v>42.950001</v>
      </c>
      <c r="G382">
        <v>52.540000999999997</v>
      </c>
      <c r="H382">
        <v>47.34</v>
      </c>
      <c r="I382">
        <v>35.919998</v>
      </c>
      <c r="J382">
        <v>84.440002000000007</v>
      </c>
      <c r="K382">
        <v>108.459999</v>
      </c>
      <c r="L382">
        <v>80.029999000000004</v>
      </c>
      <c r="M382">
        <v>83.239998</v>
      </c>
      <c r="N382">
        <v>86.230002999999996</v>
      </c>
      <c r="O382" s="6">
        <f t="shared" si="141"/>
        <v>-1.8391261663557625E-2</v>
      </c>
      <c r="P382" s="6">
        <f t="shared" si="142"/>
        <v>1.3843572967306428E-2</v>
      </c>
      <c r="Q382" s="6">
        <f t="shared" si="143"/>
        <v>4.2829781294799384E-2</v>
      </c>
      <c r="R382" s="6">
        <f t="shared" si="144"/>
        <v>-7.3851947697730425E-3</v>
      </c>
      <c r="S382" s="6">
        <f t="shared" si="145"/>
        <v>8.6519652774101445E-3</v>
      </c>
      <c r="T382" s="6">
        <f t="shared" si="146"/>
        <v>2.2909905864338193E-2</v>
      </c>
      <c r="U382" s="6">
        <f t="shared" si="147"/>
        <v>9.3378859896820106E-3</v>
      </c>
      <c r="V382" s="6">
        <f t="shared" si="148"/>
        <v>8.1061800707294875E-3</v>
      </c>
      <c r="W382" s="6">
        <f t="shared" si="149"/>
        <v>-8.2864755665226037E-4</v>
      </c>
      <c r="X382" s="6">
        <f t="shared" si="150"/>
        <v>-5.5302795313129187E-4</v>
      </c>
      <c r="Y382" s="6">
        <f t="shared" si="151"/>
        <v>-3.7416231993788753E-3</v>
      </c>
      <c r="Z382" s="6">
        <f t="shared" si="152"/>
        <v>-5.5109641546117879E-3</v>
      </c>
      <c r="AA382" s="6">
        <f t="shared" si="153"/>
        <v>5.5820937088592558E-3</v>
      </c>
      <c r="AB382" s="6">
        <f t="shared" si="154"/>
        <v>-2.3576997355336506E-2</v>
      </c>
      <c r="AC382" s="6">
        <f t="shared" si="155"/>
        <v>1.2039757681805482E-2</v>
      </c>
      <c r="AD382" s="6">
        <f t="shared" si="156"/>
        <v>4.3006745299973954E-2</v>
      </c>
      <c r="AE382" s="6">
        <f t="shared" si="157"/>
        <v>-1.1790203347346748E-2</v>
      </c>
      <c r="AF382" s="6">
        <f t="shared" si="158"/>
        <v>5.0270386129704393E-3</v>
      </c>
      <c r="AG382" s="6">
        <f t="shared" si="159"/>
        <v>1.9513013876006721E-2</v>
      </c>
      <c r="AH382" s="6">
        <f t="shared" si="160"/>
        <v>7.4918733185790586E-3</v>
      </c>
      <c r="AI382" s="6">
        <f t="shared" si="161"/>
        <v>2.6911605682634664E-3</v>
      </c>
      <c r="AJ382" s="6">
        <f t="shared" si="162"/>
        <v>-1.0777404317326945E-3</v>
      </c>
      <c r="AK382" s="6">
        <f t="shared" si="163"/>
        <v>-2.4745643772105287E-3</v>
      </c>
      <c r="AL382" s="6">
        <f t="shared" si="164"/>
        <v>-4.0544022385889484E-3</v>
      </c>
      <c r="AM382" s="6">
        <f t="shared" si="165"/>
        <v>-6.1347169514472492E-3</v>
      </c>
      <c r="AN382" s="6">
        <f t="shared" si="166"/>
        <v>4.4702616183644696E-3</v>
      </c>
    </row>
    <row r="383" spans="1:40">
      <c r="A383" s="1" t="d">
        <v>2014-04-07</v>
      </c>
      <c r="B383">
        <v>62.240001999999997</v>
      </c>
      <c r="C383">
        <v>41.689999</v>
      </c>
      <c r="D383">
        <v>88.449996999999996</v>
      </c>
      <c r="E383">
        <v>55.709999000000003</v>
      </c>
      <c r="F383">
        <v>42.75</v>
      </c>
      <c r="G383">
        <v>50.900002000000001</v>
      </c>
      <c r="H383">
        <v>46.029998999999997</v>
      </c>
      <c r="I383">
        <v>35.200001</v>
      </c>
      <c r="J383">
        <v>84.540001000000004</v>
      </c>
      <c r="K383">
        <v>110.730003</v>
      </c>
      <c r="L383">
        <v>80.269997000000004</v>
      </c>
      <c r="M383">
        <v>83.889999000000003</v>
      </c>
      <c r="N383">
        <v>87.699996999999996</v>
      </c>
      <c r="O383" s="6">
        <f t="shared" si="141"/>
        <v>-5.3796553140361171E-2</v>
      </c>
      <c r="P383" s="6">
        <f t="shared" si="142"/>
        <v>2.8712460062065556E-2</v>
      </c>
      <c r="Q383" s="6">
        <f t="shared" si="143"/>
        <v>1.58398735368376E-2</v>
      </c>
      <c r="R383" s="6">
        <f t="shared" si="144"/>
        <v>-4.3382006984430302E-2</v>
      </c>
      <c r="S383" s="6">
        <f t="shared" si="145"/>
        <v>5.8651194523980576E-3</v>
      </c>
      <c r="T383" s="6">
        <f t="shared" si="146"/>
        <v>-1.4627271438608074E-2</v>
      </c>
      <c r="U383" s="6">
        <f t="shared" si="147"/>
        <v>-2.8695759721065011E-2</v>
      </c>
      <c r="V383" s="6">
        <f t="shared" si="148"/>
        <v>-3.1047101953724492E-2</v>
      </c>
      <c r="W383" s="6">
        <f t="shared" si="149"/>
        <v>1.8944358246205161E-3</v>
      </c>
      <c r="X383" s="6">
        <f t="shared" si="150"/>
        <v>2.2836212777143587E-2</v>
      </c>
      <c r="Y383" s="6">
        <f t="shared" si="151"/>
        <v>3.1193488311606109E-3</v>
      </c>
      <c r="Z383" s="6">
        <f t="shared" si="152"/>
        <v>8.379232600684048E-3</v>
      </c>
      <c r="AA383" s="6">
        <f t="shared" si="153"/>
        <v>2.1553246138607072E-2</v>
      </c>
      <c r="AB383" s="6">
        <f t="shared" si="154"/>
        <v>-5.8982288832140052E-2</v>
      </c>
      <c r="AC383" s="6">
        <f t="shared" si="155"/>
        <v>2.690864477656461E-2</v>
      </c>
      <c r="AD383" s="6">
        <f t="shared" si="156"/>
        <v>1.601683754201217E-2</v>
      </c>
      <c r="AE383" s="6">
        <f t="shared" si="157"/>
        <v>-4.7787015562004008E-2</v>
      </c>
      <c r="AF383" s="6">
        <f t="shared" si="158"/>
        <v>2.2401927879583524E-3</v>
      </c>
      <c r="AG383" s="6">
        <f t="shared" si="159"/>
        <v>-1.8024163426939546E-2</v>
      </c>
      <c r="AH383" s="6">
        <f t="shared" si="160"/>
        <v>-3.0541772392167963E-2</v>
      </c>
      <c r="AI383" s="6">
        <f t="shared" si="161"/>
        <v>-3.6462121456190516E-2</v>
      </c>
      <c r="AJ383" s="6">
        <f t="shared" si="162"/>
        <v>1.6453429495400819E-3</v>
      </c>
      <c r="AK383" s="6">
        <f t="shared" si="163"/>
        <v>2.0914676353064349E-2</v>
      </c>
      <c r="AL383" s="6">
        <f t="shared" si="164"/>
        <v>2.8065697919505378E-3</v>
      </c>
      <c r="AM383" s="6">
        <f t="shared" si="165"/>
        <v>7.7554798038485858E-3</v>
      </c>
      <c r="AN383" s="6">
        <f t="shared" si="166"/>
        <v>2.0441414048112286E-2</v>
      </c>
    </row>
    <row r="384" spans="1:40">
      <c r="A384" s="1" t="d">
        <v>2014-04-14</v>
      </c>
      <c r="B384">
        <v>63.77</v>
      </c>
      <c r="C384">
        <v>42.299999</v>
      </c>
      <c r="D384">
        <v>92.790001000000004</v>
      </c>
      <c r="E384">
        <v>56.889999000000003</v>
      </c>
      <c r="F384">
        <v>43.630001</v>
      </c>
      <c r="G384">
        <v>52.75</v>
      </c>
      <c r="H384">
        <v>47.52</v>
      </c>
      <c r="I384">
        <v>36.029998999999997</v>
      </c>
      <c r="J384">
        <v>84.480002999999996</v>
      </c>
      <c r="K384">
        <v>110.050003</v>
      </c>
      <c r="L384">
        <v>80.089995999999999</v>
      </c>
      <c r="M384">
        <v>83.449996999999996</v>
      </c>
      <c r="N384">
        <v>87.599997999999999</v>
      </c>
      <c r="O384" s="6">
        <f t="shared" si="141"/>
        <v>-7.9656649851931084E-3</v>
      </c>
      <c r="P384" s="6">
        <f t="shared" si="142"/>
        <v>3.0971171776196328E-2</v>
      </c>
      <c r="Q384" s="6">
        <f t="shared" si="143"/>
        <v>4.1028608705326097E-2</v>
      </c>
      <c r="R384" s="6">
        <f t="shared" si="144"/>
        <v>-1.431089021008127E-2</v>
      </c>
      <c r="S384" s="6">
        <f t="shared" si="145"/>
        <v>2.0375814672757928E-2</v>
      </c>
      <c r="T384" s="6">
        <f t="shared" si="146"/>
        <v>1.9525888340752279E-2</v>
      </c>
      <c r="U384" s="6">
        <f t="shared" si="147"/>
        <v>1.5908703316594688E-2</v>
      </c>
      <c r="V384" s="6">
        <f t="shared" si="148"/>
        <v>-1.1095979100951641E-3</v>
      </c>
      <c r="W384" s="6">
        <f t="shared" si="149"/>
        <v>9.474301707206005E-4</v>
      </c>
      <c r="X384" s="6">
        <f t="shared" si="150"/>
        <v>6.1981784558471607E-3</v>
      </c>
      <c r="Y384" s="6">
        <f t="shared" si="151"/>
        <v>8.7438645331550796E-4</v>
      </c>
      <c r="Z384" s="6">
        <f t="shared" si="152"/>
        <v>2.2793483702051834E-3</v>
      </c>
      <c r="AA384" s="6">
        <f t="shared" si="153"/>
        <v>8.0229198249894725E-3</v>
      </c>
      <c r="AB384" s="6">
        <f t="shared" si="154"/>
        <v>-1.3151400676971989E-2</v>
      </c>
      <c r="AC384" s="6">
        <f t="shared" si="155"/>
        <v>2.9167356490695382E-2</v>
      </c>
      <c r="AD384" s="6">
        <f t="shared" si="156"/>
        <v>4.1205572710500668E-2</v>
      </c>
      <c r="AE384" s="6">
        <f t="shared" si="157"/>
        <v>-1.8715898787654974E-2</v>
      </c>
      <c r="AF384" s="6">
        <f t="shared" si="158"/>
        <v>1.6750888008318223E-2</v>
      </c>
      <c r="AG384" s="6">
        <f t="shared" si="159"/>
        <v>1.6128996352420807E-2</v>
      </c>
      <c r="AH384" s="6">
        <f t="shared" si="160"/>
        <v>1.4062690645491736E-2</v>
      </c>
      <c r="AI384" s="6">
        <f t="shared" si="161"/>
        <v>-6.5246174125611848E-3</v>
      </c>
      <c r="AJ384" s="6">
        <f t="shared" si="162"/>
        <v>6.9833729564016637E-4</v>
      </c>
      <c r="AK384" s="6">
        <f t="shared" si="163"/>
        <v>4.276642031767924E-3</v>
      </c>
      <c r="AL384" s="6">
        <f t="shared" si="164"/>
        <v>5.6160741410543483E-4</v>
      </c>
      <c r="AM384" s="6">
        <f t="shared" si="165"/>
        <v>1.6555955733697217E-3</v>
      </c>
      <c r="AN384" s="6">
        <f t="shared" si="166"/>
        <v>6.9110877344946862E-3</v>
      </c>
    </row>
    <row r="385" spans="1:40">
      <c r="A385" s="1" t="d">
        <v>2014-04-21</v>
      </c>
      <c r="B385">
        <v>63.439999</v>
      </c>
      <c r="C385">
        <v>43.110000999999997</v>
      </c>
      <c r="D385">
        <v>93.230002999999996</v>
      </c>
      <c r="E385">
        <v>57.389999000000003</v>
      </c>
      <c r="F385">
        <v>43.790000999999997</v>
      </c>
      <c r="G385">
        <v>52.509998000000003</v>
      </c>
      <c r="H385">
        <v>47.16</v>
      </c>
      <c r="I385">
        <v>35.75</v>
      </c>
      <c r="J385">
        <v>84.470000999999996</v>
      </c>
      <c r="K385">
        <v>111.33000199999999</v>
      </c>
      <c r="L385">
        <v>80.150002000000001</v>
      </c>
      <c r="M385">
        <v>83.709998999999996</v>
      </c>
      <c r="N385">
        <v>88.389999000000003</v>
      </c>
      <c r="O385" s="6">
        <f t="shared" si="141"/>
        <v>-1.8893574590007445E-2</v>
      </c>
      <c r="P385" s="6">
        <f t="shared" si="142"/>
        <v>3.9025929067517139E-2</v>
      </c>
      <c r="Q385" s="6">
        <f t="shared" si="143"/>
        <v>3.3483676389992736E-2</v>
      </c>
      <c r="R385" s="6">
        <f t="shared" si="144"/>
        <v>-1.074532030552538E-2</v>
      </c>
      <c r="S385" s="6">
        <f t="shared" si="145"/>
        <v>1.9368831936419542E-2</v>
      </c>
      <c r="T385" s="6">
        <f t="shared" si="146"/>
        <v>-5.7121372872713321E-4</v>
      </c>
      <c r="U385" s="6">
        <f t="shared" si="147"/>
        <v>-3.8095284166678417E-3</v>
      </c>
      <c r="V385" s="6">
        <f t="shared" si="148"/>
        <v>-4.7439186146933385E-3</v>
      </c>
      <c r="W385" s="6">
        <f t="shared" si="149"/>
        <v>3.5520691235101386E-4</v>
      </c>
      <c r="X385" s="6">
        <f t="shared" si="150"/>
        <v>2.6117349512299798E-2</v>
      </c>
      <c r="Y385" s="6">
        <f t="shared" si="151"/>
        <v>1.4983521251338064E-3</v>
      </c>
      <c r="Z385" s="6">
        <f t="shared" si="152"/>
        <v>5.6304552274375795E-3</v>
      </c>
      <c r="AA385" s="6">
        <f t="shared" si="153"/>
        <v>2.4740650004451119E-2</v>
      </c>
      <c r="AB385" s="6">
        <f t="shared" si="154"/>
        <v>-2.4079310281786327E-2</v>
      </c>
      <c r="AC385" s="6">
        <f t="shared" si="155"/>
        <v>3.7222113782016196E-2</v>
      </c>
      <c r="AD385" s="6">
        <f t="shared" si="156"/>
        <v>3.3660640395167307E-2</v>
      </c>
      <c r="AE385" s="6">
        <f t="shared" si="157"/>
        <v>-1.5150328883099085E-2</v>
      </c>
      <c r="AF385" s="6">
        <f t="shared" si="158"/>
        <v>1.5743905271979837E-2</v>
      </c>
      <c r="AG385" s="6">
        <f t="shared" si="159"/>
        <v>-3.9681057170586056E-3</v>
      </c>
      <c r="AH385" s="6">
        <f t="shared" si="160"/>
        <v>-5.6555410877707941E-3</v>
      </c>
      <c r="AI385" s="6">
        <f t="shared" si="161"/>
        <v>-1.015893811715936E-2</v>
      </c>
      <c r="AJ385" s="6">
        <f t="shared" si="162"/>
        <v>1.0611403727057972E-4</v>
      </c>
      <c r="AK385" s="6">
        <f t="shared" si="163"/>
        <v>2.4195813088220559E-2</v>
      </c>
      <c r="AL385" s="6">
        <f t="shared" si="164"/>
        <v>1.1855730859237333E-3</v>
      </c>
      <c r="AM385" s="6">
        <f t="shared" si="165"/>
        <v>5.0067024306021182E-3</v>
      </c>
      <c r="AN385" s="6">
        <f t="shared" si="166"/>
        <v>2.3628817913956334E-2</v>
      </c>
    </row>
    <row r="386" spans="1:40">
      <c r="A386" s="1" t="d">
        <v>2014-04-28</v>
      </c>
      <c r="B386">
        <v>64.25</v>
      </c>
      <c r="C386">
        <v>42.5</v>
      </c>
      <c r="D386">
        <v>93.720000999999996</v>
      </c>
      <c r="E386">
        <v>57.75</v>
      </c>
      <c r="F386">
        <v>44.200001</v>
      </c>
      <c r="G386">
        <v>52.82</v>
      </c>
      <c r="H386">
        <v>47.549999</v>
      </c>
      <c r="I386">
        <v>36.389999000000003</v>
      </c>
      <c r="J386">
        <v>84.489998</v>
      </c>
      <c r="K386">
        <v>112.709999</v>
      </c>
      <c r="L386">
        <v>80.160004000000001</v>
      </c>
      <c r="M386">
        <v>83.980002999999996</v>
      </c>
      <c r="N386">
        <v>89.25</v>
      </c>
      <c r="O386" s="6">
        <f t="shared" si="141"/>
        <v>3.1783811771517526E-2</v>
      </c>
      <c r="P386" s="6">
        <f t="shared" si="142"/>
        <v>1.9242808024233334E-2</v>
      </c>
      <c r="Q386" s="6">
        <f t="shared" si="143"/>
        <v>5.7874237621349779E-2</v>
      </c>
      <c r="R386" s="6">
        <f t="shared" si="144"/>
        <v>3.5963703319277528E-2</v>
      </c>
      <c r="S386" s="6">
        <f t="shared" si="145"/>
        <v>3.3355616325317444E-2</v>
      </c>
      <c r="T386" s="6">
        <f t="shared" si="146"/>
        <v>3.7026944019779004E-2</v>
      </c>
      <c r="U386" s="6">
        <f t="shared" si="147"/>
        <v>3.2488431856717168E-2</v>
      </c>
      <c r="V386" s="6">
        <f t="shared" si="148"/>
        <v>3.3247873130849245E-2</v>
      </c>
      <c r="W386" s="6">
        <f t="shared" si="149"/>
        <v>-5.9164647405122843E-4</v>
      </c>
      <c r="X386" s="6">
        <f t="shared" si="150"/>
        <v>1.7723306578714796E-2</v>
      </c>
      <c r="Y386" s="6">
        <f t="shared" si="151"/>
        <v>-1.37122753286861E-3</v>
      </c>
      <c r="Z386" s="6">
        <f t="shared" si="152"/>
        <v>1.0723060410064752E-3</v>
      </c>
      <c r="AA386" s="6">
        <f t="shared" si="153"/>
        <v>1.7519555489137452E-2</v>
      </c>
      <c r="AB386" s="6">
        <f t="shared" si="154"/>
        <v>2.6598076079738645E-2</v>
      </c>
      <c r="AC386" s="6">
        <f t="shared" si="155"/>
        <v>1.7438992738732388E-2</v>
      </c>
      <c r="AD386" s="6">
        <f t="shared" si="156"/>
        <v>5.805120162652435E-2</v>
      </c>
      <c r="AE386" s="6">
        <f t="shared" si="157"/>
        <v>3.1558694741703822E-2</v>
      </c>
      <c r="AF386" s="6">
        <f t="shared" si="158"/>
        <v>2.9730689660877739E-2</v>
      </c>
      <c r="AG386" s="6">
        <f t="shared" si="159"/>
        <v>3.3630052031447533E-2</v>
      </c>
      <c r="AH386" s="6">
        <f t="shared" si="160"/>
        <v>3.0642419185614216E-2</v>
      </c>
      <c r="AI386" s="6">
        <f t="shared" si="161"/>
        <v>2.7832853628383225E-2</v>
      </c>
      <c r="AJ386" s="6">
        <f t="shared" si="162"/>
        <v>-8.4073934913166256E-4</v>
      </c>
      <c r="AK386" s="6">
        <f t="shared" si="163"/>
        <v>1.5801770154635558E-2</v>
      </c>
      <c r="AL386" s="6">
        <f t="shared" si="164"/>
        <v>-1.6840065720786831E-3</v>
      </c>
      <c r="AM386" s="6">
        <f t="shared" si="165"/>
        <v>4.4855324417101346E-4</v>
      </c>
      <c r="AN386" s="6">
        <f t="shared" si="166"/>
        <v>1.6407723398642667E-2</v>
      </c>
    </row>
    <row r="387" spans="1:40">
      <c r="A387" s="1" t="d">
        <v>2014-05-05</v>
      </c>
      <c r="B387">
        <v>63.84</v>
      </c>
      <c r="C387">
        <v>42.259998000000003</v>
      </c>
      <c r="D387">
        <v>93.669998000000007</v>
      </c>
      <c r="E387">
        <v>57.82</v>
      </c>
      <c r="F387">
        <v>44.509998000000003</v>
      </c>
      <c r="G387">
        <v>53.009998000000003</v>
      </c>
      <c r="H387">
        <v>47.75</v>
      </c>
      <c r="I387">
        <v>36.330002</v>
      </c>
      <c r="J387">
        <v>84.550003000000004</v>
      </c>
      <c r="K387">
        <v>111.239998</v>
      </c>
      <c r="L387">
        <v>80.239998</v>
      </c>
      <c r="M387">
        <v>84.139999000000003</v>
      </c>
      <c r="N387">
        <v>88.5</v>
      </c>
      <c r="O387" s="6">
        <f t="shared" si="141"/>
        <v>1.097092814373149E-3</v>
      </c>
      <c r="P387" s="6">
        <f t="shared" si="142"/>
        <v>-9.4609754973713897E-4</v>
      </c>
      <c r="Q387" s="6">
        <f t="shared" si="143"/>
        <v>9.4390597273743358E-3</v>
      </c>
      <c r="R387" s="6">
        <f t="shared" si="144"/>
        <v>1.621517540342577E-2</v>
      </c>
      <c r="S387" s="6">
        <f t="shared" si="145"/>
        <v>1.9968828038512187E-2</v>
      </c>
      <c r="T387" s="6">
        <f t="shared" si="146"/>
        <v>4.9167649148078221E-3</v>
      </c>
      <c r="U387" s="6">
        <f t="shared" si="147"/>
        <v>4.8283918723496817E-3</v>
      </c>
      <c r="V387" s="6">
        <f t="shared" si="148"/>
        <v>8.2920042786787159E-3</v>
      </c>
      <c r="W387" s="6">
        <f t="shared" si="149"/>
        <v>8.2825535723777275E-4</v>
      </c>
      <c r="X387" s="6">
        <f t="shared" si="150"/>
        <v>1.0755176153813096E-2</v>
      </c>
      <c r="Y387" s="6">
        <f t="shared" si="151"/>
        <v>1.8711663366789983E-3</v>
      </c>
      <c r="Z387" s="6">
        <f t="shared" si="152"/>
        <v>8.2344521192482811E-3</v>
      </c>
      <c r="AA387" s="6">
        <f t="shared" si="153"/>
        <v>1.0221576902588464E-2</v>
      </c>
      <c r="AB387" s="6">
        <f t="shared" si="154"/>
        <v>-4.0886428774057331E-3</v>
      </c>
      <c r="AC387" s="6">
        <f t="shared" si="155"/>
        <v>-2.7499128352380846E-3</v>
      </c>
      <c r="AD387" s="6">
        <f t="shared" si="156"/>
        <v>9.6160237325489065E-3</v>
      </c>
      <c r="AE387" s="6">
        <f t="shared" si="157"/>
        <v>1.1810166825852064E-2</v>
      </c>
      <c r="AF387" s="6">
        <f t="shared" si="158"/>
        <v>1.6343901374072482E-2</v>
      </c>
      <c r="AG387" s="6">
        <f t="shared" si="159"/>
        <v>1.5198729264763499E-3</v>
      </c>
      <c r="AH387" s="6">
        <f t="shared" si="160"/>
        <v>2.9823792012467296E-3</v>
      </c>
      <c r="AI387" s="6">
        <f t="shared" si="161"/>
        <v>2.8769847762126948E-3</v>
      </c>
      <c r="AJ387" s="6">
        <f t="shared" si="162"/>
        <v>5.7916248215733861E-4</v>
      </c>
      <c r="AK387" s="6">
        <f t="shared" si="163"/>
        <v>8.8336397297338592E-3</v>
      </c>
      <c r="AL387" s="6">
        <f t="shared" si="164"/>
        <v>1.5583872974689252E-3</v>
      </c>
      <c r="AM387" s="6">
        <f t="shared" si="165"/>
        <v>7.6106993224128189E-3</v>
      </c>
      <c r="AN387" s="6">
        <f t="shared" si="166"/>
        <v>9.1097448120936765E-3</v>
      </c>
    </row>
    <row r="388" spans="1:40">
      <c r="A388" s="1" t="d">
        <v>2014-05-12</v>
      </c>
      <c r="B388">
        <v>63.75</v>
      </c>
      <c r="C388">
        <v>42.139999000000003</v>
      </c>
      <c r="D388">
        <v>93.400002000000001</v>
      </c>
      <c r="E388">
        <v>58.150002000000001</v>
      </c>
      <c r="F388">
        <v>44.279998999999997</v>
      </c>
      <c r="G388">
        <v>53.09</v>
      </c>
      <c r="H388">
        <v>47.900002000000001</v>
      </c>
      <c r="I388">
        <v>36.68</v>
      </c>
      <c r="J388">
        <v>84.610000999999997</v>
      </c>
      <c r="K388">
        <v>113.540001</v>
      </c>
      <c r="L388">
        <v>80.370002999999997</v>
      </c>
      <c r="M388">
        <v>84.620002999999997</v>
      </c>
      <c r="N388">
        <v>89.68</v>
      </c>
      <c r="O388" s="6">
        <f t="shared" si="141"/>
        <v>4.8746224748686725E-3</v>
      </c>
      <c r="P388" s="6">
        <f t="shared" si="142"/>
        <v>-2.2757627309896715E-2</v>
      </c>
      <c r="Q388" s="6">
        <f t="shared" si="143"/>
        <v>1.8217761609880109E-3</v>
      </c>
      <c r="R388" s="6">
        <f t="shared" si="144"/>
        <v>1.3155858662849256E-2</v>
      </c>
      <c r="S388" s="6">
        <f t="shared" si="145"/>
        <v>1.1127581607306081E-2</v>
      </c>
      <c r="T388" s="6">
        <f t="shared" si="146"/>
        <v>1.0984997033796275E-2</v>
      </c>
      <c r="U388" s="6">
        <f t="shared" si="147"/>
        <v>1.5569470501351979E-2</v>
      </c>
      <c r="V388" s="6">
        <f t="shared" si="148"/>
        <v>2.5681378248247504E-2</v>
      </c>
      <c r="W388" s="6">
        <f t="shared" si="149"/>
        <v>1.6560211774155793E-3</v>
      </c>
      <c r="X388" s="6">
        <f t="shared" si="150"/>
        <v>1.9656424844823397E-2</v>
      </c>
      <c r="Y388" s="6">
        <f t="shared" si="151"/>
        <v>2.7411055432128421E-3</v>
      </c>
      <c r="Z388" s="6">
        <f t="shared" si="152"/>
        <v>1.0812248018571615E-2</v>
      </c>
      <c r="AA388" s="6">
        <f t="shared" si="153"/>
        <v>1.4488949004545056E-2</v>
      </c>
      <c r="AB388" s="6">
        <f t="shared" si="154"/>
        <v>-3.1111321691020943E-4</v>
      </c>
      <c r="AC388" s="6">
        <f t="shared" si="155"/>
        <v>-2.4561442595397661E-2</v>
      </c>
      <c r="AD388" s="6">
        <f t="shared" si="156"/>
        <v>1.9987401661625812E-3</v>
      </c>
      <c r="AE388" s="6">
        <f t="shared" si="157"/>
        <v>8.7508500852755515E-3</v>
      </c>
      <c r="AF388" s="6">
        <f t="shared" si="158"/>
        <v>7.5026549428663762E-3</v>
      </c>
      <c r="AG388" s="6">
        <f t="shared" si="159"/>
        <v>7.5881050454648024E-3</v>
      </c>
      <c r="AH388" s="6">
        <f t="shared" si="160"/>
        <v>1.3723457830249027E-2</v>
      </c>
      <c r="AI388" s="6">
        <f t="shared" si="161"/>
        <v>2.0266358745781483E-2</v>
      </c>
      <c r="AJ388" s="6">
        <f t="shared" si="162"/>
        <v>1.4069283023351452E-3</v>
      </c>
      <c r="AK388" s="6">
        <f t="shared" si="163"/>
        <v>1.7734888420744159E-2</v>
      </c>
      <c r="AL388" s="6">
        <f t="shared" si="164"/>
        <v>2.428326504002769E-3</v>
      </c>
      <c r="AM388" s="6">
        <f t="shared" si="165"/>
        <v>1.0188495221736153E-2</v>
      </c>
      <c r="AN388" s="6">
        <f t="shared" si="166"/>
        <v>1.3377116914050271E-2</v>
      </c>
    </row>
    <row r="389" spans="1:40">
      <c r="A389" s="1" t="d">
        <v>2014-05-19</v>
      </c>
      <c r="B389">
        <v>65.080001999999993</v>
      </c>
      <c r="C389">
        <v>41.759998000000003</v>
      </c>
      <c r="D389">
        <v>94.150002000000001</v>
      </c>
      <c r="E389">
        <v>59.009998000000003</v>
      </c>
      <c r="F389">
        <v>44.279998999999997</v>
      </c>
      <c r="G389">
        <v>53.549999</v>
      </c>
      <c r="H389">
        <v>48.580002</v>
      </c>
      <c r="I389">
        <v>37.340000000000003</v>
      </c>
      <c r="J389">
        <v>84.599997999999999</v>
      </c>
      <c r="K389">
        <v>112.699997</v>
      </c>
      <c r="L389">
        <v>80.400002000000001</v>
      </c>
      <c r="M389">
        <v>84.690002000000007</v>
      </c>
      <c r="N389">
        <v>89.139999000000003</v>
      </c>
      <c r="O389" s="6">
        <f t="shared" si="141"/>
        <v>1.2835589306914749E-2</v>
      </c>
      <c r="P389" s="6">
        <f t="shared" si="142"/>
        <v>-1.7565180248709289E-2</v>
      </c>
      <c r="Q389" s="6">
        <f t="shared" si="143"/>
        <v>4.5776520361830659E-3</v>
      </c>
      <c r="R389" s="6">
        <f t="shared" si="144"/>
        <v>2.1583537774613294E-2</v>
      </c>
      <c r="S389" s="6">
        <f t="shared" si="145"/>
        <v>1.808273548790072E-3</v>
      </c>
      <c r="T389" s="6">
        <f t="shared" si="146"/>
        <v>1.3725871350635209E-2</v>
      </c>
      <c r="U389" s="6">
        <f t="shared" si="147"/>
        <v>2.1430196782326237E-2</v>
      </c>
      <c r="V389" s="6">
        <f t="shared" si="148"/>
        <v>2.5771153969585348E-2</v>
      </c>
      <c r="W389" s="6">
        <f t="shared" si="149"/>
        <v>1.3010824782026113E-3</v>
      </c>
      <c r="X389" s="6">
        <f t="shared" si="150"/>
        <v>-8.8744955273129184E-5</v>
      </c>
      <c r="Y389" s="6">
        <f t="shared" si="151"/>
        <v>2.9895138237892981E-3</v>
      </c>
      <c r="Z389" s="6">
        <f t="shared" si="152"/>
        <v>8.4188435702087956E-3</v>
      </c>
      <c r="AA389" s="6">
        <f t="shared" si="153"/>
        <v>-1.2332643596470055E-3</v>
      </c>
      <c r="AB389" s="6">
        <f t="shared" si="154"/>
        <v>7.6498536151358666E-3</v>
      </c>
      <c r="AC389" s="6">
        <f t="shared" si="155"/>
        <v>-1.9368995534210235E-2</v>
      </c>
      <c r="AD389" s="6">
        <f t="shared" si="156"/>
        <v>4.7546160413576366E-3</v>
      </c>
      <c r="AE389" s="6">
        <f t="shared" si="157"/>
        <v>1.7178529197039587E-2</v>
      </c>
      <c r="AF389" s="6">
        <f t="shared" si="158"/>
        <v>-1.8166531156496332E-3</v>
      </c>
      <c r="AG389" s="6">
        <f t="shared" si="159"/>
        <v>1.0328979362303738E-2</v>
      </c>
      <c r="AH389" s="6">
        <f t="shared" si="160"/>
        <v>1.9584184111223285E-2</v>
      </c>
      <c r="AI389" s="6">
        <f t="shared" si="161"/>
        <v>2.0356134467119327E-2</v>
      </c>
      <c r="AJ389" s="6">
        <f t="shared" si="162"/>
        <v>1.0519896031221771E-3</v>
      </c>
      <c r="AK389" s="6">
        <f t="shared" si="163"/>
        <v>-2.010281379352366E-3</v>
      </c>
      <c r="AL389" s="6">
        <f t="shared" si="164"/>
        <v>2.676734784579225E-3</v>
      </c>
      <c r="AM389" s="6">
        <f t="shared" si="165"/>
        <v>7.7950907733733334E-3</v>
      </c>
      <c r="AN389" s="6">
        <f t="shared" si="166"/>
        <v>-2.3450964501417915E-3</v>
      </c>
    </row>
    <row r="390" spans="1:40">
      <c r="A390" s="1" t="d">
        <v>2014-05-26</v>
      </c>
      <c r="B390">
        <v>65.680000000000007</v>
      </c>
      <c r="C390">
        <v>42.740001999999997</v>
      </c>
      <c r="D390">
        <v>95.309997999999993</v>
      </c>
      <c r="E390">
        <v>59.790000999999997</v>
      </c>
      <c r="F390">
        <v>45.040000999999997</v>
      </c>
      <c r="G390">
        <v>54.049999</v>
      </c>
      <c r="H390">
        <v>49.080002</v>
      </c>
      <c r="I390">
        <v>37.82</v>
      </c>
      <c r="J390">
        <v>84.650002000000001</v>
      </c>
      <c r="K390">
        <v>114.099998</v>
      </c>
      <c r="L390">
        <v>80.449996999999996</v>
      </c>
      <c r="M390">
        <v>84.910004000000001</v>
      </c>
      <c r="N390">
        <v>90.010002</v>
      </c>
      <c r="O390" s="6">
        <f t="shared" si="141"/>
        <v>2.841451200261948E-2</v>
      </c>
      <c r="P390" s="6">
        <f t="shared" si="142"/>
        <v>1.1294331823739272E-2</v>
      </c>
      <c r="Q390" s="6">
        <f t="shared" si="143"/>
        <v>1.735677009589157E-2</v>
      </c>
      <c r="R390" s="6">
        <f t="shared" si="144"/>
        <v>3.3503703029817769E-2</v>
      </c>
      <c r="S390" s="6">
        <f t="shared" si="145"/>
        <v>1.1837167939882097E-2</v>
      </c>
      <c r="T390" s="6">
        <f t="shared" si="146"/>
        <v>1.9428988312845778E-2</v>
      </c>
      <c r="U390" s="6">
        <f t="shared" si="147"/>
        <v>2.7472593665766879E-2</v>
      </c>
      <c r="V390" s="6">
        <f t="shared" si="148"/>
        <v>4.0194161946280206E-2</v>
      </c>
      <c r="W390" s="6">
        <f t="shared" si="149"/>
        <v>1.1820213792900979E-3</v>
      </c>
      <c r="X390" s="6">
        <f t="shared" si="150"/>
        <v>2.5385227952926231E-2</v>
      </c>
      <c r="Y390" s="6">
        <f t="shared" si="151"/>
        <v>2.613717419693727E-3</v>
      </c>
      <c r="Z390" s="6">
        <f t="shared" si="152"/>
        <v>9.1098528425530845E-3</v>
      </c>
      <c r="AA390" s="6">
        <f t="shared" si="153"/>
        <v>1.691824547486313E-2</v>
      </c>
      <c r="AB390" s="6">
        <f t="shared" si="154"/>
        <v>2.3228776310840599E-2</v>
      </c>
      <c r="AC390" s="6">
        <f t="shared" si="155"/>
        <v>9.4905165382383264E-3</v>
      </c>
      <c r="AD390" s="6">
        <f t="shared" si="156"/>
        <v>1.753373410106614E-2</v>
      </c>
      <c r="AE390" s="6">
        <f t="shared" si="157"/>
        <v>2.9098694452244063E-2</v>
      </c>
      <c r="AF390" s="6">
        <f t="shared" si="158"/>
        <v>8.2122412754423914E-3</v>
      </c>
      <c r="AG390" s="6">
        <f t="shared" si="159"/>
        <v>1.6032096324514307E-2</v>
      </c>
      <c r="AH390" s="6">
        <f t="shared" si="160"/>
        <v>2.5626580994663927E-2</v>
      </c>
      <c r="AI390" s="6">
        <f t="shared" si="161"/>
        <v>3.4779142443814186E-2</v>
      </c>
      <c r="AJ390" s="6">
        <f t="shared" si="162"/>
        <v>9.3292850420966379E-4</v>
      </c>
      <c r="AK390" s="6">
        <f t="shared" si="163"/>
        <v>2.3463691528846992E-2</v>
      </c>
      <c r="AL390" s="6">
        <f t="shared" si="164"/>
        <v>2.3009383804836539E-3</v>
      </c>
      <c r="AM390" s="6">
        <f t="shared" si="165"/>
        <v>8.4861000457176223E-3</v>
      </c>
      <c r="AN390" s="6">
        <f t="shared" si="166"/>
        <v>1.5806413384368345E-2</v>
      </c>
    </row>
    <row r="391" spans="1:40">
      <c r="A391" s="1" t="d">
        <v>2014-06-02</v>
      </c>
      <c r="B391">
        <v>66.919998000000007</v>
      </c>
      <c r="C391">
        <v>43.080002</v>
      </c>
      <c r="D391">
        <v>96.809997999999993</v>
      </c>
      <c r="E391">
        <v>60.16</v>
      </c>
      <c r="F391">
        <v>45.23</v>
      </c>
      <c r="G391">
        <v>55.310001</v>
      </c>
      <c r="H391">
        <v>49.720001000000003</v>
      </c>
      <c r="I391">
        <v>38.189999</v>
      </c>
      <c r="J391">
        <v>84.57</v>
      </c>
      <c r="K391">
        <v>111.589996</v>
      </c>
      <c r="L391">
        <v>80.25</v>
      </c>
      <c r="M391">
        <v>84.239998</v>
      </c>
      <c r="N391">
        <v>88.610000999999997</v>
      </c>
      <c r="O391" s="6">
        <f t="shared" si="141"/>
        <v>4.8528662193655689E-2</v>
      </c>
      <c r="P391" s="6">
        <f t="shared" si="142"/>
        <v>2.2061514067821617E-2</v>
      </c>
      <c r="Q391" s="6">
        <f t="shared" si="143"/>
        <v>3.5858907424884068E-2</v>
      </c>
      <c r="R391" s="6">
        <f t="shared" si="144"/>
        <v>3.3981766283102399E-2</v>
      </c>
      <c r="S391" s="6">
        <f t="shared" si="145"/>
        <v>2.122749823287505E-2</v>
      </c>
      <c r="T391" s="6">
        <f t="shared" si="146"/>
        <v>4.0965155490919558E-2</v>
      </c>
      <c r="U391" s="6">
        <f t="shared" si="147"/>
        <v>3.7291740584618843E-2</v>
      </c>
      <c r="V391" s="6">
        <f t="shared" si="148"/>
        <v>4.0342027664295239E-2</v>
      </c>
      <c r="W391" s="6">
        <f t="shared" si="149"/>
        <v>-4.7288096121260171E-4</v>
      </c>
      <c r="X391" s="6">
        <f t="shared" si="150"/>
        <v>-1.7323802197945583E-2</v>
      </c>
      <c r="Y391" s="6">
        <f t="shared" si="151"/>
        <v>-1.4942475418620055E-3</v>
      </c>
      <c r="Z391" s="6">
        <f t="shared" si="152"/>
        <v>-4.5008366605030492E-3</v>
      </c>
      <c r="AA391" s="6">
        <f t="shared" si="153"/>
        <v>-1.200304941928566E-2</v>
      </c>
      <c r="AB391" s="6">
        <f t="shared" si="154"/>
        <v>4.3342926501876808E-2</v>
      </c>
      <c r="AC391" s="6">
        <f t="shared" si="155"/>
        <v>2.0257698782320671E-2</v>
      </c>
      <c r="AD391" s="6">
        <f t="shared" si="156"/>
        <v>3.6035871430058639E-2</v>
      </c>
      <c r="AE391" s="6">
        <f t="shared" si="157"/>
        <v>2.9576757705528693E-2</v>
      </c>
      <c r="AF391" s="6">
        <f t="shared" si="158"/>
        <v>1.7602571568435345E-2</v>
      </c>
      <c r="AG391" s="6">
        <f t="shared" si="159"/>
        <v>3.7568263502588087E-2</v>
      </c>
      <c r="AH391" s="6">
        <f t="shared" si="160"/>
        <v>3.5445727913515891E-2</v>
      </c>
      <c r="AI391" s="6">
        <f t="shared" si="161"/>
        <v>3.4927008161829219E-2</v>
      </c>
      <c r="AJ391" s="6">
        <f t="shared" si="162"/>
        <v>-7.2197383629303579E-4</v>
      </c>
      <c r="AK391" s="6">
        <f t="shared" si="163"/>
        <v>-1.9245338622024821E-2</v>
      </c>
      <c r="AL391" s="6">
        <f t="shared" si="164"/>
        <v>-1.8070265810720787E-3</v>
      </c>
      <c r="AM391" s="6">
        <f t="shared" si="165"/>
        <v>-5.1245894573385114E-3</v>
      </c>
      <c r="AN391" s="6">
        <f t="shared" si="166"/>
        <v>-1.3114881509780445E-2</v>
      </c>
    </row>
    <row r="392" spans="1:40">
      <c r="A392" s="1" t="d">
        <v>2014-06-09</v>
      </c>
      <c r="B392">
        <v>65.790001000000004</v>
      </c>
      <c r="C392">
        <v>42.549999</v>
      </c>
      <c r="D392">
        <v>98.419998000000007</v>
      </c>
      <c r="E392">
        <v>59.630001</v>
      </c>
      <c r="F392">
        <v>44.709999000000003</v>
      </c>
      <c r="G392">
        <v>54.5</v>
      </c>
      <c r="H392">
        <v>49.150002000000001</v>
      </c>
      <c r="I392">
        <v>38.130001</v>
      </c>
      <c r="J392">
        <v>84.5</v>
      </c>
      <c r="K392">
        <v>112.150002</v>
      </c>
      <c r="L392">
        <v>80.169998000000007</v>
      </c>
      <c r="M392">
        <v>84.18</v>
      </c>
      <c r="N392">
        <v>88.970000999999996</v>
      </c>
      <c r="O392" s="6">
        <f t="shared" si="141"/>
        <v>1.0850553215540801E-2</v>
      </c>
      <c r="P392" s="6">
        <f t="shared" si="142"/>
        <v>1.8740935835958407E-2</v>
      </c>
      <c r="Q392" s="6">
        <f t="shared" si="143"/>
        <v>4.4354738770900015E-2</v>
      </c>
      <c r="R392" s="6">
        <f t="shared" si="144"/>
        <v>1.0451932728580231E-2</v>
      </c>
      <c r="S392" s="6">
        <f t="shared" si="145"/>
        <v>9.6640826226515701E-3</v>
      </c>
      <c r="T392" s="6">
        <f t="shared" si="146"/>
        <v>1.7584923449577076E-2</v>
      </c>
      <c r="U392" s="6">
        <f t="shared" si="147"/>
        <v>1.1664922541703681E-2</v>
      </c>
      <c r="V392" s="6">
        <f t="shared" si="148"/>
        <v>2.093626198196416E-2</v>
      </c>
      <c r="W392" s="6">
        <f t="shared" si="149"/>
        <v>-1.1827086083871653E-3</v>
      </c>
      <c r="X392" s="6">
        <f t="shared" si="150"/>
        <v>-4.8921156269106942E-3</v>
      </c>
      <c r="Y392" s="6">
        <f t="shared" si="151"/>
        <v>-2.8648459526698679E-3</v>
      </c>
      <c r="Z392" s="6">
        <f t="shared" si="152"/>
        <v>-6.0401912066218467E-3</v>
      </c>
      <c r="AA392" s="6">
        <f t="shared" si="153"/>
        <v>-1.9089108036818142E-3</v>
      </c>
      <c r="AB392" s="6">
        <f t="shared" si="154"/>
        <v>5.6648175237619192E-3</v>
      </c>
      <c r="AC392" s="6">
        <f t="shared" si="155"/>
        <v>1.6937120550457461E-2</v>
      </c>
      <c r="AD392" s="6">
        <f t="shared" si="156"/>
        <v>4.4531702776074586E-2</v>
      </c>
      <c r="AE392" s="6">
        <f t="shared" si="157"/>
        <v>6.0469241510065263E-3</v>
      </c>
      <c r="AF392" s="6">
        <f t="shared" si="158"/>
        <v>6.0391559582118649E-3</v>
      </c>
      <c r="AG392" s="6">
        <f t="shared" si="159"/>
        <v>1.4188031461245604E-2</v>
      </c>
      <c r="AH392" s="6">
        <f t="shared" si="160"/>
        <v>9.8189098706007293E-3</v>
      </c>
      <c r="AI392" s="6">
        <f t="shared" si="161"/>
        <v>1.552124247949814E-2</v>
      </c>
      <c r="AJ392" s="6">
        <f t="shared" si="162"/>
        <v>-1.4318014834675994E-3</v>
      </c>
      <c r="AK392" s="6">
        <f t="shared" si="163"/>
        <v>-6.8136520509899309E-3</v>
      </c>
      <c r="AL392" s="6">
        <f t="shared" si="164"/>
        <v>-3.177624991879941E-3</v>
      </c>
      <c r="AM392" s="6">
        <f t="shared" si="165"/>
        <v>-6.6639440034573089E-3</v>
      </c>
      <c r="AN392" s="6">
        <f t="shared" si="166"/>
        <v>-3.0207428941766007E-3</v>
      </c>
    </row>
    <row r="393" spans="1:40">
      <c r="A393" s="1" t="d">
        <v>2014-06-16</v>
      </c>
      <c r="B393">
        <v>66.080001999999993</v>
      </c>
      <c r="C393">
        <v>43.470001000000003</v>
      </c>
      <c r="D393">
        <v>100.93</v>
      </c>
      <c r="E393">
        <v>60.68</v>
      </c>
      <c r="F393">
        <v>45.220001000000003</v>
      </c>
      <c r="G393">
        <v>55.02</v>
      </c>
      <c r="H393">
        <v>49.639999000000003</v>
      </c>
      <c r="I393">
        <v>38.090000000000003</v>
      </c>
      <c r="J393">
        <v>84.470000999999996</v>
      </c>
      <c r="K393">
        <v>111.800003</v>
      </c>
      <c r="L393">
        <v>80.150002000000001</v>
      </c>
      <c r="M393">
        <v>84.230002999999996</v>
      </c>
      <c r="N393">
        <v>88.650002000000001</v>
      </c>
      <c r="O393" s="6">
        <f t="shared" si="141"/>
        <v>6.0716943348929908E-3</v>
      </c>
      <c r="P393" s="6">
        <f t="shared" si="142"/>
        <v>1.6935771319499016E-2</v>
      </c>
      <c r="Q393" s="6">
        <f t="shared" si="143"/>
        <v>5.7292491285390906E-2</v>
      </c>
      <c r="R393" s="6">
        <f t="shared" si="144"/>
        <v>1.4775714862313834E-2</v>
      </c>
      <c r="S393" s="6">
        <f t="shared" si="145"/>
        <v>3.9884829300110506E-3</v>
      </c>
      <c r="T393" s="6">
        <f t="shared" si="146"/>
        <v>1.7787229912599029E-2</v>
      </c>
      <c r="U393" s="6">
        <f t="shared" si="147"/>
        <v>1.1345279598855991E-2</v>
      </c>
      <c r="V393" s="6">
        <f t="shared" si="148"/>
        <v>7.1137172602012281E-3</v>
      </c>
      <c r="W393" s="6">
        <f t="shared" si="149"/>
        <v>-2.1286786279144849E-3</v>
      </c>
      <c r="X393" s="6">
        <f t="shared" si="150"/>
        <v>-2.0363651784916108E-2</v>
      </c>
      <c r="Y393" s="6">
        <f t="shared" si="151"/>
        <v>-3.7359321393747331E-3</v>
      </c>
      <c r="Z393" s="6">
        <f t="shared" si="152"/>
        <v>-8.0407311759390764E-3</v>
      </c>
      <c r="AA393" s="6">
        <f t="shared" si="153"/>
        <v>-1.522474240789869E-2</v>
      </c>
      <c r="AB393" s="6">
        <f t="shared" si="154"/>
        <v>8.859586431141089E-4</v>
      </c>
      <c r="AC393" s="6">
        <f t="shared" si="155"/>
        <v>1.513195603399807E-2</v>
      </c>
      <c r="AD393" s="6">
        <f t="shared" si="156"/>
        <v>5.7469455290565477E-2</v>
      </c>
      <c r="AE393" s="6">
        <f t="shared" si="157"/>
        <v>1.0370706284740128E-2</v>
      </c>
      <c r="AF393" s="6">
        <f t="shared" si="158"/>
        <v>3.6355626557134542E-4</v>
      </c>
      <c r="AG393" s="6">
        <f t="shared" si="159"/>
        <v>1.4390337924267558E-2</v>
      </c>
      <c r="AH393" s="6">
        <f t="shared" si="160"/>
        <v>9.4992669277530386E-3</v>
      </c>
      <c r="AI393" s="6">
        <f t="shared" si="161"/>
        <v>1.6986977577352069E-3</v>
      </c>
      <c r="AJ393" s="6">
        <f t="shared" si="162"/>
        <v>-2.377771502994919E-3</v>
      </c>
      <c r="AK393" s="6">
        <f t="shared" si="163"/>
        <v>-2.2285188208995346E-2</v>
      </c>
      <c r="AL393" s="6">
        <f t="shared" si="164"/>
        <v>-4.0487111785848066E-3</v>
      </c>
      <c r="AM393" s="6">
        <f t="shared" si="165"/>
        <v>-8.6644839727745386E-3</v>
      </c>
      <c r="AN393" s="6">
        <f t="shared" si="166"/>
        <v>-1.6336574498393475E-2</v>
      </c>
    </row>
    <row r="394" spans="1:40">
      <c r="A394" s="1" t="d">
        <v>2014-06-23</v>
      </c>
      <c r="B394">
        <v>66.769997000000004</v>
      </c>
      <c r="C394">
        <v>43.91</v>
      </c>
      <c r="D394">
        <v>100.019997</v>
      </c>
      <c r="E394">
        <v>61.07</v>
      </c>
      <c r="F394">
        <v>44.66</v>
      </c>
      <c r="G394">
        <v>54.290000999999997</v>
      </c>
      <c r="H394">
        <v>49.470001000000003</v>
      </c>
      <c r="I394">
        <v>38.340000000000003</v>
      </c>
      <c r="J394">
        <v>84.550003000000004</v>
      </c>
      <c r="K394">
        <v>113.239998</v>
      </c>
      <c r="L394">
        <v>80.300003000000004</v>
      </c>
      <c r="M394">
        <v>84.720000999999996</v>
      </c>
      <c r="N394">
        <v>89.730002999999996</v>
      </c>
      <c r="O394" s="6">
        <f t="shared" si="141"/>
        <v>-2.2440132927727917E-3</v>
      </c>
      <c r="P394" s="6">
        <f t="shared" si="142"/>
        <v>1.908318586018385E-2</v>
      </c>
      <c r="Q394" s="6">
        <f t="shared" si="143"/>
        <v>3.2619861923798975E-2</v>
      </c>
      <c r="R394" s="6">
        <f t="shared" si="144"/>
        <v>1.5013067593459117E-2</v>
      </c>
      <c r="S394" s="6">
        <f t="shared" si="145"/>
        <v>-1.2682337077740018E-2</v>
      </c>
      <c r="T394" s="6">
        <f t="shared" si="146"/>
        <v>-1.8613675749541796E-2</v>
      </c>
      <c r="U394" s="6">
        <f t="shared" si="147"/>
        <v>-5.040841301252587E-3</v>
      </c>
      <c r="V394" s="6">
        <f t="shared" si="148"/>
        <v>3.9200625649391972E-3</v>
      </c>
      <c r="W394" s="6">
        <f t="shared" si="149"/>
        <v>-2.3648296757868638E-4</v>
      </c>
      <c r="X394" s="6">
        <f t="shared" si="150"/>
        <v>1.4678038229991761E-2</v>
      </c>
      <c r="Y394" s="6">
        <f t="shared" si="151"/>
        <v>6.2289630249044692E-4</v>
      </c>
      <c r="Z394" s="6">
        <f t="shared" si="152"/>
        <v>5.6818690127097334E-3</v>
      </c>
      <c r="AA394" s="6">
        <f t="shared" si="153"/>
        <v>1.2560465398981089E-2</v>
      </c>
      <c r="AB394" s="6">
        <f t="shared" si="154"/>
        <v>-7.4297489845516736E-3</v>
      </c>
      <c r="AC394" s="6">
        <f t="shared" si="155"/>
        <v>1.7279370574682904E-2</v>
      </c>
      <c r="AD394" s="6">
        <f t="shared" si="156"/>
        <v>3.2796825928973546E-2</v>
      </c>
      <c r="AE394" s="6">
        <f t="shared" si="157"/>
        <v>1.0608059015885411E-2</v>
      </c>
      <c r="AF394" s="6">
        <f t="shared" si="158"/>
        <v>-1.6307263742179723E-2</v>
      </c>
      <c r="AG394" s="6">
        <f t="shared" si="159"/>
        <v>-2.2010567737873268E-2</v>
      </c>
      <c r="AH394" s="6">
        <f t="shared" si="160"/>
        <v>-6.886853972355539E-3</v>
      </c>
      <c r="AI394" s="6">
        <f t="shared" si="161"/>
        <v>-1.4949569375268239E-3</v>
      </c>
      <c r="AJ394" s="6">
        <f t="shared" si="162"/>
        <v>-4.8557584265912051E-4</v>
      </c>
      <c r="AK394" s="6">
        <f t="shared" si="163"/>
        <v>1.2756501805912524E-2</v>
      </c>
      <c r="AL394" s="6">
        <f t="shared" si="164"/>
        <v>3.1011726328037374E-4</v>
      </c>
      <c r="AM394" s="6">
        <f t="shared" si="165"/>
        <v>5.0581162158742712E-3</v>
      </c>
      <c r="AN394" s="6">
        <f t="shared" si="166"/>
        <v>1.1448633308486302E-2</v>
      </c>
    </row>
    <row r="395" spans="1:40">
      <c r="A395" s="1" t="d">
        <v>2014-06-30</v>
      </c>
      <c r="B395">
        <v>68.069999999999993</v>
      </c>
      <c r="C395">
        <v>42.5</v>
      </c>
      <c r="D395">
        <v>100.389999</v>
      </c>
      <c r="E395">
        <v>62.32</v>
      </c>
      <c r="F395">
        <v>45.09</v>
      </c>
      <c r="G395">
        <v>54.75</v>
      </c>
      <c r="H395">
        <v>50.139999000000003</v>
      </c>
      <c r="I395">
        <v>38.950001</v>
      </c>
      <c r="J395">
        <v>84.459998999999996</v>
      </c>
      <c r="K395">
        <v>110.68</v>
      </c>
      <c r="L395">
        <v>80.069999999999993</v>
      </c>
      <c r="M395">
        <v>83.989998</v>
      </c>
      <c r="N395">
        <v>88.110000999999997</v>
      </c>
      <c r="O395" s="6">
        <f t="shared" si="141"/>
        <v>3.406872116207503E-2</v>
      </c>
      <c r="P395" s="6">
        <f t="shared" si="142"/>
        <v>-1.1757555872490683E-3</v>
      </c>
      <c r="Q395" s="6">
        <f t="shared" si="143"/>
        <v>1.9818575625524578E-2</v>
      </c>
      <c r="R395" s="6">
        <f t="shared" si="144"/>
        <v>4.4123581657396202E-2</v>
      </c>
      <c r="S395" s="6">
        <f t="shared" si="145"/>
        <v>8.4633245534647648E-3</v>
      </c>
      <c r="T395" s="6">
        <f t="shared" si="146"/>
        <v>4.5766670274118935E-3</v>
      </c>
      <c r="U395" s="6">
        <f t="shared" si="147"/>
        <v>1.9942185501056125E-2</v>
      </c>
      <c r="V395" s="6">
        <f t="shared" si="148"/>
        <v>2.1277397895157084E-2</v>
      </c>
      <c r="W395" s="6">
        <f t="shared" si="149"/>
        <v>-4.734966972550347E-4</v>
      </c>
      <c r="X395" s="6">
        <f t="shared" si="150"/>
        <v>-1.3194123880750981E-2</v>
      </c>
      <c r="Y395" s="6">
        <f t="shared" si="151"/>
        <v>-1.2481030233299512E-3</v>
      </c>
      <c r="Z395" s="6">
        <f t="shared" si="152"/>
        <v>-2.2596430172478138E-3</v>
      </c>
      <c r="AA395" s="6">
        <f t="shared" si="153"/>
        <v>-9.7132002683318029E-3</v>
      </c>
      <c r="AB395" s="6">
        <f t="shared" si="154"/>
        <v>2.8882985470296149E-2</v>
      </c>
      <c r="AC395" s="6">
        <f t="shared" si="155"/>
        <v>-2.9795708727500141E-3</v>
      </c>
      <c r="AD395" s="6">
        <f t="shared" si="156"/>
        <v>1.9995539630699149E-2</v>
      </c>
      <c r="AE395" s="6">
        <f t="shared" si="157"/>
        <v>3.9718573079822496E-2</v>
      </c>
      <c r="AF395" s="6">
        <f t="shared" si="158"/>
        <v>4.8383978890250597E-3</v>
      </c>
      <c r="AG395" s="6">
        <f t="shared" si="159"/>
        <v>1.1797750390804213E-3</v>
      </c>
      <c r="AH395" s="6">
        <f t="shared" si="160"/>
        <v>1.8096172829953173E-2</v>
      </c>
      <c r="AI395" s="6">
        <f t="shared" si="161"/>
        <v>1.5862378392691064E-2</v>
      </c>
      <c r="AJ395" s="6">
        <f t="shared" si="162"/>
        <v>-7.2258957233546878E-4</v>
      </c>
      <c r="AK395" s="6">
        <f t="shared" si="163"/>
        <v>-1.5115660304830218E-2</v>
      </c>
      <c r="AL395" s="6">
        <f t="shared" si="164"/>
        <v>-1.5608820625400244E-3</v>
      </c>
      <c r="AM395" s="6">
        <f t="shared" si="165"/>
        <v>-2.8833958140832756E-3</v>
      </c>
      <c r="AN395" s="6">
        <f t="shared" si="166"/>
        <v>-1.0825032358826588E-2</v>
      </c>
    </row>
    <row r="396" spans="1:40">
      <c r="A396" s="1" t="d">
        <v>2014-07-07</v>
      </c>
      <c r="B396">
        <v>67.389999000000003</v>
      </c>
      <c r="C396">
        <v>42.830002</v>
      </c>
      <c r="D396">
        <v>98.400002000000001</v>
      </c>
      <c r="E396">
        <v>61.619999</v>
      </c>
      <c r="F396">
        <v>45.259998000000003</v>
      </c>
      <c r="G396">
        <v>54.07</v>
      </c>
      <c r="H396">
        <v>49.630001</v>
      </c>
      <c r="I396">
        <v>38.919998</v>
      </c>
      <c r="J396">
        <v>84.529999000000004</v>
      </c>
      <c r="K396">
        <v>113.58000199999999</v>
      </c>
      <c r="L396">
        <v>80.25</v>
      </c>
      <c r="M396">
        <v>84.599997999999999</v>
      </c>
      <c r="N396">
        <v>89.75</v>
      </c>
      <c r="O396" s="6">
        <f t="shared" si="141"/>
        <v>1.963046464006277E-2</v>
      </c>
      <c r="P396" s="6">
        <f t="shared" si="142"/>
        <v>-1.4832229681551819E-2</v>
      </c>
      <c r="Q396" s="6">
        <f t="shared" si="143"/>
        <v>-2.5386382867357379E-2</v>
      </c>
      <c r="R396" s="6">
        <f t="shared" si="144"/>
        <v>1.5372322459692932E-2</v>
      </c>
      <c r="S396" s="6">
        <f t="shared" si="145"/>
        <v>8.841070523285179E-4</v>
      </c>
      <c r="T396" s="6">
        <f t="shared" si="146"/>
        <v>-1.7417252102514998E-2</v>
      </c>
      <c r="U396" s="6">
        <f t="shared" si="147"/>
        <v>-2.0143044290938479E-4</v>
      </c>
      <c r="V396" s="6">
        <f t="shared" si="148"/>
        <v>2.1556425439828834E-2</v>
      </c>
      <c r="W396" s="6">
        <f t="shared" si="149"/>
        <v>7.1003553278914215E-4</v>
      </c>
      <c r="X396" s="6">
        <f t="shared" si="150"/>
        <v>1.579586450339019E-2</v>
      </c>
      <c r="Y396" s="6">
        <f t="shared" si="151"/>
        <v>1.246858001350922E-3</v>
      </c>
      <c r="Z396" s="6">
        <f t="shared" si="152"/>
        <v>4.3830550274801686E-3</v>
      </c>
      <c r="AA396" s="6">
        <f t="shared" si="153"/>
        <v>1.2331972287539883E-2</v>
      </c>
      <c r="AB396" s="6">
        <f t="shared" si="154"/>
        <v>1.4444728948283889E-2</v>
      </c>
      <c r="AC396" s="6">
        <f t="shared" si="155"/>
        <v>-1.6636044967052763E-2</v>
      </c>
      <c r="AD396" s="6">
        <f t="shared" si="156"/>
        <v>-2.5209418862182809E-2</v>
      </c>
      <c r="AE396" s="6">
        <f t="shared" si="157"/>
        <v>1.0967313882119228E-2</v>
      </c>
      <c r="AF396" s="6">
        <f t="shared" si="158"/>
        <v>-2.7408196121111875E-3</v>
      </c>
      <c r="AG396" s="6">
        <f t="shared" si="159"/>
        <v>-2.0814144090846469E-2</v>
      </c>
      <c r="AH396" s="6">
        <f t="shared" si="160"/>
        <v>-2.0474431140123368E-3</v>
      </c>
      <c r="AI396" s="6">
        <f t="shared" si="161"/>
        <v>1.6141405937362813E-2</v>
      </c>
      <c r="AJ396" s="6">
        <f t="shared" si="162"/>
        <v>4.6094265770870802E-4</v>
      </c>
      <c r="AK396" s="6">
        <f t="shared" si="163"/>
        <v>1.3874328079310954E-2</v>
      </c>
      <c r="AL396" s="6">
        <f t="shared" si="164"/>
        <v>9.3407896214084884E-4</v>
      </c>
      <c r="AM396" s="6">
        <f t="shared" si="165"/>
        <v>3.7593022306447068E-3</v>
      </c>
      <c r="AN396" s="6">
        <f t="shared" si="166"/>
        <v>1.1220140197045095E-2</v>
      </c>
    </row>
    <row r="397" spans="1:40">
      <c r="A397" s="1" t="d">
        <v>2014-07-14</v>
      </c>
      <c r="B397">
        <v>67.5</v>
      </c>
      <c r="C397">
        <v>42.740001999999997</v>
      </c>
      <c r="D397">
        <v>98.989998</v>
      </c>
      <c r="E397">
        <v>61.41</v>
      </c>
      <c r="F397">
        <v>45.200001</v>
      </c>
      <c r="G397">
        <v>54.240001999999997</v>
      </c>
      <c r="H397">
        <v>49.939999</v>
      </c>
      <c r="I397">
        <v>39.450001</v>
      </c>
      <c r="J397">
        <v>84.470000999999996</v>
      </c>
      <c r="K397">
        <v>114.519997</v>
      </c>
      <c r="L397">
        <v>80.199996999999996</v>
      </c>
      <c r="M397">
        <v>84.690002000000007</v>
      </c>
      <c r="N397">
        <v>90.349997999999999</v>
      </c>
      <c r="O397" s="6">
        <f t="shared" si="141"/>
        <v>1.0873764939065673E-2</v>
      </c>
      <c r="P397" s="6">
        <f t="shared" si="142"/>
        <v>-2.7006787888053725E-2</v>
      </c>
      <c r="Q397" s="6">
        <f t="shared" si="143"/>
        <v>-1.0351321269101224E-2</v>
      </c>
      <c r="R397" s="6">
        <f t="shared" si="144"/>
        <v>5.5519411062644203E-3</v>
      </c>
      <c r="S397" s="6">
        <f t="shared" si="145"/>
        <v>1.2018862550067401E-2</v>
      </c>
      <c r="T397" s="6">
        <f t="shared" si="146"/>
        <v>-9.2138583166217277E-4</v>
      </c>
      <c r="U397" s="6">
        <f t="shared" si="147"/>
        <v>9.4558193737098468E-3</v>
      </c>
      <c r="V397" s="6">
        <f t="shared" si="148"/>
        <v>2.8540335022926813E-2</v>
      </c>
      <c r="W397" s="6">
        <f t="shared" si="149"/>
        <v>-9.4665724862436204E-4</v>
      </c>
      <c r="X397" s="6">
        <f t="shared" si="150"/>
        <v>1.1240011451521379E-2</v>
      </c>
      <c r="Y397" s="6">
        <f t="shared" si="151"/>
        <v>-1.246180846631473E-3</v>
      </c>
      <c r="Z397" s="6">
        <f t="shared" si="152"/>
        <v>-3.5415854769277165E-4</v>
      </c>
      <c r="AA397" s="6">
        <f t="shared" si="153"/>
        <v>6.8858001585001116E-3</v>
      </c>
      <c r="AB397" s="6">
        <f t="shared" si="154"/>
        <v>5.6880292472867916E-3</v>
      </c>
      <c r="AC397" s="6">
        <f t="shared" si="155"/>
        <v>-2.8810603173554671E-2</v>
      </c>
      <c r="AD397" s="6">
        <f t="shared" si="156"/>
        <v>-1.0174357263926653E-2</v>
      </c>
      <c r="AE397" s="6">
        <f t="shared" si="157"/>
        <v>1.1469325286907152E-3</v>
      </c>
      <c r="AF397" s="6">
        <f t="shared" si="158"/>
        <v>8.3939358856276961E-3</v>
      </c>
      <c r="AG397" s="6">
        <f t="shared" si="159"/>
        <v>-4.3182778199936447E-3</v>
      </c>
      <c r="AH397" s="6">
        <f t="shared" si="160"/>
        <v>7.6098067026068947E-3</v>
      </c>
      <c r="AI397" s="6">
        <f t="shared" si="161"/>
        <v>2.3125315520460793E-2</v>
      </c>
      <c r="AJ397" s="6">
        <f t="shared" si="162"/>
        <v>-1.1957501237047962E-3</v>
      </c>
      <c r="AK397" s="6">
        <f t="shared" si="163"/>
        <v>9.318475027442142E-3</v>
      </c>
      <c r="AL397" s="6">
        <f t="shared" si="164"/>
        <v>-1.5589598858415461E-3</v>
      </c>
      <c r="AM397" s="6">
        <f t="shared" si="165"/>
        <v>-9.7791134452823334E-4</v>
      </c>
      <c r="AN397" s="6">
        <f t="shared" si="166"/>
        <v>5.7739680680053253E-3</v>
      </c>
    </row>
    <row r="398" spans="1:40">
      <c r="A398" s="1" t="d">
        <v>2014-07-21</v>
      </c>
      <c r="B398">
        <v>66.819999999999993</v>
      </c>
      <c r="C398">
        <v>42.439999</v>
      </c>
      <c r="D398">
        <v>99.839995999999999</v>
      </c>
      <c r="E398">
        <v>61.830002</v>
      </c>
      <c r="F398">
        <v>44.790000999999997</v>
      </c>
      <c r="G398">
        <v>53.790000999999997</v>
      </c>
      <c r="H398">
        <v>50.110000999999997</v>
      </c>
      <c r="I398">
        <v>39.720001000000003</v>
      </c>
      <c r="J398">
        <v>84.489998</v>
      </c>
      <c r="K398">
        <v>115.66999800000001</v>
      </c>
      <c r="L398">
        <v>80.169998000000007</v>
      </c>
      <c r="M398">
        <v>84.739998</v>
      </c>
      <c r="N398">
        <v>90.800003000000004</v>
      </c>
      <c r="O398" s="6">
        <f t="shared" si="141"/>
        <v>-1.8534150531249616E-2</v>
      </c>
      <c r="P398" s="6">
        <f t="shared" si="142"/>
        <v>-1.4127857472657265E-3</v>
      </c>
      <c r="Q398" s="6">
        <f t="shared" si="143"/>
        <v>-5.4937261852695705E-3</v>
      </c>
      <c r="R398" s="6">
        <f t="shared" si="144"/>
        <v>-7.893685645258712E-3</v>
      </c>
      <c r="S398" s="6">
        <f t="shared" si="145"/>
        <v>-6.6755698873723311E-3</v>
      </c>
      <c r="T398" s="6">
        <f t="shared" si="146"/>
        <v>-1.7689773820643084E-2</v>
      </c>
      <c r="U398" s="6">
        <f t="shared" si="147"/>
        <v>-5.9846385826117083E-4</v>
      </c>
      <c r="V398" s="6">
        <f t="shared" si="148"/>
        <v>1.9576066362507364E-2</v>
      </c>
      <c r="W398" s="6">
        <f t="shared" si="149"/>
        <v>3.5512282743962819E-4</v>
      </c>
      <c r="X398" s="6">
        <f t="shared" si="150"/>
        <v>4.409813709801693E-2</v>
      </c>
      <c r="Y398" s="6">
        <f t="shared" si="151"/>
        <v>1.2481030233299044E-3</v>
      </c>
      <c r="Z398" s="6">
        <f t="shared" si="152"/>
        <v>8.8900012716310265E-3</v>
      </c>
      <c r="AA398" s="6">
        <f t="shared" si="153"/>
        <v>3.0073273418806806E-2</v>
      </c>
      <c r="AB398" s="6">
        <f t="shared" si="154"/>
        <v>-2.3719886223028498E-2</v>
      </c>
      <c r="AC398" s="6">
        <f t="shared" si="155"/>
        <v>-3.2166010327666725E-3</v>
      </c>
      <c r="AD398" s="6">
        <f t="shared" si="156"/>
        <v>-5.3167621800949997E-3</v>
      </c>
      <c r="AE398" s="6">
        <f t="shared" si="157"/>
        <v>-1.2298694222832418E-2</v>
      </c>
      <c r="AF398" s="6">
        <f t="shared" si="158"/>
        <v>-1.0300496551812036E-2</v>
      </c>
      <c r="AG398" s="6">
        <f t="shared" si="159"/>
        <v>-2.1086665808974555E-2</v>
      </c>
      <c r="AH398" s="6">
        <f t="shared" si="160"/>
        <v>-2.444476529364123E-3</v>
      </c>
      <c r="AI398" s="6">
        <f t="shared" si="161"/>
        <v>1.4161046860041344E-2</v>
      </c>
      <c r="AJ398" s="6">
        <f t="shared" si="162"/>
        <v>1.0602995235919405E-4</v>
      </c>
      <c r="AK398" s="6">
        <f t="shared" si="163"/>
        <v>4.2176600673937692E-2</v>
      </c>
      <c r="AL398" s="6">
        <f t="shared" si="164"/>
        <v>9.3532398411983126E-4</v>
      </c>
      <c r="AM398" s="6">
        <f t="shared" si="165"/>
        <v>8.2662484747955643E-3</v>
      </c>
      <c r="AN398" s="6">
        <f t="shared" si="166"/>
        <v>2.8961441328312021E-2</v>
      </c>
    </row>
    <row r="399" spans="1:40">
      <c r="A399" s="1" t="d">
        <v>2014-07-28</v>
      </c>
      <c r="B399">
        <v>65.650002000000001</v>
      </c>
      <c r="C399">
        <v>41.41</v>
      </c>
      <c r="D399">
        <v>95.849997999999999</v>
      </c>
      <c r="E399">
        <v>60.959999000000003</v>
      </c>
      <c r="F399">
        <v>43.470001000000003</v>
      </c>
      <c r="G399">
        <v>51.779998999999997</v>
      </c>
      <c r="H399">
        <v>48.689999</v>
      </c>
      <c r="I399">
        <v>38.790000999999997</v>
      </c>
      <c r="J399">
        <v>84.550003000000004</v>
      </c>
      <c r="K399">
        <v>114.55999799999999</v>
      </c>
      <c r="L399">
        <v>80.169998000000007</v>
      </c>
      <c r="M399">
        <v>84.410004000000001</v>
      </c>
      <c r="N399">
        <v>89.589995999999999</v>
      </c>
      <c r="O399" s="6">
        <f t="shared" si="141"/>
        <v>-2.6158992905738972E-2</v>
      </c>
      <c r="P399" s="6">
        <f t="shared" si="142"/>
        <v>-3.3716440766043666E-2</v>
      </c>
      <c r="Q399" s="6">
        <f t="shared" si="143"/>
        <v>-2.625637575769383E-2</v>
      </c>
      <c r="R399" s="6">
        <f t="shared" si="144"/>
        <v>-1.0768581965833213E-2</v>
      </c>
      <c r="S399" s="6">
        <f t="shared" si="145"/>
        <v>-4.0352528011189624E-2</v>
      </c>
      <c r="T399" s="6">
        <f t="shared" si="146"/>
        <v>-4.3275548382998061E-2</v>
      </c>
      <c r="U399" s="6">
        <f t="shared" si="147"/>
        <v>-1.91218600919414E-2</v>
      </c>
      <c r="V399" s="6">
        <f t="shared" si="148"/>
        <v>-3.345698698625982E-3</v>
      </c>
      <c r="W399" s="6">
        <f t="shared" si="149"/>
        <v>2.366217158353768E-4</v>
      </c>
      <c r="X399" s="6">
        <f t="shared" si="150"/>
        <v>8.5912336962144665E-3</v>
      </c>
      <c r="Y399" s="6">
        <f t="shared" si="151"/>
        <v>-9.9740690225288108E-4</v>
      </c>
      <c r="Z399" s="6">
        <f t="shared" si="152"/>
        <v>-2.2483175881376667E-3</v>
      </c>
      <c r="AA399" s="6">
        <f t="shared" si="153"/>
        <v>-1.7843654067423421E-3</v>
      </c>
      <c r="AB399" s="6">
        <f t="shared" si="154"/>
        <v>-3.1344728597517857E-2</v>
      </c>
      <c r="AC399" s="6">
        <f t="shared" si="155"/>
        <v>-3.5520256051544609E-2</v>
      </c>
      <c r="AD399" s="6">
        <f t="shared" si="156"/>
        <v>-2.6079411752519259E-2</v>
      </c>
      <c r="AE399" s="6">
        <f t="shared" si="157"/>
        <v>-1.5173590543406917E-2</v>
      </c>
      <c r="AF399" s="6">
        <f t="shared" si="158"/>
        <v>-4.3977454675629329E-2</v>
      </c>
      <c r="AG399" s="6">
        <f t="shared" si="159"/>
        <v>-4.6672440371329532E-2</v>
      </c>
      <c r="AH399" s="6">
        <f t="shared" si="160"/>
        <v>-2.0967872763044352E-2</v>
      </c>
      <c r="AI399" s="6">
        <f t="shared" si="161"/>
        <v>-8.7607182010920031E-3</v>
      </c>
      <c r="AJ399" s="6">
        <f t="shared" si="162"/>
        <v>-1.2471159245057336E-5</v>
      </c>
      <c r="AK399" s="6">
        <f t="shared" si="163"/>
        <v>6.6696972721352298E-3</v>
      </c>
      <c r="AL399" s="6">
        <f t="shared" si="164"/>
        <v>-1.3101859414629542E-3</v>
      </c>
      <c r="AM399" s="6">
        <f t="shared" si="165"/>
        <v>-2.8720703849731285E-3</v>
      </c>
      <c r="AN399" s="6">
        <f t="shared" si="166"/>
        <v>-2.8961974972371283E-3</v>
      </c>
    </row>
    <row r="400" spans="1:40">
      <c r="A400" s="1" t="d">
        <v>2014-08-04</v>
      </c>
      <c r="B400">
        <v>66.360000999999997</v>
      </c>
      <c r="C400">
        <v>41.439999</v>
      </c>
      <c r="D400">
        <v>96.599997999999999</v>
      </c>
      <c r="E400">
        <v>60.529998999999997</v>
      </c>
      <c r="F400">
        <v>43.869999</v>
      </c>
      <c r="G400">
        <v>52.169998</v>
      </c>
      <c r="H400">
        <v>49.200001</v>
      </c>
      <c r="I400">
        <v>38.669998</v>
      </c>
      <c r="J400">
        <v>84.559997999999993</v>
      </c>
      <c r="K400">
        <v>115.519997</v>
      </c>
      <c r="L400">
        <v>80.279999000000004</v>
      </c>
      <c r="M400">
        <v>84.800003000000004</v>
      </c>
      <c r="N400">
        <v>90.620002999999997</v>
      </c>
      <c r="O400" s="6">
        <f t="shared" si="141"/>
        <v>-1.7033117486921705E-2</v>
      </c>
      <c r="P400" s="6">
        <f t="shared" si="142"/>
        <v>-3.0888722865619021E-2</v>
      </c>
      <c r="Q400" s="6">
        <f t="shared" si="143"/>
        <v>-2.444009421311643E-2</v>
      </c>
      <c r="R400" s="6">
        <f t="shared" si="144"/>
        <v>-1.4433594958445589E-2</v>
      </c>
      <c r="S400" s="6">
        <f t="shared" si="145"/>
        <v>-2.98664165785772E-2</v>
      </c>
      <c r="T400" s="6">
        <f t="shared" si="146"/>
        <v>-3.8911101807203689E-2</v>
      </c>
      <c r="U400" s="6">
        <f t="shared" si="147"/>
        <v>-1.492862100413268E-2</v>
      </c>
      <c r="V400" s="6">
        <f t="shared" si="148"/>
        <v>-1.9970018740900389E-2</v>
      </c>
      <c r="W400" s="6">
        <f t="shared" si="149"/>
        <v>1.0648643322093299E-3</v>
      </c>
      <c r="X400" s="6">
        <f t="shared" si="150"/>
        <v>8.6941951413704137E-3</v>
      </c>
      <c r="Y400" s="6">
        <f t="shared" si="151"/>
        <v>9.9703400575039272E-4</v>
      </c>
      <c r="Z400" s="6">
        <f t="shared" si="152"/>
        <v>1.2980236261689209E-3</v>
      </c>
      <c r="AA400" s="6">
        <f t="shared" si="153"/>
        <v>2.9839774421663561E-3</v>
      </c>
      <c r="AB400" s="6">
        <f t="shared" si="154"/>
        <v>-2.2218853178700586E-2</v>
      </c>
      <c r="AC400" s="6">
        <f t="shared" si="155"/>
        <v>-3.2692538151119964E-2</v>
      </c>
      <c r="AD400" s="6">
        <f t="shared" si="156"/>
        <v>-2.4263130207941859E-2</v>
      </c>
      <c r="AE400" s="6">
        <f t="shared" si="157"/>
        <v>-1.8838603536019294E-2</v>
      </c>
      <c r="AF400" s="6">
        <f t="shared" si="158"/>
        <v>-3.3491343243016905E-2</v>
      </c>
      <c r="AG400" s="6">
        <f t="shared" si="159"/>
        <v>-4.2307993795535161E-2</v>
      </c>
      <c r="AH400" s="6">
        <f t="shared" si="160"/>
        <v>-1.6774633675235632E-2</v>
      </c>
      <c r="AI400" s="6">
        <f t="shared" si="161"/>
        <v>-2.5385038243366409E-2</v>
      </c>
      <c r="AJ400" s="6">
        <f t="shared" si="162"/>
        <v>8.1577145712889579E-4</v>
      </c>
      <c r="AK400" s="6">
        <f t="shared" si="163"/>
        <v>6.772658717291177E-3</v>
      </c>
      <c r="AL400" s="6">
        <f t="shared" si="164"/>
        <v>6.8425496654031959E-4</v>
      </c>
      <c r="AM400" s="6">
        <f t="shared" si="165"/>
        <v>6.7427082933345915E-4</v>
      </c>
      <c r="AN400" s="6">
        <f t="shared" si="166"/>
        <v>1.8721453516715699E-3</v>
      </c>
    </row>
    <row r="401" spans="1:40">
      <c r="A401" s="1" t="d">
        <v>2014-08-11</v>
      </c>
      <c r="B401">
        <v>67.120002999999997</v>
      </c>
      <c r="C401">
        <v>41.970001000000003</v>
      </c>
      <c r="D401">
        <v>96.370002999999997</v>
      </c>
      <c r="E401">
        <v>61.959999000000003</v>
      </c>
      <c r="F401">
        <v>44.52</v>
      </c>
      <c r="G401">
        <v>52.889999000000003</v>
      </c>
      <c r="H401">
        <v>49.73</v>
      </c>
      <c r="I401">
        <v>39.290000999999997</v>
      </c>
      <c r="J401">
        <v>84.620002999999997</v>
      </c>
      <c r="K401">
        <v>117.709999</v>
      </c>
      <c r="L401">
        <v>80.300003000000004</v>
      </c>
      <c r="M401">
        <v>85.220000999999996</v>
      </c>
      <c r="N401">
        <v>91.720000999999996</v>
      </c>
      <c r="O401" s="6">
        <f t="shared" si="141"/>
        <v>4.4796699264061492E-3</v>
      </c>
      <c r="P401" s="6">
        <f t="shared" si="142"/>
        <v>-1.1136189011063382E-2</v>
      </c>
      <c r="Q401" s="6">
        <f t="shared" si="143"/>
        <v>-3.5373883563798877E-2</v>
      </c>
      <c r="R401" s="6">
        <f t="shared" si="144"/>
        <v>2.100283491988954E-3</v>
      </c>
      <c r="S401" s="6">
        <f t="shared" si="145"/>
        <v>-6.0463961382763946E-3</v>
      </c>
      <c r="T401" s="6">
        <f t="shared" si="146"/>
        <v>-1.687332870524445E-2</v>
      </c>
      <c r="U401" s="6">
        <f t="shared" si="147"/>
        <v>-7.6122362010825383E-3</v>
      </c>
      <c r="V401" s="6">
        <f t="shared" si="148"/>
        <v>-1.0884805331068337E-2</v>
      </c>
      <c r="W401" s="6">
        <f t="shared" si="149"/>
        <v>1.5375202512197604E-3</v>
      </c>
      <c r="X401" s="6">
        <f t="shared" si="150"/>
        <v>1.7482671912192101E-2</v>
      </c>
      <c r="Y401" s="6">
        <f t="shared" si="151"/>
        <v>1.6203032047434067E-3</v>
      </c>
      <c r="Z401" s="6">
        <f t="shared" si="152"/>
        <v>5.6484382092925499E-3</v>
      </c>
      <c r="AA401" s="6">
        <f t="shared" si="153"/>
        <v>1.0081150245556504E-2</v>
      </c>
      <c r="AB401" s="6">
        <f t="shared" si="154"/>
        <v>-7.0606576537273272E-4</v>
      </c>
      <c r="AC401" s="6">
        <f t="shared" si="155"/>
        <v>-1.2940004296564328E-2</v>
      </c>
      <c r="AD401" s="6">
        <f t="shared" si="156"/>
        <v>-3.5196919558624307E-2</v>
      </c>
      <c r="AE401" s="6">
        <f t="shared" si="157"/>
        <v>-2.3047250855847512E-3</v>
      </c>
      <c r="AF401" s="6">
        <f t="shared" si="158"/>
        <v>-9.6713228027160997E-3</v>
      </c>
      <c r="AG401" s="6">
        <f t="shared" si="159"/>
        <v>-2.0270220693575921E-2</v>
      </c>
      <c r="AH401" s="6">
        <f t="shared" si="160"/>
        <v>-9.4582488721854895E-3</v>
      </c>
      <c r="AI401" s="6">
        <f t="shared" si="161"/>
        <v>-1.6299824833534357E-2</v>
      </c>
      <c r="AJ401" s="6">
        <f t="shared" si="162"/>
        <v>1.2884273761393263E-3</v>
      </c>
      <c r="AK401" s="6">
        <f t="shared" si="163"/>
        <v>1.5561135488112865E-2</v>
      </c>
      <c r="AL401" s="6">
        <f t="shared" si="164"/>
        <v>1.3075241655333336E-3</v>
      </c>
      <c r="AM401" s="6">
        <f t="shared" si="165"/>
        <v>5.0246854124570885E-3</v>
      </c>
      <c r="AN401" s="6">
        <f t="shared" si="166"/>
        <v>8.9693181550617174E-3</v>
      </c>
    </row>
    <row r="402" spans="1:40">
      <c r="A402" s="1" t="d">
        <v>2014-08-18</v>
      </c>
      <c r="B402">
        <v>68.639999000000003</v>
      </c>
      <c r="C402">
        <v>42.450001</v>
      </c>
      <c r="D402">
        <v>97.010002</v>
      </c>
      <c r="E402">
        <v>62.990001999999997</v>
      </c>
      <c r="F402">
        <v>44.84</v>
      </c>
      <c r="G402">
        <v>54.150002000000001</v>
      </c>
      <c r="H402">
        <v>50.169998</v>
      </c>
      <c r="I402">
        <v>40.110000999999997</v>
      </c>
      <c r="J402">
        <v>84.519997000000004</v>
      </c>
      <c r="K402">
        <v>117.290001</v>
      </c>
      <c r="L402">
        <v>80.209998999999996</v>
      </c>
      <c r="M402">
        <v>84.93</v>
      </c>
      <c r="N402">
        <v>91.599997999999999</v>
      </c>
      <c r="O402" s="6">
        <f t="shared" si="141"/>
        <v>4.4537809397552496E-2</v>
      </c>
      <c r="P402" s="6">
        <f t="shared" si="142"/>
        <v>2.4804538757006198E-2</v>
      </c>
      <c r="Q402" s="6">
        <f t="shared" si="143"/>
        <v>1.2029637963906249E-2</v>
      </c>
      <c r="R402" s="6">
        <f t="shared" si="144"/>
        <v>3.2758120410717489E-2</v>
      </c>
      <c r="S402" s="6">
        <f t="shared" si="145"/>
        <v>3.102953019888784E-2</v>
      </c>
      <c r="T402" s="6">
        <f t="shared" si="146"/>
        <v>4.475405537052491E-2</v>
      </c>
      <c r="U402" s="6">
        <f t="shared" si="147"/>
        <v>2.9943548975188708E-2</v>
      </c>
      <c r="V402" s="6">
        <f t="shared" si="148"/>
        <v>3.3463197481684012E-2</v>
      </c>
      <c r="W402" s="6">
        <f t="shared" si="149"/>
        <v>-3.5495357325420748E-4</v>
      </c>
      <c r="X402" s="6">
        <f t="shared" si="150"/>
        <v>2.3550823305054942E-2</v>
      </c>
      <c r="Y402" s="6">
        <f t="shared" si="151"/>
        <v>4.9882780368719077E-4</v>
      </c>
      <c r="Z402" s="6">
        <f t="shared" si="152"/>
        <v>6.141462408540182E-3</v>
      </c>
      <c r="AA402" s="6">
        <f t="shared" si="153"/>
        <v>2.2187587884377368E-2</v>
      </c>
      <c r="AB402" s="6">
        <f t="shared" si="154"/>
        <v>3.9352073705773614E-2</v>
      </c>
      <c r="AC402" s="6">
        <f t="shared" si="155"/>
        <v>2.3000723471505252E-2</v>
      </c>
      <c r="AD402" s="6">
        <f t="shared" si="156"/>
        <v>1.220660196908082E-2</v>
      </c>
      <c r="AE402" s="6">
        <f t="shared" si="157"/>
        <v>2.8353111833143783E-2</v>
      </c>
      <c r="AF402" s="6">
        <f t="shared" si="158"/>
        <v>2.7404603534448135E-2</v>
      </c>
      <c r="AG402" s="6">
        <f t="shared" si="159"/>
        <v>4.1357163382193439E-2</v>
      </c>
      <c r="AH402" s="6">
        <f t="shared" si="160"/>
        <v>2.8097536304085756E-2</v>
      </c>
      <c r="AI402" s="6">
        <f t="shared" si="161"/>
        <v>2.8048177979217992E-2</v>
      </c>
      <c r="AJ402" s="6">
        <f t="shared" si="162"/>
        <v>-6.0404644833464156E-4</v>
      </c>
      <c r="AK402" s="6">
        <f t="shared" si="163"/>
        <v>2.1629286880975703E-2</v>
      </c>
      <c r="AL402" s="6">
        <f t="shared" si="164"/>
        <v>1.8604876447711759E-4</v>
      </c>
      <c r="AM402" s="6">
        <f t="shared" si="165"/>
        <v>5.5177096117047207E-3</v>
      </c>
      <c r="AN402" s="6">
        <f t="shared" si="166"/>
        <v>2.1075755793882583E-2</v>
      </c>
    </row>
    <row r="403" spans="1:40">
      <c r="A403" s="1" t="d">
        <v>2014-08-25</v>
      </c>
      <c r="B403">
        <v>68.819999999999993</v>
      </c>
      <c r="C403">
        <v>43.279998999999997</v>
      </c>
      <c r="D403">
        <v>98.739998</v>
      </c>
      <c r="E403">
        <v>63.860000999999997</v>
      </c>
      <c r="F403">
        <v>45.130001</v>
      </c>
      <c r="G403">
        <v>54.02</v>
      </c>
      <c r="H403">
        <v>50.529998999999997</v>
      </c>
      <c r="I403">
        <v>40.279998999999997</v>
      </c>
      <c r="J403">
        <v>84.599997999999999</v>
      </c>
      <c r="K403">
        <v>119.050003</v>
      </c>
      <c r="L403">
        <v>80.269997000000004</v>
      </c>
      <c r="M403">
        <v>85.290001000000004</v>
      </c>
      <c r="N403">
        <v>92.82</v>
      </c>
      <c r="O403" s="6">
        <f t="shared" si="141"/>
        <v>3.6399919977771811E-2</v>
      </c>
      <c r="P403" s="6">
        <f t="shared" si="142"/>
        <v>4.3444037612912136E-2</v>
      </c>
      <c r="Q403" s="6">
        <f t="shared" si="143"/>
        <v>2.1911392060962522E-2</v>
      </c>
      <c r="R403" s="6">
        <f t="shared" si="144"/>
        <v>5.3554109563028321E-2</v>
      </c>
      <c r="S403" s="6">
        <f t="shared" si="145"/>
        <v>2.8316543613617406E-2</v>
      </c>
      <c r="T403" s="6">
        <f t="shared" si="146"/>
        <v>3.4846769666377612E-2</v>
      </c>
      <c r="U403" s="6">
        <f t="shared" si="147"/>
        <v>2.66735556901278E-2</v>
      </c>
      <c r="V403" s="6">
        <f t="shared" si="148"/>
        <v>4.0790989124619537E-2</v>
      </c>
      <c r="W403" s="6">
        <f t="shared" si="149"/>
        <v>4.7292506137848098E-4</v>
      </c>
      <c r="X403" s="6">
        <f t="shared" si="150"/>
        <v>3.0099948957380912E-2</v>
      </c>
      <c r="Y403" s="6">
        <f t="shared" si="151"/>
        <v>-1.2459670211317539E-4</v>
      </c>
      <c r="Z403" s="6">
        <f t="shared" si="152"/>
        <v>5.7616478805068306E-3</v>
      </c>
      <c r="AA403" s="6">
        <f t="shared" si="153"/>
        <v>2.3987161468763445E-2</v>
      </c>
      <c r="AB403" s="6">
        <f t="shared" si="154"/>
        <v>3.121418428599293E-2</v>
      </c>
      <c r="AC403" s="6">
        <f t="shared" si="155"/>
        <v>4.1640222327411193E-2</v>
      </c>
      <c r="AD403" s="6">
        <f t="shared" si="156"/>
        <v>2.2088356066137092E-2</v>
      </c>
      <c r="AE403" s="6">
        <f t="shared" si="157"/>
        <v>4.9149100985454615E-2</v>
      </c>
      <c r="AF403" s="6">
        <f t="shared" si="158"/>
        <v>2.4691616949177701E-2</v>
      </c>
      <c r="AG403" s="6">
        <f t="shared" si="159"/>
        <v>3.1449877678046141E-2</v>
      </c>
      <c r="AH403" s="6">
        <f t="shared" si="160"/>
        <v>2.4827543019024848E-2</v>
      </c>
      <c r="AI403" s="6">
        <f t="shared" si="161"/>
        <v>3.5375969622153516E-2</v>
      </c>
      <c r="AJ403" s="6">
        <f t="shared" si="162"/>
        <v>2.2383218629804685E-4</v>
      </c>
      <c r="AK403" s="6">
        <f t="shared" si="163"/>
        <v>2.8178412533301674E-2</v>
      </c>
      <c r="AL403" s="6">
        <f t="shared" si="164"/>
        <v>-4.373757413232486E-4</v>
      </c>
      <c r="AM403" s="6">
        <f t="shared" si="165"/>
        <v>5.1378950836713684E-3</v>
      </c>
      <c r="AN403" s="6">
        <f t="shared" si="166"/>
        <v>2.2875329378268659E-2</v>
      </c>
    </row>
    <row r="404" spans="1:40">
      <c r="A404" s="1" t="d">
        <v>2014-09-01</v>
      </c>
      <c r="B404">
        <v>69.260002</v>
      </c>
      <c r="C404">
        <v>43.619999</v>
      </c>
      <c r="D404">
        <v>97.080001999999993</v>
      </c>
      <c r="E404">
        <v>64.169998000000007</v>
      </c>
      <c r="F404">
        <v>45.580002</v>
      </c>
      <c r="G404">
        <v>54.330002</v>
      </c>
      <c r="H404">
        <v>50.66</v>
      </c>
      <c r="I404">
        <v>40.290000999999997</v>
      </c>
      <c r="J404">
        <v>84.540001000000004</v>
      </c>
      <c r="K404">
        <v>115.730003</v>
      </c>
      <c r="L404">
        <v>80.150002000000001</v>
      </c>
      <c r="M404">
        <v>84.650002000000001</v>
      </c>
      <c r="N404">
        <v>90.690002000000007</v>
      </c>
      <c r="O404" s="6">
        <f t="shared" si="141"/>
        <v>3.1385460995955655E-2</v>
      </c>
      <c r="P404" s="6">
        <f t="shared" si="142"/>
        <v>3.8560636676177068E-2</v>
      </c>
      <c r="Q404" s="6">
        <f t="shared" si="143"/>
        <v>7.3404204667507937E-3</v>
      </c>
      <c r="R404" s="6">
        <f t="shared" si="144"/>
        <v>3.5046781185988453E-2</v>
      </c>
      <c r="S404" s="6">
        <f t="shared" si="145"/>
        <v>2.3530541289087419E-2</v>
      </c>
      <c r="T404" s="6">
        <f t="shared" si="146"/>
        <v>2.6862331204782808E-2</v>
      </c>
      <c r="U404" s="6">
        <f t="shared" si="147"/>
        <v>1.8528271846882088E-2</v>
      </c>
      <c r="V404" s="6">
        <f t="shared" si="148"/>
        <v>2.5133265001173175E-2</v>
      </c>
      <c r="W404" s="6">
        <f t="shared" si="149"/>
        <v>-9.4587377716842105E-4</v>
      </c>
      <c r="X404" s="6">
        <f t="shared" si="150"/>
        <v>-1.6964046146542698E-2</v>
      </c>
      <c r="Y404" s="6">
        <f t="shared" si="151"/>
        <v>-1.8697543038412928E-3</v>
      </c>
      <c r="Z404" s="6">
        <f t="shared" si="152"/>
        <v>-6.7110276002582602E-3</v>
      </c>
      <c r="AA404" s="6">
        <f t="shared" si="153"/>
        <v>-1.1293349379826779E-2</v>
      </c>
      <c r="AB404" s="6">
        <f t="shared" si="154"/>
        <v>2.6199725304176774E-2</v>
      </c>
      <c r="AC404" s="6">
        <f t="shared" si="155"/>
        <v>3.6756821390676125E-2</v>
      </c>
      <c r="AD404" s="6">
        <f t="shared" si="156"/>
        <v>7.5173844719253645E-3</v>
      </c>
      <c r="AE404" s="6">
        <f t="shared" si="157"/>
        <v>3.0641772608414747E-2</v>
      </c>
      <c r="AF404" s="6">
        <f t="shared" si="158"/>
        <v>1.9905614624647714E-2</v>
      </c>
      <c r="AG404" s="6">
        <f t="shared" si="159"/>
        <v>2.3465439216451337E-2</v>
      </c>
      <c r="AH404" s="6">
        <f t="shared" si="160"/>
        <v>1.6682259175779136E-2</v>
      </c>
      <c r="AI404" s="6">
        <f t="shared" si="161"/>
        <v>1.9718245498707154E-2</v>
      </c>
      <c r="AJ404" s="6">
        <f t="shared" si="162"/>
        <v>-1.1949666522488552E-3</v>
      </c>
      <c r="AK404" s="6">
        <f t="shared" si="163"/>
        <v>-1.8885582570621937E-2</v>
      </c>
      <c r="AL404" s="6">
        <f t="shared" si="164"/>
        <v>-2.1825333430513659E-3</v>
      </c>
      <c r="AM404" s="6">
        <f t="shared" si="165"/>
        <v>-7.3347803970937216E-3</v>
      </c>
      <c r="AN404" s="6">
        <f t="shared" si="166"/>
        <v>-1.2405181470321564E-2</v>
      </c>
    </row>
    <row r="405" spans="1:40">
      <c r="A405" s="1" t="d">
        <v>2014-09-08</v>
      </c>
      <c r="B405">
        <v>68.349997999999999</v>
      </c>
      <c r="C405">
        <v>42.259998000000003</v>
      </c>
      <c r="D405">
        <v>93.559997999999993</v>
      </c>
      <c r="E405">
        <v>63.810001</v>
      </c>
      <c r="F405">
        <v>45.049999</v>
      </c>
      <c r="G405">
        <v>53.990001999999997</v>
      </c>
      <c r="H405">
        <v>49.75</v>
      </c>
      <c r="I405">
        <v>40.220001000000003</v>
      </c>
      <c r="J405">
        <v>84.440002000000007</v>
      </c>
      <c r="K405">
        <v>113.379997</v>
      </c>
      <c r="L405">
        <v>79.940002000000007</v>
      </c>
      <c r="M405">
        <v>83.849997999999999</v>
      </c>
      <c r="N405">
        <v>88.779999000000004</v>
      </c>
      <c r="O405" s="6">
        <f t="shared" ref="O405:O468" si="167">LN(B405/B402)</f>
        <v>-4.2339067021399243E-3</v>
      </c>
      <c r="P405" s="6">
        <f t="shared" ref="P405:P468" si="168">LN(C405/C402)</f>
        <v>-4.4859714526491509E-3</v>
      </c>
      <c r="Q405" s="6">
        <f t="shared" ref="Q405:Q468" si="169">LN(D405/D402)</f>
        <v>-3.6211166250301977E-2</v>
      </c>
      <c r="R405" s="6">
        <f t="shared" ref="R405:R468" si="170">LN(E405/E402)</f>
        <v>1.2933918166871609E-2</v>
      </c>
      <c r="S405" s="6">
        <f t="shared" ref="S405:S468" si="171">LN(F405/F402)</f>
        <v>4.6723636528290674E-3</v>
      </c>
      <c r="T405" s="6">
        <f t="shared" ref="T405:T468" si="172">LN(G405/G402)</f>
        <v>-2.9591291073484821E-3</v>
      </c>
      <c r="U405" s="6">
        <f t="shared" ref="U405:U468" si="173">LN(H405/H402)</f>
        <v>-8.4067350270981677E-3</v>
      </c>
      <c r="V405" s="6">
        <f t="shared" ref="V405:V468" si="174">LN(I405/I402)</f>
        <v>2.7387044943582785E-3</v>
      </c>
      <c r="W405" s="6">
        <f t="shared" ref="W405:W468" si="175">LN(J405/J402)</f>
        <v>-9.4691058772104319E-4</v>
      </c>
      <c r="X405" s="6">
        <f t="shared" ref="X405:X468" si="176">LN(K405/K402)</f>
        <v>-3.3904526622825441E-2</v>
      </c>
      <c r="Y405" s="6">
        <f t="shared" ref="Y405:Y468" si="177">LN(L405/L402)</f>
        <v>-3.3718046096183948E-3</v>
      </c>
      <c r="Z405" s="6">
        <f t="shared" ref="Z405:Z468" si="178">LN(M405/M402)</f>
        <v>-1.279792337481734E-2</v>
      </c>
      <c r="AA405" s="6">
        <f t="shared" ref="AA405:AA468" si="179">LN(N405/N402)</f>
        <v>-3.1269861703932172E-2</v>
      </c>
      <c r="AB405" s="6">
        <f t="shared" ref="AB405:AB468" si="180">O405-$O$655</f>
        <v>-9.4196423939188062E-3</v>
      </c>
      <c r="AC405" s="6">
        <f t="shared" ref="AC405:AC468" si="181">P405-$P$655</f>
        <v>-6.2897867381500969E-3</v>
      </c>
      <c r="AD405" s="6">
        <f t="shared" ref="AD405:AD468" si="182">Q405-$Q$655</f>
        <v>-3.6034202245127406E-2</v>
      </c>
      <c r="AE405" s="6">
        <f t="shared" ref="AE405:AE468" si="183">R405-$R$655</f>
        <v>8.5289095892979033E-3</v>
      </c>
      <c r="AF405" s="6">
        <f t="shared" ref="AF405:AF468" si="184">S405-$S$655</f>
        <v>1.0474369883893622E-3</v>
      </c>
      <c r="AG405" s="6">
        <f t="shared" ref="AG405:AG468" si="185">T405-$T$655</f>
        <v>-6.3560210956799543E-3</v>
      </c>
      <c r="AH405" s="6">
        <f t="shared" ref="AH405:AH468" si="186">U405-$U$655</f>
        <v>-1.025274769820112E-2</v>
      </c>
      <c r="AI405" s="6">
        <f t="shared" ref="AI405:AI468" si="187">V405-$V$655</f>
        <v>-2.6763150081077426E-3</v>
      </c>
      <c r="AJ405" s="6">
        <f t="shared" ref="AJ405:AJ468" si="188">W405-$W$655</f>
        <v>-1.1960034628014774E-3</v>
      </c>
      <c r="AK405" s="6">
        <f t="shared" ref="AK405:AK468" si="189">X405-$X$655</f>
        <v>-3.582606304690468E-2</v>
      </c>
      <c r="AL405" s="6">
        <f t="shared" ref="AL405:AL468" si="190">Y405-$Y$655</f>
        <v>-3.6845836488284679E-3</v>
      </c>
      <c r="AM405" s="6">
        <f t="shared" ref="AM405:AM468" si="191">Z405-$Z$655</f>
        <v>-1.3421676171652802E-2</v>
      </c>
      <c r="AN405" s="6">
        <f t="shared" ref="AN405:AN468" si="192">AA405-$AA$655</f>
        <v>-3.2381693794426958E-2</v>
      </c>
    </row>
    <row r="406" spans="1:40">
      <c r="A406" s="1" t="d">
        <v>2014-09-15</v>
      </c>
      <c r="B406">
        <v>68.489998</v>
      </c>
      <c r="C406">
        <v>42.540000999999997</v>
      </c>
      <c r="D406">
        <v>93.790001000000004</v>
      </c>
      <c r="E406">
        <v>64.879997000000003</v>
      </c>
      <c r="F406">
        <v>45.43</v>
      </c>
      <c r="G406">
        <v>54.43</v>
      </c>
      <c r="H406">
        <v>50.439999</v>
      </c>
      <c r="I406">
        <v>40.340000000000003</v>
      </c>
      <c r="J406">
        <v>84.440002000000007</v>
      </c>
      <c r="K406">
        <v>114.599998</v>
      </c>
      <c r="L406">
        <v>79.959998999999996</v>
      </c>
      <c r="M406">
        <v>83.919998000000007</v>
      </c>
      <c r="N406">
        <v>89.559997999999993</v>
      </c>
      <c r="O406" s="6">
        <f t="shared" si="167"/>
        <v>-4.8066803608640199E-3</v>
      </c>
      <c r="P406" s="6">
        <f t="shared" si="168"/>
        <v>-1.7245778153487309E-2</v>
      </c>
      <c r="Q406" s="6">
        <f t="shared" si="169"/>
        <v>-5.1431861392536325E-2</v>
      </c>
      <c r="R406" s="6">
        <f t="shared" si="170"/>
        <v>1.5846160622055121E-2</v>
      </c>
      <c r="S406" s="6">
        <f t="shared" si="171"/>
        <v>6.6254437741926943E-3</v>
      </c>
      <c r="T406" s="6">
        <f t="shared" si="172"/>
        <v>7.5611240816390538E-3</v>
      </c>
      <c r="U406" s="6">
        <f t="shared" si="173"/>
        <v>-1.7827082424099906E-3</v>
      </c>
      <c r="V406" s="6">
        <f t="shared" si="174"/>
        <v>1.4884895019211381E-3</v>
      </c>
      <c r="W406" s="6">
        <f t="shared" si="175"/>
        <v>-1.8929963059385725E-3</v>
      </c>
      <c r="X406" s="6">
        <f t="shared" si="176"/>
        <v>-3.8095811303735454E-2</v>
      </c>
      <c r="Y406" s="6">
        <f t="shared" si="177"/>
        <v>-3.8694176436755985E-3</v>
      </c>
      <c r="Z406" s="6">
        <f t="shared" si="178"/>
        <v>-1.6193285799901681E-2</v>
      </c>
      <c r="AA406" s="6">
        <f t="shared" si="179"/>
        <v>-3.5753364413873827E-2</v>
      </c>
      <c r="AB406" s="6">
        <f t="shared" si="180"/>
        <v>-9.9924160526429009E-3</v>
      </c>
      <c r="AC406" s="6">
        <f t="shared" si="181"/>
        <v>-1.9049593438988256E-2</v>
      </c>
      <c r="AD406" s="6">
        <f t="shared" si="182"/>
        <v>-5.1254897387361754E-2</v>
      </c>
      <c r="AE406" s="6">
        <f t="shared" si="183"/>
        <v>1.1441152044481415E-2</v>
      </c>
      <c r="AF406" s="6">
        <f t="shared" si="184"/>
        <v>3.0005171097529891E-3</v>
      </c>
      <c r="AG406" s="6">
        <f t="shared" si="185"/>
        <v>4.1642320933075816E-3</v>
      </c>
      <c r="AH406" s="6">
        <f t="shared" si="186"/>
        <v>-3.6287209135129426E-3</v>
      </c>
      <c r="AI406" s="6">
        <f t="shared" si="187"/>
        <v>-3.9265300005448828E-3</v>
      </c>
      <c r="AJ406" s="6">
        <f t="shared" si="188"/>
        <v>-2.1420891810190069E-3</v>
      </c>
      <c r="AK406" s="6">
        <f t="shared" si="189"/>
        <v>-4.0017347727814692E-2</v>
      </c>
      <c r="AL406" s="6">
        <f t="shared" si="190"/>
        <v>-4.1821966828856716E-3</v>
      </c>
      <c r="AM406" s="6">
        <f t="shared" si="191"/>
        <v>-1.6817038596737142E-2</v>
      </c>
      <c r="AN406" s="6">
        <f t="shared" si="192"/>
        <v>-3.6865196504368612E-2</v>
      </c>
    </row>
    <row r="407" spans="1:40">
      <c r="A407" s="1" t="d">
        <v>2014-09-22</v>
      </c>
      <c r="B407">
        <v>67.410004000000001</v>
      </c>
      <c r="C407">
        <v>41.759998000000003</v>
      </c>
      <c r="D407">
        <v>91.980002999999996</v>
      </c>
      <c r="E407">
        <v>64.400002000000001</v>
      </c>
      <c r="F407">
        <v>45.099997999999999</v>
      </c>
      <c r="G407">
        <v>53.310001</v>
      </c>
      <c r="H407">
        <v>50.400002000000001</v>
      </c>
      <c r="I407">
        <v>39.790000999999997</v>
      </c>
      <c r="J407">
        <v>84.510002</v>
      </c>
      <c r="K407">
        <v>116</v>
      </c>
      <c r="L407">
        <v>80.050003000000004</v>
      </c>
      <c r="M407">
        <v>84.120002999999997</v>
      </c>
      <c r="N407">
        <v>90.169998000000007</v>
      </c>
      <c r="O407" s="6">
        <f t="shared" si="167"/>
        <v>-2.707413364724913E-2</v>
      </c>
      <c r="P407" s="6">
        <f t="shared" si="168"/>
        <v>-4.3576842166557155E-2</v>
      </c>
      <c r="Q407" s="6">
        <f t="shared" si="169"/>
        <v>-5.3964206732402882E-2</v>
      </c>
      <c r="R407" s="6">
        <f t="shared" si="170"/>
        <v>3.5778835709965344E-3</v>
      </c>
      <c r="S407" s="6">
        <f t="shared" si="171"/>
        <v>-1.0586865533697863E-2</v>
      </c>
      <c r="T407" s="6">
        <f t="shared" si="172"/>
        <v>-1.8952647782629214E-2</v>
      </c>
      <c r="U407" s="6">
        <f t="shared" si="173"/>
        <v>-5.145429813667282E-3</v>
      </c>
      <c r="V407" s="6">
        <f t="shared" si="174"/>
        <v>-1.2487674452530502E-2</v>
      </c>
      <c r="W407" s="6">
        <f t="shared" si="175"/>
        <v>-3.5491274513493924E-4</v>
      </c>
      <c r="X407" s="6">
        <f t="shared" si="176"/>
        <v>2.3302733239729395E-3</v>
      </c>
      <c r="Y407" s="6">
        <f t="shared" si="177"/>
        <v>-1.248427089474215E-3</v>
      </c>
      <c r="Z407" s="6">
        <f t="shared" si="178"/>
        <v>-6.2807457080057624E-3</v>
      </c>
      <c r="AA407" s="6">
        <f t="shared" si="179"/>
        <v>-5.7503641811351685E-3</v>
      </c>
      <c r="AB407" s="6">
        <f t="shared" si="180"/>
        <v>-3.2259869339028011E-2</v>
      </c>
      <c r="AC407" s="6">
        <f t="shared" si="181"/>
        <v>-4.5380657452058097E-2</v>
      </c>
      <c r="AD407" s="6">
        <f t="shared" si="182"/>
        <v>-5.3787242727228311E-2</v>
      </c>
      <c r="AE407" s="6">
        <f t="shared" si="183"/>
        <v>-8.2712500657717083E-4</v>
      </c>
      <c r="AF407" s="6">
        <f t="shared" si="184"/>
        <v>-1.4211792198137568E-2</v>
      </c>
      <c r="AG407" s="6">
        <f t="shared" si="185"/>
        <v>-2.2349539770960686E-2</v>
      </c>
      <c r="AH407" s="6">
        <f t="shared" si="186"/>
        <v>-6.991442484770234E-3</v>
      </c>
      <c r="AI407" s="6">
        <f t="shared" si="187"/>
        <v>-1.7902693954996524E-2</v>
      </c>
      <c r="AJ407" s="6">
        <f t="shared" si="188"/>
        <v>-6.0400562021537332E-4</v>
      </c>
      <c r="AK407" s="6">
        <f t="shared" si="189"/>
        <v>4.0873689989370256E-4</v>
      </c>
      <c r="AL407" s="6">
        <f t="shared" si="190"/>
        <v>-1.5612061286842881E-3</v>
      </c>
      <c r="AM407" s="6">
        <f t="shared" si="191"/>
        <v>-6.9044985048412246E-3</v>
      </c>
      <c r="AN407" s="6">
        <f t="shared" si="192"/>
        <v>-6.8621962716299547E-3</v>
      </c>
    </row>
    <row r="408" spans="1:40">
      <c r="A408" s="1" t="d">
        <v>2014-09-29</v>
      </c>
      <c r="B408">
        <v>66.949996999999996</v>
      </c>
      <c r="C408">
        <v>42.540000999999997</v>
      </c>
      <c r="D408">
        <v>88.169998000000007</v>
      </c>
      <c r="E408">
        <v>64.410004000000001</v>
      </c>
      <c r="F408">
        <v>45.439999</v>
      </c>
      <c r="G408">
        <v>52.799999</v>
      </c>
      <c r="H408">
        <v>48.439999</v>
      </c>
      <c r="I408">
        <v>39.580002</v>
      </c>
      <c r="J408">
        <v>84.480002999999996</v>
      </c>
      <c r="K408">
        <v>117.699997</v>
      </c>
      <c r="L408">
        <v>80.040001000000004</v>
      </c>
      <c r="M408">
        <v>84.449996999999996</v>
      </c>
      <c r="N408">
        <v>90.900002000000001</v>
      </c>
      <c r="O408" s="6">
        <f t="shared" si="167"/>
        <v>-2.0695506581181189E-2</v>
      </c>
      <c r="P408" s="6">
        <f t="shared" si="168"/>
        <v>6.6038684175451006E-3</v>
      </c>
      <c r="Q408" s="6">
        <f t="shared" si="169"/>
        <v>-5.9336173923838262E-2</v>
      </c>
      <c r="R408" s="6">
        <f t="shared" si="170"/>
        <v>9.3590291091753437E-3</v>
      </c>
      <c r="S408" s="6">
        <f t="shared" si="171"/>
        <v>8.6197905490650872E-3</v>
      </c>
      <c r="T408" s="6">
        <f t="shared" si="172"/>
        <v>-2.2287709501270181E-2</v>
      </c>
      <c r="U408" s="6">
        <f t="shared" si="173"/>
        <v>-2.6684565563806301E-2</v>
      </c>
      <c r="V408" s="6">
        <f t="shared" si="174"/>
        <v>-1.6040418502768432E-2</v>
      </c>
      <c r="W408" s="6">
        <f t="shared" si="175"/>
        <v>4.7360880373751413E-4</v>
      </c>
      <c r="X408" s="6">
        <f t="shared" si="176"/>
        <v>3.7394006341236186E-2</v>
      </c>
      <c r="Y408" s="6">
        <f t="shared" si="177"/>
        <v>1.2501439073444162E-3</v>
      </c>
      <c r="Z408" s="6">
        <f t="shared" si="178"/>
        <v>7.1301433127290079E-3</v>
      </c>
      <c r="AA408" s="6">
        <f t="shared" si="179"/>
        <v>2.3598635043542149E-2</v>
      </c>
      <c r="AB408" s="6">
        <f t="shared" si="180"/>
        <v>-2.588124227296007E-2</v>
      </c>
      <c r="AC408" s="6">
        <f t="shared" si="181"/>
        <v>4.8000531320441546E-3</v>
      </c>
      <c r="AD408" s="6">
        <f t="shared" si="182"/>
        <v>-5.9159209918663691E-2</v>
      </c>
      <c r="AE408" s="6">
        <f t="shared" si="183"/>
        <v>4.9540205316016385E-3</v>
      </c>
      <c r="AF408" s="6">
        <f t="shared" si="184"/>
        <v>4.9948638846253821E-3</v>
      </c>
      <c r="AG408" s="6">
        <f t="shared" si="185"/>
        <v>-2.5684601489601652E-2</v>
      </c>
      <c r="AH408" s="6">
        <f t="shared" si="186"/>
        <v>-2.8530578234909253E-2</v>
      </c>
      <c r="AI408" s="6">
        <f t="shared" si="187"/>
        <v>-2.1455438005234452E-2</v>
      </c>
      <c r="AJ408" s="6">
        <f t="shared" si="188"/>
        <v>2.2451592865708E-4</v>
      </c>
      <c r="AK408" s="6">
        <f t="shared" si="189"/>
        <v>3.5472469917156947E-2</v>
      </c>
      <c r="AL408" s="6">
        <f t="shared" si="190"/>
        <v>9.3736486813434305E-4</v>
      </c>
      <c r="AM408" s="6">
        <f t="shared" si="191"/>
        <v>6.5063905158935457E-3</v>
      </c>
      <c r="AN408" s="6">
        <f t="shared" si="192"/>
        <v>2.2486802953047363E-2</v>
      </c>
    </row>
    <row r="409" spans="1:40">
      <c r="A409" s="1" t="d">
        <v>2014-10-06</v>
      </c>
      <c r="B409">
        <v>64.550003000000004</v>
      </c>
      <c r="C409">
        <v>42.93</v>
      </c>
      <c r="D409">
        <v>83.550003000000004</v>
      </c>
      <c r="E409">
        <v>62.970001000000003</v>
      </c>
      <c r="F409">
        <v>45.610000999999997</v>
      </c>
      <c r="G409">
        <v>50.32</v>
      </c>
      <c r="H409">
        <v>46.299999</v>
      </c>
      <c r="I409">
        <v>38.049999</v>
      </c>
      <c r="J409">
        <v>84.739998</v>
      </c>
      <c r="K409">
        <v>120.050003</v>
      </c>
      <c r="L409">
        <v>80.370002999999997</v>
      </c>
      <c r="M409">
        <v>85.190002000000007</v>
      </c>
      <c r="N409">
        <v>92.300003000000004</v>
      </c>
      <c r="O409" s="6">
        <f t="shared" si="167"/>
        <v>-5.92475562402194E-2</v>
      </c>
      <c r="P409" s="6">
        <f t="shared" si="168"/>
        <v>9.1260489570912842E-3</v>
      </c>
      <c r="Q409" s="6">
        <f t="shared" si="169"/>
        <v>-0.1156129602349197</v>
      </c>
      <c r="R409" s="6">
        <f t="shared" si="170"/>
        <v>-2.9880925186716367E-2</v>
      </c>
      <c r="S409" s="6">
        <f t="shared" si="171"/>
        <v>3.9543328773132928E-3</v>
      </c>
      <c r="T409" s="6">
        <f t="shared" si="172"/>
        <v>-7.851286005392355E-2</v>
      </c>
      <c r="U409" s="6">
        <f t="shared" si="173"/>
        <v>-8.5642551777267345E-2</v>
      </c>
      <c r="V409" s="6">
        <f t="shared" si="174"/>
        <v>-5.8442474499580219E-2</v>
      </c>
      <c r="W409" s="6">
        <f t="shared" si="175"/>
        <v>3.546474931231192E-3</v>
      </c>
      <c r="X409" s="6">
        <f t="shared" si="176"/>
        <v>4.6460560828217624E-2</v>
      </c>
      <c r="Y409" s="6">
        <f t="shared" si="177"/>
        <v>5.1145124260413002E-3</v>
      </c>
      <c r="Z409" s="6">
        <f t="shared" si="178"/>
        <v>1.5020139275862524E-2</v>
      </c>
      <c r="AA409" s="6">
        <f t="shared" si="179"/>
        <v>3.0135404612358838E-2</v>
      </c>
      <c r="AB409" s="6">
        <f t="shared" si="180"/>
        <v>-6.4433291931998288E-2</v>
      </c>
      <c r="AC409" s="6">
        <f t="shared" si="181"/>
        <v>7.3222336715903381E-3</v>
      </c>
      <c r="AD409" s="6">
        <f t="shared" si="182"/>
        <v>-0.11543599622974512</v>
      </c>
      <c r="AE409" s="6">
        <f t="shared" si="183"/>
        <v>-3.4285933764290073E-2</v>
      </c>
      <c r="AF409" s="6">
        <f t="shared" si="184"/>
        <v>3.2940621287358765E-4</v>
      </c>
      <c r="AG409" s="6">
        <f t="shared" si="185"/>
        <v>-8.1909752042255021E-2</v>
      </c>
      <c r="AH409" s="6">
        <f t="shared" si="186"/>
        <v>-8.7488564448370304E-2</v>
      </c>
      <c r="AI409" s="6">
        <f t="shared" si="187"/>
        <v>-6.3857494002046239E-2</v>
      </c>
      <c r="AJ409" s="6">
        <f t="shared" si="188"/>
        <v>3.2973820561507578E-3</v>
      </c>
      <c r="AK409" s="6">
        <f t="shared" si="189"/>
        <v>4.4539024404138386E-2</v>
      </c>
      <c r="AL409" s="6">
        <f t="shared" si="190"/>
        <v>4.8017333868312266E-3</v>
      </c>
      <c r="AM409" s="6">
        <f t="shared" si="191"/>
        <v>1.4396386479027062E-2</v>
      </c>
      <c r="AN409" s="6">
        <f t="shared" si="192"/>
        <v>2.9023572521864053E-2</v>
      </c>
    </row>
    <row r="410" spans="1:40">
      <c r="A410" s="1" t="d">
        <v>2014-10-13</v>
      </c>
      <c r="B410">
        <v>63.939999</v>
      </c>
      <c r="C410">
        <v>43</v>
      </c>
      <c r="D410">
        <v>82.699996999999996</v>
      </c>
      <c r="E410">
        <v>61.169998</v>
      </c>
      <c r="F410">
        <v>44.630001</v>
      </c>
      <c r="G410">
        <v>51.48</v>
      </c>
      <c r="H410">
        <v>46.619999</v>
      </c>
      <c r="I410">
        <v>37.650002000000001</v>
      </c>
      <c r="J410">
        <v>84.830001999999993</v>
      </c>
      <c r="K410">
        <v>121.07</v>
      </c>
      <c r="L410">
        <v>80.580001999999993</v>
      </c>
      <c r="M410">
        <v>85.699996999999996</v>
      </c>
      <c r="N410">
        <v>93.07</v>
      </c>
      <c r="O410" s="6">
        <f t="shared" si="167"/>
        <v>-5.2848306211689698E-2</v>
      </c>
      <c r="P410" s="6">
        <f t="shared" si="168"/>
        <v>2.926122001190045E-2</v>
      </c>
      <c r="Q410" s="6">
        <f t="shared" si="169"/>
        <v>-0.10635162897361353</v>
      </c>
      <c r="R410" s="6">
        <f t="shared" si="170"/>
        <v>-5.1456823607501041E-2</v>
      </c>
      <c r="S410" s="6">
        <f t="shared" si="171"/>
        <v>-1.0475901115102278E-2</v>
      </c>
      <c r="T410" s="6">
        <f t="shared" si="172"/>
        <v>-3.4930566864950295E-2</v>
      </c>
      <c r="U410" s="6">
        <f t="shared" si="173"/>
        <v>-7.796160260227239E-2</v>
      </c>
      <c r="V410" s="6">
        <f t="shared" si="174"/>
        <v>-5.5282642204028482E-2</v>
      </c>
      <c r="W410" s="6">
        <f t="shared" si="175"/>
        <v>3.7793831739789227E-3</v>
      </c>
      <c r="X410" s="6">
        <f t="shared" si="176"/>
        <v>4.2778699613284149E-2</v>
      </c>
      <c r="Y410" s="6">
        <f t="shared" si="177"/>
        <v>6.5990276639552774E-3</v>
      </c>
      <c r="Z410" s="6">
        <f t="shared" si="178"/>
        <v>1.86084041000627E-2</v>
      </c>
      <c r="AA410" s="6">
        <f t="shared" si="179"/>
        <v>3.1655142866129977E-2</v>
      </c>
      <c r="AB410" s="6">
        <f t="shared" si="180"/>
        <v>-5.8034041903468579E-2</v>
      </c>
      <c r="AC410" s="6">
        <f t="shared" si="181"/>
        <v>2.7457404726399504E-2</v>
      </c>
      <c r="AD410" s="6">
        <f t="shared" si="182"/>
        <v>-0.10617466496843896</v>
      </c>
      <c r="AE410" s="6">
        <f t="shared" si="183"/>
        <v>-5.5861832185074747E-2</v>
      </c>
      <c r="AF410" s="6">
        <f t="shared" si="184"/>
        <v>-1.4100827779541983E-2</v>
      </c>
      <c r="AG410" s="6">
        <f t="shared" si="185"/>
        <v>-3.8327458853281766E-2</v>
      </c>
      <c r="AH410" s="6">
        <f t="shared" si="186"/>
        <v>-7.9807615273375349E-2</v>
      </c>
      <c r="AI410" s="6">
        <f t="shared" si="187"/>
        <v>-6.0697661706494502E-2</v>
      </c>
      <c r="AJ410" s="6">
        <f t="shared" si="188"/>
        <v>3.5302902988984886E-3</v>
      </c>
      <c r="AK410" s="6">
        <f t="shared" si="189"/>
        <v>4.0857163189204911E-2</v>
      </c>
      <c r="AL410" s="6">
        <f t="shared" si="190"/>
        <v>6.2862486247452038E-3</v>
      </c>
      <c r="AM410" s="6">
        <f t="shared" si="191"/>
        <v>1.7984651303227239E-2</v>
      </c>
      <c r="AN410" s="6">
        <f t="shared" si="192"/>
        <v>3.0543310775635192E-2</v>
      </c>
    </row>
    <row r="411" spans="1:40">
      <c r="A411" s="1" t="d">
        <v>2014-10-20</v>
      </c>
      <c r="B411">
        <v>66.349997999999999</v>
      </c>
      <c r="C411">
        <v>44.529998999999997</v>
      </c>
      <c r="D411">
        <v>85.599997999999999</v>
      </c>
      <c r="E411">
        <v>65.209998999999996</v>
      </c>
      <c r="F411">
        <v>45.91</v>
      </c>
      <c r="G411">
        <v>53.709999000000003</v>
      </c>
      <c r="H411">
        <v>48.279998999999997</v>
      </c>
      <c r="I411">
        <v>39.25</v>
      </c>
      <c r="J411">
        <v>84.82</v>
      </c>
      <c r="K411">
        <v>119.720001</v>
      </c>
      <c r="L411">
        <v>80.430000000000007</v>
      </c>
      <c r="M411">
        <v>85.339995999999999</v>
      </c>
      <c r="N411">
        <v>92.019997000000004</v>
      </c>
      <c r="O411" s="6">
        <f t="shared" si="167"/>
        <v>-9.0022966925851402E-3</v>
      </c>
      <c r="P411" s="6">
        <f t="shared" si="168"/>
        <v>4.5718263597461936E-2</v>
      </c>
      <c r="Q411" s="6">
        <f t="shared" si="169"/>
        <v>-2.9581486632272884E-2</v>
      </c>
      <c r="R411" s="6">
        <f t="shared" si="170"/>
        <v>1.2343853409083991E-2</v>
      </c>
      <c r="S411" s="6">
        <f t="shared" si="171"/>
        <v>1.0290205855277257E-2</v>
      </c>
      <c r="T411" s="6">
        <f t="shared" si="172"/>
        <v>1.7088013526039399E-2</v>
      </c>
      <c r="U411" s="6">
        <f t="shared" si="173"/>
        <v>-3.3085225239753873E-3</v>
      </c>
      <c r="V411" s="6">
        <f t="shared" si="174"/>
        <v>-8.3725464765719501E-3</v>
      </c>
      <c r="W411" s="6">
        <f t="shared" si="175"/>
        <v>4.0165085771301633E-3</v>
      </c>
      <c r="X411" s="6">
        <f t="shared" si="176"/>
        <v>1.7016702559620917E-2</v>
      </c>
      <c r="Y411" s="6">
        <f t="shared" si="177"/>
        <v>4.8607187066920425E-3</v>
      </c>
      <c r="Z411" s="6">
        <f t="shared" si="178"/>
        <v>1.0483623158684967E-2</v>
      </c>
      <c r="AA411" s="6">
        <f t="shared" si="179"/>
        <v>1.2245888940080472E-2</v>
      </c>
      <c r="AB411" s="6">
        <f t="shared" si="180"/>
        <v>-1.4188032384364023E-2</v>
      </c>
      <c r="AC411" s="6">
        <f t="shared" si="181"/>
        <v>4.3914448311960994E-2</v>
      </c>
      <c r="AD411" s="6">
        <f t="shared" si="182"/>
        <v>-2.9404522627098313E-2</v>
      </c>
      <c r="AE411" s="6">
        <f t="shared" si="183"/>
        <v>7.9388448315102847E-3</v>
      </c>
      <c r="AF411" s="6">
        <f t="shared" si="184"/>
        <v>6.665279190837552E-3</v>
      </c>
      <c r="AG411" s="6">
        <f t="shared" si="185"/>
        <v>1.3691121537707927E-2</v>
      </c>
      <c r="AH411" s="6">
        <f t="shared" si="186"/>
        <v>-5.1545351950783389E-3</v>
      </c>
      <c r="AI411" s="6">
        <f t="shared" si="187"/>
        <v>-1.378756597903797E-2</v>
      </c>
      <c r="AJ411" s="6">
        <f t="shared" si="188"/>
        <v>3.7674157020497292E-3</v>
      </c>
      <c r="AK411" s="6">
        <f t="shared" si="189"/>
        <v>1.509516613554168E-2</v>
      </c>
      <c r="AL411" s="6">
        <f t="shared" si="190"/>
        <v>4.547939667481969E-3</v>
      </c>
      <c r="AM411" s="6">
        <f t="shared" si="191"/>
        <v>9.859870361849505E-3</v>
      </c>
      <c r="AN411" s="6">
        <f t="shared" si="192"/>
        <v>1.1134056849585686E-2</v>
      </c>
    </row>
    <row r="412" spans="1:40">
      <c r="A412" s="1" t="d">
        <v>2014-10-27</v>
      </c>
      <c r="B412">
        <v>68.099997999999999</v>
      </c>
      <c r="C412">
        <v>45.470001000000003</v>
      </c>
      <c r="D412">
        <v>87.419998000000007</v>
      </c>
      <c r="E412">
        <v>67.269997000000004</v>
      </c>
      <c r="F412">
        <v>46.709999000000003</v>
      </c>
      <c r="G412">
        <v>55.209999000000003</v>
      </c>
      <c r="H412">
        <v>48.400002000000001</v>
      </c>
      <c r="I412">
        <v>40.540000999999997</v>
      </c>
      <c r="J412">
        <v>84.699996999999996</v>
      </c>
      <c r="K412">
        <v>119.25</v>
      </c>
      <c r="L412">
        <v>80.309997999999993</v>
      </c>
      <c r="M412">
        <v>85.010002</v>
      </c>
      <c r="N412">
        <v>91.669998000000007</v>
      </c>
      <c r="O412" s="6">
        <f t="shared" si="167"/>
        <v>5.3537020018639844E-2</v>
      </c>
      <c r="P412" s="6">
        <f t="shared" si="168"/>
        <v>5.7481907592972344E-2</v>
      </c>
      <c r="Q412" s="6">
        <f t="shared" si="169"/>
        <v>4.5278775609063522E-2</v>
      </c>
      <c r="R412" s="6">
        <f t="shared" si="170"/>
        <v>6.6055889059881578E-2</v>
      </c>
      <c r="S412" s="6">
        <f t="shared" si="171"/>
        <v>2.3831240456699262E-2</v>
      </c>
      <c r="T412" s="6">
        <f t="shared" si="172"/>
        <v>9.2741465791107383E-2</v>
      </c>
      <c r="U412" s="6">
        <f t="shared" si="173"/>
        <v>4.4357915550983271E-2</v>
      </c>
      <c r="V412" s="6">
        <f t="shared" si="174"/>
        <v>6.3388107664363577E-2</v>
      </c>
      <c r="W412" s="6">
        <f t="shared" si="175"/>
        <v>-4.7215535792621247E-4</v>
      </c>
      <c r="X412" s="6">
        <f t="shared" si="176"/>
        <v>-6.6862178883989676E-3</v>
      </c>
      <c r="Y412" s="6">
        <f t="shared" si="177"/>
        <v>-7.4688825511584297E-4</v>
      </c>
      <c r="Z412" s="6">
        <f t="shared" si="178"/>
        <v>-2.1151593757717437E-3</v>
      </c>
      <c r="AA412" s="6">
        <f t="shared" si="179"/>
        <v>-6.8490238552189591E-3</v>
      </c>
      <c r="AB412" s="6">
        <f t="shared" si="180"/>
        <v>4.8351284326860963E-2</v>
      </c>
      <c r="AC412" s="6">
        <f t="shared" si="181"/>
        <v>5.5678092307471401E-2</v>
      </c>
      <c r="AD412" s="6">
        <f t="shared" si="182"/>
        <v>4.5455739614238093E-2</v>
      </c>
      <c r="AE412" s="6">
        <f t="shared" si="183"/>
        <v>6.1650880482307872E-2</v>
      </c>
      <c r="AF412" s="6">
        <f t="shared" si="184"/>
        <v>2.0206313792259557E-2</v>
      </c>
      <c r="AG412" s="6">
        <f t="shared" si="185"/>
        <v>8.9344573802775912E-2</v>
      </c>
      <c r="AH412" s="6">
        <f t="shared" si="186"/>
        <v>4.2511902879880319E-2</v>
      </c>
      <c r="AI412" s="6">
        <f t="shared" si="187"/>
        <v>5.7973088161897557E-2</v>
      </c>
      <c r="AJ412" s="6">
        <f t="shared" si="188"/>
        <v>-7.212482330066466E-4</v>
      </c>
      <c r="AK412" s="6">
        <f t="shared" si="189"/>
        <v>-8.6077543124782052E-3</v>
      </c>
      <c r="AL412" s="6">
        <f t="shared" si="190"/>
        <v>-1.0596672943259161E-3</v>
      </c>
      <c r="AM412" s="6">
        <f t="shared" si="191"/>
        <v>-2.7389121726072055E-3</v>
      </c>
      <c r="AN412" s="6">
        <f t="shared" si="192"/>
        <v>-7.9608559457137462E-3</v>
      </c>
    </row>
    <row r="413" spans="1:40">
      <c r="A413" s="1" t="d">
        <v>2014-11-03</v>
      </c>
      <c r="B413">
        <v>68.010002</v>
      </c>
      <c r="C413">
        <v>46.25</v>
      </c>
      <c r="D413">
        <v>87.790001000000004</v>
      </c>
      <c r="E413">
        <v>67.029999000000004</v>
      </c>
      <c r="F413">
        <v>47.740001999999997</v>
      </c>
      <c r="G413">
        <v>56.110000999999997</v>
      </c>
      <c r="H413">
        <v>48.639999000000003</v>
      </c>
      <c r="I413">
        <v>40.840000000000003</v>
      </c>
      <c r="J413">
        <v>84.669998000000007</v>
      </c>
      <c r="K413">
        <v>119.75</v>
      </c>
      <c r="L413">
        <v>80.209998999999996</v>
      </c>
      <c r="M413">
        <v>84.889999000000003</v>
      </c>
      <c r="N413">
        <v>91.599997999999999</v>
      </c>
      <c r="O413" s="6">
        <f t="shared" si="167"/>
        <v>6.1709654602953967E-2</v>
      </c>
      <c r="P413" s="6">
        <f t="shared" si="168"/>
        <v>7.28613482648717E-2</v>
      </c>
      <c r="Q413" s="6">
        <f t="shared" si="169"/>
        <v>5.9728044574986712E-2</v>
      </c>
      <c r="R413" s="6">
        <f t="shared" si="170"/>
        <v>9.1483424892466109E-2</v>
      </c>
      <c r="S413" s="6">
        <f t="shared" si="171"/>
        <v>6.7363361756641982E-2</v>
      </c>
      <c r="T413" s="6">
        <f t="shared" si="172"/>
        <v>8.6120684857089749E-2</v>
      </c>
      <c r="U413" s="6">
        <f t="shared" si="173"/>
        <v>4.2416604941111581E-2</v>
      </c>
      <c r="V413" s="6">
        <f t="shared" si="174"/>
        <v>8.1328985929713826E-2</v>
      </c>
      <c r="W413" s="6">
        <f t="shared" si="175"/>
        <v>-1.8879533631394989E-3</v>
      </c>
      <c r="X413" s="6">
        <f t="shared" si="176"/>
        <v>-1.096265442862423E-2</v>
      </c>
      <c r="Y413" s="6">
        <f t="shared" si="177"/>
        <v>-4.6023216716957888E-3</v>
      </c>
      <c r="Z413" s="6">
        <f t="shared" si="178"/>
        <v>-9.4965016279733201E-3</v>
      </c>
      <c r="AA413" s="6">
        <f t="shared" si="179"/>
        <v>-1.5920648351595856E-2</v>
      </c>
      <c r="AB413" s="6">
        <f t="shared" si="180"/>
        <v>5.6523918911175086E-2</v>
      </c>
      <c r="AC413" s="6">
        <f t="shared" si="181"/>
        <v>7.1057532979370758E-2</v>
      </c>
      <c r="AD413" s="6">
        <f t="shared" si="182"/>
        <v>5.9905008580161283E-2</v>
      </c>
      <c r="AE413" s="6">
        <f t="shared" si="183"/>
        <v>8.707841631489241E-2</v>
      </c>
      <c r="AF413" s="6">
        <f t="shared" si="184"/>
        <v>6.3738435092202284E-2</v>
      </c>
      <c r="AG413" s="6">
        <f t="shared" si="185"/>
        <v>8.2723792868758278E-2</v>
      </c>
      <c r="AH413" s="6">
        <f t="shared" si="186"/>
        <v>4.0570592270008629E-2</v>
      </c>
      <c r="AI413" s="6">
        <f t="shared" si="187"/>
        <v>7.5913966427247806E-2</v>
      </c>
      <c r="AJ413" s="6">
        <f t="shared" si="188"/>
        <v>-2.137046238219933E-3</v>
      </c>
      <c r="AK413" s="6">
        <f t="shared" si="189"/>
        <v>-1.2884190852703467E-2</v>
      </c>
      <c r="AL413" s="6">
        <f t="shared" si="190"/>
        <v>-4.9151007109058623E-3</v>
      </c>
      <c r="AM413" s="6">
        <f t="shared" si="191"/>
        <v>-1.0120254424808782E-2</v>
      </c>
      <c r="AN413" s="6">
        <f t="shared" si="192"/>
        <v>-1.7032480442090641E-2</v>
      </c>
    </row>
    <row r="414" spans="1:40">
      <c r="A414" s="1" t="d">
        <v>2014-11-10</v>
      </c>
      <c r="B414">
        <v>69.279999000000004</v>
      </c>
      <c r="C414">
        <v>44.939999</v>
      </c>
      <c r="D414">
        <v>86.209998999999996</v>
      </c>
      <c r="E414">
        <v>67.25</v>
      </c>
      <c r="F414">
        <v>47.759998000000003</v>
      </c>
      <c r="G414">
        <v>56.310001</v>
      </c>
      <c r="H414">
        <v>49.290000999999997</v>
      </c>
      <c r="I414">
        <v>41.610000999999997</v>
      </c>
      <c r="J414">
        <v>84.690002000000007</v>
      </c>
      <c r="K414">
        <v>119.489998</v>
      </c>
      <c r="L414">
        <v>80.230002999999996</v>
      </c>
      <c r="M414">
        <v>84.82</v>
      </c>
      <c r="N414">
        <v>91.260002</v>
      </c>
      <c r="O414" s="6">
        <f t="shared" si="167"/>
        <v>4.3212519184963577E-2</v>
      </c>
      <c r="P414" s="6">
        <f t="shared" si="168"/>
        <v>9.165147628451404E-3</v>
      </c>
      <c r="Q414" s="6">
        <f t="shared" si="169"/>
        <v>7.1009088390409604E-3</v>
      </c>
      <c r="R414" s="6">
        <f t="shared" si="170"/>
        <v>3.0804202411908971E-2</v>
      </c>
      <c r="S414" s="6">
        <f t="shared" si="171"/>
        <v>3.9505468947168366E-2</v>
      </c>
      <c r="T414" s="6">
        <f t="shared" si="172"/>
        <v>4.727297172650087E-2</v>
      </c>
      <c r="U414" s="6">
        <f t="shared" si="173"/>
        <v>2.0703865488556916E-2</v>
      </c>
      <c r="V414" s="6">
        <f t="shared" si="174"/>
        <v>5.8389102799116584E-2</v>
      </c>
      <c r="W414" s="6">
        <f t="shared" si="175"/>
        <v>-1.5338094973980476E-3</v>
      </c>
      <c r="X414" s="6">
        <f t="shared" si="176"/>
        <v>-1.9230222134613375E-3</v>
      </c>
      <c r="Y414" s="6">
        <f t="shared" si="177"/>
        <v>-2.489693757917247E-3</v>
      </c>
      <c r="Z414" s="6">
        <f t="shared" si="178"/>
        <v>-6.1118668420700722E-3</v>
      </c>
      <c r="AA414" s="6">
        <f t="shared" si="179"/>
        <v>-8.2933147110508827E-3</v>
      </c>
      <c r="AB414" s="6">
        <f t="shared" si="180"/>
        <v>3.8026783493184696E-2</v>
      </c>
      <c r="AC414" s="6">
        <f t="shared" si="181"/>
        <v>7.3613323429504579E-3</v>
      </c>
      <c r="AD414" s="6">
        <f t="shared" si="182"/>
        <v>7.2778728442155311E-3</v>
      </c>
      <c r="AE414" s="6">
        <f t="shared" si="183"/>
        <v>2.6399193834335265E-2</v>
      </c>
      <c r="AF414" s="6">
        <f t="shared" si="184"/>
        <v>3.5880542282728661E-2</v>
      </c>
      <c r="AG414" s="6">
        <f t="shared" si="185"/>
        <v>4.3876079738169399E-2</v>
      </c>
      <c r="AH414" s="6">
        <f t="shared" si="186"/>
        <v>1.8857852817453963E-2</v>
      </c>
      <c r="AI414" s="6">
        <f t="shared" si="187"/>
        <v>5.2974083296650563E-2</v>
      </c>
      <c r="AJ414" s="6">
        <f t="shared" si="188"/>
        <v>-1.7829023724784817E-3</v>
      </c>
      <c r="AK414" s="6">
        <f t="shared" si="189"/>
        <v>-3.8445586375405747E-3</v>
      </c>
      <c r="AL414" s="6">
        <f t="shared" si="190"/>
        <v>-2.8024727971273202E-3</v>
      </c>
      <c r="AM414" s="6">
        <f t="shared" si="191"/>
        <v>-6.7356196389055344E-3</v>
      </c>
      <c r="AN414" s="6">
        <f t="shared" si="192"/>
        <v>-9.4051468015456698E-3</v>
      </c>
    </row>
    <row r="415" spans="1:40">
      <c r="A415" s="1" t="d">
        <v>2014-11-17</v>
      </c>
      <c r="B415">
        <v>70.089995999999999</v>
      </c>
      <c r="C415">
        <v>45.700001</v>
      </c>
      <c r="D415">
        <v>88.5</v>
      </c>
      <c r="E415">
        <v>68.319999999999993</v>
      </c>
      <c r="F415">
        <v>48.450001</v>
      </c>
      <c r="G415">
        <v>57.18</v>
      </c>
      <c r="H415">
        <v>50.669998</v>
      </c>
      <c r="I415">
        <v>41.669998</v>
      </c>
      <c r="J415">
        <v>84.699996999999996</v>
      </c>
      <c r="K415">
        <v>120.099998</v>
      </c>
      <c r="L415">
        <v>80.269997000000004</v>
      </c>
      <c r="M415">
        <v>84.959998999999996</v>
      </c>
      <c r="N415">
        <v>91.480002999999996</v>
      </c>
      <c r="O415" s="6">
        <f t="shared" si="167"/>
        <v>2.8802889655859022E-2</v>
      </c>
      <c r="P415" s="6">
        <f t="shared" si="168"/>
        <v>5.0455299525553558E-3</v>
      </c>
      <c r="Q415" s="6">
        <f t="shared" si="169"/>
        <v>1.2278485456775396E-2</v>
      </c>
      <c r="R415" s="6">
        <f t="shared" si="170"/>
        <v>1.5488222039203383E-2</v>
      </c>
      <c r="S415" s="6">
        <f t="shared" si="171"/>
        <v>3.6574105871285352E-2</v>
      </c>
      <c r="T415" s="6">
        <f t="shared" si="172"/>
        <v>3.5060108710873256E-2</v>
      </c>
      <c r="U415" s="6">
        <f t="shared" si="173"/>
        <v>4.583412497183087E-2</v>
      </c>
      <c r="V415" s="6">
        <f t="shared" si="174"/>
        <v>2.7492231747351454E-2</v>
      </c>
      <c r="W415" s="6">
        <f t="shared" si="175"/>
        <v>0</v>
      </c>
      <c r="X415" s="6">
        <f t="shared" si="176"/>
        <v>7.1025826646977522E-3</v>
      </c>
      <c r="Y415" s="6">
        <f t="shared" si="177"/>
        <v>-4.9820652724983738E-4</v>
      </c>
      <c r="Z415" s="6">
        <f t="shared" si="178"/>
        <v>-5.883744325273912E-4</v>
      </c>
      <c r="AA415" s="6">
        <f t="shared" si="179"/>
        <v>-2.0747482076624232E-3</v>
      </c>
      <c r="AB415" s="6">
        <f t="shared" si="180"/>
        <v>2.361715396408014E-2</v>
      </c>
      <c r="AC415" s="6">
        <f t="shared" si="181"/>
        <v>3.2417146670544097E-3</v>
      </c>
      <c r="AD415" s="6">
        <f t="shared" si="182"/>
        <v>1.2455449461949967E-2</v>
      </c>
      <c r="AE415" s="6">
        <f t="shared" si="183"/>
        <v>1.1083213461629677E-2</v>
      </c>
      <c r="AF415" s="6">
        <f t="shared" si="184"/>
        <v>3.2949179206845647E-2</v>
      </c>
      <c r="AG415" s="6">
        <f t="shared" si="185"/>
        <v>3.1663216722541784E-2</v>
      </c>
      <c r="AH415" s="6">
        <f t="shared" si="186"/>
        <v>4.3988112300727918E-2</v>
      </c>
      <c r="AI415" s="6">
        <f t="shared" si="187"/>
        <v>2.2077212244885434E-2</v>
      </c>
      <c r="AJ415" s="6">
        <f t="shared" si="188"/>
        <v>-2.4909287508043413E-4</v>
      </c>
      <c r="AK415" s="6">
        <f t="shared" si="189"/>
        <v>5.1810462406185155E-3</v>
      </c>
      <c r="AL415" s="6">
        <f t="shared" si="190"/>
        <v>-8.1098556645991062E-4</v>
      </c>
      <c r="AM415" s="6">
        <f t="shared" si="191"/>
        <v>-1.2121272293628528E-3</v>
      </c>
      <c r="AN415" s="6">
        <f t="shared" si="192"/>
        <v>-3.1865802981572095E-3</v>
      </c>
    </row>
    <row r="416" spans="1:40">
      <c r="A416" s="1" t="d">
        <v>2014-11-24</v>
      </c>
      <c r="B416">
        <v>71.809997999999993</v>
      </c>
      <c r="C416">
        <v>46</v>
      </c>
      <c r="D416">
        <v>79.819999999999993</v>
      </c>
      <c r="E416">
        <v>69.610000999999997</v>
      </c>
      <c r="F416">
        <v>49.299999</v>
      </c>
      <c r="G416">
        <v>56.91</v>
      </c>
      <c r="H416">
        <v>49.16</v>
      </c>
      <c r="I416">
        <v>42.490001999999997</v>
      </c>
      <c r="J416">
        <v>84.760002</v>
      </c>
      <c r="K416">
        <v>122.489998</v>
      </c>
      <c r="L416">
        <v>80.440002000000007</v>
      </c>
      <c r="M416">
        <v>85.540001000000004</v>
      </c>
      <c r="N416">
        <v>92.919998000000007</v>
      </c>
      <c r="O416" s="6">
        <f t="shared" si="167"/>
        <v>5.4368931675964446E-2</v>
      </c>
      <c r="P416" s="6">
        <f t="shared" si="168"/>
        <v>-5.4200674693391446E-3</v>
      </c>
      <c r="Q416" s="6">
        <f t="shared" si="169"/>
        <v>-9.5173510708348591E-2</v>
      </c>
      <c r="R416" s="6">
        <f t="shared" si="170"/>
        <v>3.7767984095153834E-2</v>
      </c>
      <c r="S416" s="6">
        <f t="shared" si="171"/>
        <v>3.2154397960395251E-2</v>
      </c>
      <c r="T416" s="6">
        <f t="shared" si="172"/>
        <v>1.4157005030016915E-2</v>
      </c>
      <c r="U416" s="6">
        <f t="shared" si="173"/>
        <v>1.0634067599133141E-2</v>
      </c>
      <c r="V416" s="6">
        <f t="shared" si="174"/>
        <v>3.9606807900152891E-2</v>
      </c>
      <c r="W416" s="6">
        <f t="shared" si="175"/>
        <v>1.0624329630654493E-3</v>
      </c>
      <c r="X416" s="6">
        <f t="shared" si="176"/>
        <v>2.2623141380705841E-2</v>
      </c>
      <c r="Y416" s="6">
        <f t="shared" si="177"/>
        <v>2.8634068561435738E-3</v>
      </c>
      <c r="Z416" s="6">
        <f t="shared" si="178"/>
        <v>7.6278255192738856E-3</v>
      </c>
      <c r="AA416" s="6">
        <f t="shared" si="179"/>
        <v>1.4307636532293562E-2</v>
      </c>
      <c r="AB416" s="6">
        <f t="shared" si="180"/>
        <v>4.9183195984185565E-2</v>
      </c>
      <c r="AC416" s="6">
        <f t="shared" si="181"/>
        <v>-7.2238827548400907E-3</v>
      </c>
      <c r="AD416" s="6">
        <f t="shared" si="182"/>
        <v>-9.499654670317402E-2</v>
      </c>
      <c r="AE416" s="6">
        <f t="shared" si="183"/>
        <v>3.3362975517580128E-2</v>
      </c>
      <c r="AF416" s="6">
        <f t="shared" si="184"/>
        <v>2.8529471295955545E-2</v>
      </c>
      <c r="AG416" s="6">
        <f t="shared" si="185"/>
        <v>1.0760113041685442E-2</v>
      </c>
      <c r="AH416" s="6">
        <f t="shared" si="186"/>
        <v>8.7880549280301892E-3</v>
      </c>
      <c r="AI416" s="6">
        <f t="shared" si="187"/>
        <v>3.419178839768687E-2</v>
      </c>
      <c r="AJ416" s="6">
        <f t="shared" si="188"/>
        <v>8.1334008798501518E-4</v>
      </c>
      <c r="AK416" s="6">
        <f t="shared" si="189"/>
        <v>2.0701604956626603E-2</v>
      </c>
      <c r="AL416" s="6">
        <f t="shared" si="190"/>
        <v>2.5506278169335006E-3</v>
      </c>
      <c r="AM416" s="6">
        <f t="shared" si="191"/>
        <v>7.0040727224384234E-3</v>
      </c>
      <c r="AN416" s="6">
        <f t="shared" si="192"/>
        <v>1.3195804441798777E-2</v>
      </c>
    </row>
    <row r="417" spans="1:40">
      <c r="A417" s="1" t="d">
        <v>2014-12-01</v>
      </c>
      <c r="B417">
        <v>71.529999000000004</v>
      </c>
      <c r="C417">
        <v>45.869999</v>
      </c>
      <c r="D417">
        <v>80.279999000000004</v>
      </c>
      <c r="E417">
        <v>70.790001000000004</v>
      </c>
      <c r="F417">
        <v>48.849997999999999</v>
      </c>
      <c r="G417">
        <v>57.259998000000003</v>
      </c>
      <c r="H417">
        <v>49.77</v>
      </c>
      <c r="I417">
        <v>42.119999</v>
      </c>
      <c r="J417">
        <v>84.529999000000004</v>
      </c>
      <c r="K417">
        <v>121.089996</v>
      </c>
      <c r="L417">
        <v>80.040001000000004</v>
      </c>
      <c r="M417">
        <v>84.720000999999996</v>
      </c>
      <c r="N417">
        <v>91.720000999999996</v>
      </c>
      <c r="O417" s="6">
        <f t="shared" si="167"/>
        <v>3.1960678320144736E-2</v>
      </c>
      <c r="P417" s="6">
        <f t="shared" si="168"/>
        <v>2.0483042303047639E-2</v>
      </c>
      <c r="Q417" s="6">
        <f t="shared" si="169"/>
        <v>-7.1265657150516332E-2</v>
      </c>
      <c r="R417" s="6">
        <f t="shared" si="170"/>
        <v>5.1300743430438285E-2</v>
      </c>
      <c r="S417" s="6">
        <f t="shared" si="171"/>
        <v>2.2565910338833761E-2</v>
      </c>
      <c r="T417" s="6">
        <f t="shared" si="172"/>
        <v>1.6730107716209756E-2</v>
      </c>
      <c r="U417" s="6">
        <f t="shared" si="173"/>
        <v>9.6911518650859545E-3</v>
      </c>
      <c r="V417" s="6">
        <f t="shared" si="174"/>
        <v>1.2182116496550046E-2</v>
      </c>
      <c r="W417" s="6">
        <f t="shared" si="175"/>
        <v>-1.8910654383297424E-3</v>
      </c>
      <c r="X417" s="6">
        <f t="shared" si="176"/>
        <v>1.3301368609133201E-2</v>
      </c>
      <c r="Y417" s="6">
        <f t="shared" si="177"/>
        <v>-2.3710249487747135E-3</v>
      </c>
      <c r="Z417" s="6">
        <f t="shared" si="178"/>
        <v>-1.1796509497053837E-3</v>
      </c>
      <c r="AA417" s="6">
        <f t="shared" si="179"/>
        <v>5.0278714777883017E-3</v>
      </c>
      <c r="AB417" s="6">
        <f t="shared" si="180"/>
        <v>2.6774942628365855E-2</v>
      </c>
      <c r="AC417" s="6">
        <f t="shared" si="181"/>
        <v>1.8679227017546693E-2</v>
      </c>
      <c r="AD417" s="6">
        <f t="shared" si="182"/>
        <v>-7.1088693145341761E-2</v>
      </c>
      <c r="AE417" s="6">
        <f t="shared" si="183"/>
        <v>4.6895734852864579E-2</v>
      </c>
      <c r="AF417" s="6">
        <f t="shared" si="184"/>
        <v>1.8940983674394056E-2</v>
      </c>
      <c r="AG417" s="6">
        <f t="shared" si="185"/>
        <v>1.3333215727878284E-2</v>
      </c>
      <c r="AH417" s="6">
        <f t="shared" si="186"/>
        <v>7.8451391939830025E-3</v>
      </c>
      <c r="AI417" s="6">
        <f t="shared" si="187"/>
        <v>6.7670969940840245E-3</v>
      </c>
      <c r="AJ417" s="6">
        <f t="shared" si="188"/>
        <v>-2.1401583134101768E-3</v>
      </c>
      <c r="AK417" s="6">
        <f t="shared" si="189"/>
        <v>1.1379832185053965E-2</v>
      </c>
      <c r="AL417" s="6">
        <f t="shared" si="190"/>
        <v>-2.6838039879847867E-3</v>
      </c>
      <c r="AM417" s="6">
        <f t="shared" si="191"/>
        <v>-1.8034037465408455E-3</v>
      </c>
      <c r="AN417" s="6">
        <f t="shared" si="192"/>
        <v>3.9160393872935155E-3</v>
      </c>
    </row>
    <row r="418" spans="1:40">
      <c r="A418" s="1" t="d">
        <v>2014-12-08</v>
      </c>
      <c r="B418">
        <v>70</v>
      </c>
      <c r="C418">
        <v>45.91</v>
      </c>
      <c r="D418">
        <v>74.019997000000004</v>
      </c>
      <c r="E418">
        <v>68.779999000000004</v>
      </c>
      <c r="F418">
        <v>47.91</v>
      </c>
      <c r="G418">
        <v>54.82</v>
      </c>
      <c r="H418">
        <v>46.799999</v>
      </c>
      <c r="I418">
        <v>40.619999</v>
      </c>
      <c r="J418">
        <v>84.660004000000001</v>
      </c>
      <c r="K418">
        <v>126.300003</v>
      </c>
      <c r="L418">
        <v>80.300003000000004</v>
      </c>
      <c r="M418">
        <v>85.589995999999999</v>
      </c>
      <c r="N418">
        <v>93.940002000000007</v>
      </c>
      <c r="O418" s="6">
        <f t="shared" si="167"/>
        <v>-1.2848313933906997E-3</v>
      </c>
      <c r="P418" s="6">
        <f t="shared" si="168"/>
        <v>4.5846384791338041E-3</v>
      </c>
      <c r="Q418" s="6">
        <f t="shared" si="169"/>
        <v>-0.17866726558546131</v>
      </c>
      <c r="R418" s="6">
        <f t="shared" si="170"/>
        <v>6.7104409846954569E-3</v>
      </c>
      <c r="S418" s="6">
        <f t="shared" si="171"/>
        <v>-1.1208108081579267E-2</v>
      </c>
      <c r="T418" s="6">
        <f t="shared" si="172"/>
        <v>-4.2149096019526051E-2</v>
      </c>
      <c r="U418" s="6">
        <f t="shared" si="173"/>
        <v>-7.9450798460650687E-2</v>
      </c>
      <c r="V418" s="6">
        <f t="shared" si="174"/>
        <v>-2.5520865904376879E-2</v>
      </c>
      <c r="W418" s="6">
        <f t="shared" si="175"/>
        <v>-4.7228389829039491E-4</v>
      </c>
      <c r="X418" s="6">
        <f t="shared" si="176"/>
        <v>5.0335340676265883E-2</v>
      </c>
      <c r="Y418" s="6">
        <f t="shared" si="177"/>
        <v>3.7374354299402404E-4</v>
      </c>
      <c r="Z418" s="6">
        <f t="shared" si="178"/>
        <v>7.3878614357017827E-3</v>
      </c>
      <c r="AA418" s="6">
        <f t="shared" si="179"/>
        <v>2.6535899940400971E-2</v>
      </c>
      <c r="AB418" s="6">
        <f t="shared" si="180"/>
        <v>-6.4705670851695814E-3</v>
      </c>
      <c r="AC418" s="6">
        <f t="shared" si="181"/>
        <v>2.780823193632858E-3</v>
      </c>
      <c r="AD418" s="6">
        <f t="shared" si="182"/>
        <v>-0.17849030158028675</v>
      </c>
      <c r="AE418" s="6">
        <f t="shared" si="183"/>
        <v>2.3054324071217517E-3</v>
      </c>
      <c r="AF418" s="6">
        <f t="shared" si="184"/>
        <v>-1.4833034746018972E-2</v>
      </c>
      <c r="AG418" s="6">
        <f t="shared" si="185"/>
        <v>-4.5545988007857523E-2</v>
      </c>
      <c r="AH418" s="6">
        <f t="shared" si="186"/>
        <v>-8.1296811131753632E-2</v>
      </c>
      <c r="AI418" s="6">
        <f t="shared" si="187"/>
        <v>-3.0935885406842899E-2</v>
      </c>
      <c r="AJ418" s="6">
        <f t="shared" si="188"/>
        <v>-7.213767733708291E-4</v>
      </c>
      <c r="AK418" s="6">
        <f t="shared" si="189"/>
        <v>4.8413804252186644E-2</v>
      </c>
      <c r="AL418" s="6">
        <f t="shared" si="190"/>
        <v>6.0964503783950857E-5</v>
      </c>
      <c r="AM418" s="6">
        <f t="shared" si="191"/>
        <v>6.7641086388663205E-3</v>
      </c>
      <c r="AN418" s="6">
        <f t="shared" si="192"/>
        <v>2.5424067849906185E-2</v>
      </c>
    </row>
    <row r="419" spans="1:40">
      <c r="A419" s="1" t="d">
        <v>2014-12-15</v>
      </c>
      <c r="B419">
        <v>70.870002999999997</v>
      </c>
      <c r="C419">
        <v>46.860000999999997</v>
      </c>
      <c r="D419">
        <v>80.569999999999993</v>
      </c>
      <c r="E419">
        <v>70.410004000000001</v>
      </c>
      <c r="F419">
        <v>48.619999</v>
      </c>
      <c r="G419">
        <v>56.59</v>
      </c>
      <c r="H419">
        <v>48.82</v>
      </c>
      <c r="I419">
        <v>41.57</v>
      </c>
      <c r="J419">
        <v>84.459998999999996</v>
      </c>
      <c r="K419">
        <v>125.870003</v>
      </c>
      <c r="L419">
        <v>80.040001000000004</v>
      </c>
      <c r="M419">
        <v>85.139999000000003</v>
      </c>
      <c r="N419">
        <v>94.080001999999993</v>
      </c>
      <c r="O419" s="6">
        <f t="shared" si="167"/>
        <v>-1.3176459117759167E-2</v>
      </c>
      <c r="P419" s="6">
        <f t="shared" si="168"/>
        <v>1.8523057930716576E-2</v>
      </c>
      <c r="Q419" s="6">
        <f t="shared" si="169"/>
        <v>9.3522721685168394E-3</v>
      </c>
      <c r="R419" s="6">
        <f t="shared" si="170"/>
        <v>1.1427105794825533E-2</v>
      </c>
      <c r="S419" s="6">
        <f t="shared" si="171"/>
        <v>-1.3889112444359119E-2</v>
      </c>
      <c r="T419" s="6">
        <f t="shared" si="172"/>
        <v>-5.6387814605999235E-3</v>
      </c>
      <c r="U419" s="6">
        <f t="shared" si="173"/>
        <v>-6.9402197330199582E-3</v>
      </c>
      <c r="V419" s="6">
        <f t="shared" si="174"/>
        <v>-2.1890047932071745E-2</v>
      </c>
      <c r="W419" s="6">
        <f t="shared" si="175"/>
        <v>-3.5457193302606957E-3</v>
      </c>
      <c r="X419" s="6">
        <f t="shared" si="176"/>
        <v>2.722027446579749E-2</v>
      </c>
      <c r="Y419" s="6">
        <f t="shared" si="177"/>
        <v>-4.985067558417388E-3</v>
      </c>
      <c r="Z419" s="6">
        <f t="shared" si="178"/>
        <v>-4.6871658345541247E-3</v>
      </c>
      <c r="AA419" s="6">
        <f t="shared" si="179"/>
        <v>1.2406619030503272E-2</v>
      </c>
      <c r="AB419" s="6">
        <f t="shared" si="180"/>
        <v>-1.836219480953805E-2</v>
      </c>
      <c r="AC419" s="6">
        <f t="shared" si="181"/>
        <v>1.671924264521563E-2</v>
      </c>
      <c r="AD419" s="6">
        <f t="shared" si="182"/>
        <v>9.5292361736914102E-3</v>
      </c>
      <c r="AE419" s="6">
        <f t="shared" si="183"/>
        <v>7.0220972172518282E-3</v>
      </c>
      <c r="AF419" s="6">
        <f t="shared" si="184"/>
        <v>-1.7514039108798826E-2</v>
      </c>
      <c r="AG419" s="6">
        <f t="shared" si="185"/>
        <v>-9.0356734489313965E-3</v>
      </c>
      <c r="AH419" s="6">
        <f t="shared" si="186"/>
        <v>-8.7862324041229102E-3</v>
      </c>
      <c r="AI419" s="6">
        <f t="shared" si="187"/>
        <v>-2.7305067434537766E-2</v>
      </c>
      <c r="AJ419" s="6">
        <f t="shared" si="188"/>
        <v>-3.7948122053411298E-3</v>
      </c>
      <c r="AK419" s="6">
        <f t="shared" si="189"/>
        <v>2.5298738041718252E-2</v>
      </c>
      <c r="AL419" s="6">
        <f t="shared" si="190"/>
        <v>-5.2978465976274616E-3</v>
      </c>
      <c r="AM419" s="6">
        <f t="shared" si="191"/>
        <v>-5.310918631389586E-3</v>
      </c>
      <c r="AN419" s="6">
        <f t="shared" si="192"/>
        <v>1.1294786940008485E-2</v>
      </c>
    </row>
    <row r="420" spans="1:40">
      <c r="A420" s="1" t="d">
        <v>2014-12-22</v>
      </c>
      <c r="B420">
        <v>72.230002999999996</v>
      </c>
      <c r="C420">
        <v>48.549999</v>
      </c>
      <c r="D420">
        <v>80.110000999999997</v>
      </c>
      <c r="E420">
        <v>69.129997000000003</v>
      </c>
      <c r="F420">
        <v>49.459999000000003</v>
      </c>
      <c r="G420">
        <v>57.400002000000001</v>
      </c>
      <c r="H420">
        <v>49.23</v>
      </c>
      <c r="I420">
        <v>42.32</v>
      </c>
      <c r="J420">
        <v>84.370002999999997</v>
      </c>
      <c r="K420">
        <v>124.410004</v>
      </c>
      <c r="L420">
        <v>79.769997000000004</v>
      </c>
      <c r="M420">
        <v>84.169998000000007</v>
      </c>
      <c r="N420">
        <v>93.5</v>
      </c>
      <c r="O420" s="6">
        <f t="shared" si="167"/>
        <v>9.7385854565988812E-3</v>
      </c>
      <c r="P420" s="6">
        <f t="shared" si="168"/>
        <v>5.6782887331672284E-2</v>
      </c>
      <c r="Q420" s="6">
        <f t="shared" si="169"/>
        <v>-2.119808761873304E-3</v>
      </c>
      <c r="R420" s="6">
        <f t="shared" si="170"/>
        <v>-2.3729015351713512E-2</v>
      </c>
      <c r="S420" s="6">
        <f t="shared" si="171"/>
        <v>1.2409904327779041E-2</v>
      </c>
      <c r="T420" s="6">
        <f t="shared" si="172"/>
        <v>2.442073427154023E-3</v>
      </c>
      <c r="U420" s="6">
        <f t="shared" si="173"/>
        <v>-1.0909199100353732E-2</v>
      </c>
      <c r="V420" s="6">
        <f t="shared" si="174"/>
        <v>4.7371240259598746E-3</v>
      </c>
      <c r="W420" s="6">
        <f t="shared" si="175"/>
        <v>-1.8945653755194347E-3</v>
      </c>
      <c r="X420" s="6">
        <f t="shared" si="176"/>
        <v>2.7048557345162028E-2</v>
      </c>
      <c r="Y420" s="6">
        <f t="shared" si="177"/>
        <v>-3.3790658943716324E-3</v>
      </c>
      <c r="Z420" s="6">
        <f t="shared" si="178"/>
        <v>-6.5131736346898369E-3</v>
      </c>
      <c r="AA420" s="6">
        <f t="shared" si="179"/>
        <v>1.9220967402190228E-2</v>
      </c>
      <c r="AB420" s="6">
        <f t="shared" si="180"/>
        <v>4.5528497648199993E-3</v>
      </c>
      <c r="AC420" s="6">
        <f t="shared" si="181"/>
        <v>5.4979072046171341E-2</v>
      </c>
      <c r="AD420" s="6">
        <f t="shared" si="182"/>
        <v>-1.9428447566987336E-3</v>
      </c>
      <c r="AE420" s="6">
        <f t="shared" si="183"/>
        <v>-2.8134023929287218E-2</v>
      </c>
      <c r="AF420" s="6">
        <f t="shared" si="184"/>
        <v>8.784977663339336E-3</v>
      </c>
      <c r="AG420" s="6">
        <f t="shared" si="185"/>
        <v>-9.548185611774492E-4</v>
      </c>
      <c r="AH420" s="6">
        <f t="shared" si="186"/>
        <v>-1.2755211771456684E-2</v>
      </c>
      <c r="AI420" s="6">
        <f t="shared" si="187"/>
        <v>-6.7789547650614658E-4</v>
      </c>
      <c r="AJ420" s="6">
        <f t="shared" si="188"/>
        <v>-2.1436582505998687E-3</v>
      </c>
      <c r="AK420" s="6">
        <f t="shared" si="189"/>
        <v>2.512702092108279E-2</v>
      </c>
      <c r="AL420" s="6">
        <f t="shared" si="190"/>
        <v>-3.6918449335817055E-3</v>
      </c>
      <c r="AM420" s="6">
        <f t="shared" si="191"/>
        <v>-7.1369264315252982E-3</v>
      </c>
      <c r="AN420" s="6">
        <f t="shared" si="192"/>
        <v>1.8109135311695442E-2</v>
      </c>
    </row>
    <row r="421" spans="1:40">
      <c r="A421" s="1" t="d">
        <v>2014-12-29</v>
      </c>
      <c r="B421">
        <v>71.629997000000003</v>
      </c>
      <c r="C421">
        <v>47.439999</v>
      </c>
      <c r="D421">
        <v>79.529999000000004</v>
      </c>
      <c r="E421">
        <v>68.629997000000003</v>
      </c>
      <c r="F421">
        <v>48.349997999999999</v>
      </c>
      <c r="G421">
        <v>56.509998000000003</v>
      </c>
      <c r="H421">
        <v>48.650002000000001</v>
      </c>
      <c r="I421">
        <v>41.27</v>
      </c>
      <c r="J421">
        <v>84.540001000000004</v>
      </c>
      <c r="K421">
        <v>127.32</v>
      </c>
      <c r="L421">
        <v>79.949996999999996</v>
      </c>
      <c r="M421">
        <v>84.870002999999997</v>
      </c>
      <c r="N421">
        <v>94.970000999999996</v>
      </c>
      <c r="O421" s="6">
        <f t="shared" si="167"/>
        <v>2.3018696695106908E-2</v>
      </c>
      <c r="P421" s="6">
        <f t="shared" si="168"/>
        <v>3.2782775349081229E-2</v>
      </c>
      <c r="Q421" s="6">
        <f t="shared" si="169"/>
        <v>7.1799009966749844E-2</v>
      </c>
      <c r="R421" s="6">
        <f t="shared" si="170"/>
        <v>-2.1832772571295602E-3</v>
      </c>
      <c r="S421" s="6">
        <f t="shared" si="171"/>
        <v>9.1419296392251763E-3</v>
      </c>
      <c r="T421" s="6">
        <f t="shared" si="172"/>
        <v>3.036248737514571E-2</v>
      </c>
      <c r="U421" s="6">
        <f t="shared" si="173"/>
        <v>3.8768668185903049E-2</v>
      </c>
      <c r="V421" s="6">
        <f t="shared" si="174"/>
        <v>1.5875312230666769E-2</v>
      </c>
      <c r="W421" s="6">
        <f t="shared" si="175"/>
        <v>-1.4184753732273219E-3</v>
      </c>
      <c r="X421" s="6">
        <f t="shared" si="176"/>
        <v>8.0435493044778081E-3</v>
      </c>
      <c r="Y421" s="6">
        <f t="shared" si="177"/>
        <v>-4.3682565561054248E-3</v>
      </c>
      <c r="Z421" s="6">
        <f t="shared" si="178"/>
        <v>-8.4476978293212338E-3</v>
      </c>
      <c r="AA421" s="6">
        <f t="shared" si="179"/>
        <v>1.0904760895467885E-2</v>
      </c>
      <c r="AB421" s="6">
        <f t="shared" si="180"/>
        <v>1.7832961003328027E-2</v>
      </c>
      <c r="AC421" s="6">
        <f t="shared" si="181"/>
        <v>3.0978960063580283E-2</v>
      </c>
      <c r="AD421" s="6">
        <f t="shared" si="182"/>
        <v>7.1975973971924415E-2</v>
      </c>
      <c r="AE421" s="6">
        <f t="shared" si="183"/>
        <v>-6.5882858347032659E-3</v>
      </c>
      <c r="AF421" s="6">
        <f t="shared" si="184"/>
        <v>5.5170029747854711E-3</v>
      </c>
      <c r="AG421" s="6">
        <f t="shared" si="185"/>
        <v>2.6965595386814239E-2</v>
      </c>
      <c r="AH421" s="6">
        <f t="shared" si="186"/>
        <v>3.6922655514800097E-2</v>
      </c>
      <c r="AI421" s="6">
        <f t="shared" si="187"/>
        <v>1.0460292728200749E-2</v>
      </c>
      <c r="AJ421" s="6">
        <f t="shared" si="188"/>
        <v>-1.667568248307756E-3</v>
      </c>
      <c r="AK421" s="6">
        <f t="shared" si="189"/>
        <v>6.1220128803985713E-3</v>
      </c>
      <c r="AL421" s="6">
        <f t="shared" si="190"/>
        <v>-4.6810355953154983E-3</v>
      </c>
      <c r="AM421" s="6">
        <f t="shared" si="191"/>
        <v>-9.0714506261566959E-3</v>
      </c>
      <c r="AN421" s="6">
        <f t="shared" si="192"/>
        <v>9.792928804973098E-3</v>
      </c>
    </row>
    <row r="422" spans="1:40">
      <c r="A422" s="1" t="d">
        <v>2015-01-05</v>
      </c>
      <c r="B422">
        <v>70.889999000000003</v>
      </c>
      <c r="C422">
        <v>47.380001</v>
      </c>
      <c r="D422">
        <v>76.360000999999997</v>
      </c>
      <c r="E422">
        <v>70.209998999999996</v>
      </c>
      <c r="F422">
        <v>49.110000999999997</v>
      </c>
      <c r="G422">
        <v>55.419998</v>
      </c>
      <c r="H422">
        <v>48.400002000000001</v>
      </c>
      <c r="I422">
        <v>41.25</v>
      </c>
      <c r="J422">
        <v>84.68</v>
      </c>
      <c r="K422">
        <v>131.070007</v>
      </c>
      <c r="L422">
        <v>80.25</v>
      </c>
      <c r="M422">
        <v>85.720000999999996</v>
      </c>
      <c r="N422">
        <v>96.540001000000004</v>
      </c>
      <c r="O422" s="6">
        <f t="shared" si="167"/>
        <v>2.8211060737187775E-4</v>
      </c>
      <c r="P422" s="6">
        <f t="shared" si="168"/>
        <v>1.1035765416779668E-2</v>
      </c>
      <c r="Q422" s="6">
        <f t="shared" si="169"/>
        <v>-5.3667359835696052E-2</v>
      </c>
      <c r="R422" s="6">
        <f t="shared" si="170"/>
        <v>-2.8446185549804784E-3</v>
      </c>
      <c r="S422" s="6">
        <f t="shared" si="171"/>
        <v>1.0027752093295027E-2</v>
      </c>
      <c r="T422" s="6">
        <f t="shared" si="172"/>
        <v>-2.0891787807655667E-2</v>
      </c>
      <c r="U422" s="6">
        <f t="shared" si="173"/>
        <v>-8.6402099199148156E-3</v>
      </c>
      <c r="V422" s="6">
        <f t="shared" si="174"/>
        <v>-7.7276404838561236E-3</v>
      </c>
      <c r="W422" s="6">
        <f t="shared" si="175"/>
        <v>2.6014086007912465E-3</v>
      </c>
      <c r="X422" s="6">
        <f t="shared" si="176"/>
        <v>4.0481932900501519E-2</v>
      </c>
      <c r="Y422" s="6">
        <f t="shared" si="177"/>
        <v>2.6202398008395461E-3</v>
      </c>
      <c r="Z422" s="6">
        <f t="shared" si="178"/>
        <v>6.7892336166194122E-3</v>
      </c>
      <c r="AA422" s="6">
        <f t="shared" si="179"/>
        <v>2.5811935181927533E-2</v>
      </c>
      <c r="AB422" s="6">
        <f t="shared" si="180"/>
        <v>-4.903625084407004E-3</v>
      </c>
      <c r="AC422" s="6">
        <f t="shared" si="181"/>
        <v>9.2319501312787215E-3</v>
      </c>
      <c r="AD422" s="6">
        <f t="shared" si="182"/>
        <v>-5.3490395830521481E-2</v>
      </c>
      <c r="AE422" s="6">
        <f t="shared" si="183"/>
        <v>-7.2496271325541836E-3</v>
      </c>
      <c r="AF422" s="6">
        <f t="shared" si="184"/>
        <v>6.4028254288553219E-3</v>
      </c>
      <c r="AG422" s="6">
        <f t="shared" si="185"/>
        <v>-2.4288679795987138E-2</v>
      </c>
      <c r="AH422" s="6">
        <f t="shared" si="186"/>
        <v>-1.0486222591017768E-2</v>
      </c>
      <c r="AI422" s="6">
        <f t="shared" si="187"/>
        <v>-1.3142659986322145E-2</v>
      </c>
      <c r="AJ422" s="6">
        <f t="shared" si="188"/>
        <v>2.3523157257108124E-3</v>
      </c>
      <c r="AK422" s="6">
        <f t="shared" si="189"/>
        <v>3.856039647642228E-2</v>
      </c>
      <c r="AL422" s="6">
        <f t="shared" si="190"/>
        <v>2.3074607616294729E-3</v>
      </c>
      <c r="AM422" s="6">
        <f t="shared" si="191"/>
        <v>6.16548081978395E-3</v>
      </c>
      <c r="AN422" s="6">
        <f t="shared" si="192"/>
        <v>2.4700103091432748E-2</v>
      </c>
    </row>
    <row r="423" spans="1:40">
      <c r="A423" s="1" t="d">
        <v>2015-01-12</v>
      </c>
      <c r="B423">
        <v>69.669998000000007</v>
      </c>
      <c r="C423">
        <v>48.619999</v>
      </c>
      <c r="D423">
        <v>75.230002999999996</v>
      </c>
      <c r="E423">
        <v>70.370002999999997</v>
      </c>
      <c r="F423">
        <v>49.27</v>
      </c>
      <c r="G423">
        <v>54.73</v>
      </c>
      <c r="H423">
        <v>47.849997999999999</v>
      </c>
      <c r="I423">
        <v>40.380001</v>
      </c>
      <c r="J423">
        <v>84.879997000000003</v>
      </c>
      <c r="K423">
        <v>133.19000199999999</v>
      </c>
      <c r="L423">
        <v>80.580001999999993</v>
      </c>
      <c r="M423">
        <v>86.349997999999999</v>
      </c>
      <c r="N423">
        <v>97.410004000000001</v>
      </c>
      <c r="O423" s="6">
        <f t="shared" si="167"/>
        <v>-3.608573326147644E-2</v>
      </c>
      <c r="P423" s="6">
        <f t="shared" si="168"/>
        <v>1.4407741802980577E-3</v>
      </c>
      <c r="Q423" s="6">
        <f t="shared" si="169"/>
        <v>-6.2850575260023661E-2</v>
      </c>
      <c r="R423" s="6">
        <f t="shared" si="170"/>
        <v>1.7778332049586641E-2</v>
      </c>
      <c r="S423" s="6">
        <f t="shared" si="171"/>
        <v>-3.8488653190400005E-3</v>
      </c>
      <c r="T423" s="6">
        <f t="shared" si="172"/>
        <v>-4.7632333012898972E-2</v>
      </c>
      <c r="U423" s="6">
        <f t="shared" si="173"/>
        <v>-2.8432117668429943E-2</v>
      </c>
      <c r="V423" s="6">
        <f t="shared" si="174"/>
        <v>-4.6925149900617746E-2</v>
      </c>
      <c r="W423" s="6">
        <f t="shared" si="175"/>
        <v>6.0265352265145913E-3</v>
      </c>
      <c r="X423" s="6">
        <f t="shared" si="176"/>
        <v>6.8194100150926043E-2</v>
      </c>
      <c r="Y423" s="6">
        <f t="shared" si="177"/>
        <v>1.0103048268341333E-2</v>
      </c>
      <c r="Z423" s="6">
        <f t="shared" si="178"/>
        <v>2.5570241969086117E-2</v>
      </c>
      <c r="AA423" s="6">
        <f t="shared" si="179"/>
        <v>4.0967479551767952E-2</v>
      </c>
      <c r="AB423" s="6">
        <f t="shared" si="180"/>
        <v>-4.1271468953255321E-2</v>
      </c>
      <c r="AC423" s="6">
        <f t="shared" si="181"/>
        <v>-3.6304110520288821E-4</v>
      </c>
      <c r="AD423" s="6">
        <f t="shared" si="182"/>
        <v>-6.267361125484909E-2</v>
      </c>
      <c r="AE423" s="6">
        <f t="shared" si="183"/>
        <v>1.3373323472012935E-2</v>
      </c>
      <c r="AF423" s="6">
        <f t="shared" si="184"/>
        <v>-7.4737919834797061E-3</v>
      </c>
      <c r="AG423" s="6">
        <f t="shared" si="185"/>
        <v>-5.1029225001230444E-2</v>
      </c>
      <c r="AH423" s="6">
        <f t="shared" si="186"/>
        <v>-3.0278130339532895E-2</v>
      </c>
      <c r="AI423" s="6">
        <f t="shared" si="187"/>
        <v>-5.2340169403083767E-2</v>
      </c>
      <c r="AJ423" s="6">
        <f t="shared" si="188"/>
        <v>5.7774423514341568E-3</v>
      </c>
      <c r="AK423" s="6">
        <f t="shared" si="189"/>
        <v>6.6272563726846812E-2</v>
      </c>
      <c r="AL423" s="6">
        <f t="shared" si="190"/>
        <v>9.7902692291312599E-3</v>
      </c>
      <c r="AM423" s="6">
        <f t="shared" si="191"/>
        <v>2.4946489172250657E-2</v>
      </c>
      <c r="AN423" s="6">
        <f t="shared" si="192"/>
        <v>3.9855647461273166E-2</v>
      </c>
    </row>
    <row r="424" spans="1:40">
      <c r="A424" s="1" t="d">
        <v>2015-01-19</v>
      </c>
      <c r="B424">
        <v>70.930000000000007</v>
      </c>
      <c r="C424">
        <v>49.139999000000003</v>
      </c>
      <c r="D424">
        <v>76.660004000000001</v>
      </c>
      <c r="E424">
        <v>70.940002000000007</v>
      </c>
      <c r="F424">
        <v>49.650002000000001</v>
      </c>
      <c r="G424">
        <v>55.990001999999997</v>
      </c>
      <c r="H424">
        <v>48.25</v>
      </c>
      <c r="I424">
        <v>41.450001</v>
      </c>
      <c r="J424">
        <v>84.849997999999999</v>
      </c>
      <c r="K424">
        <v>134.770004</v>
      </c>
      <c r="L424">
        <v>80.440002000000007</v>
      </c>
      <c r="M424">
        <v>86.470000999999996</v>
      </c>
      <c r="N424">
        <v>98.610000999999997</v>
      </c>
      <c r="O424" s="6">
        <f t="shared" si="167"/>
        <v>-9.8204635304704434E-3</v>
      </c>
      <c r="P424" s="6">
        <f t="shared" si="168"/>
        <v>3.5207613132800748E-2</v>
      </c>
      <c r="Q424" s="6">
        <f t="shared" si="169"/>
        <v>-3.6754184264314357E-2</v>
      </c>
      <c r="R424" s="6">
        <f t="shared" si="170"/>
        <v>3.3104764330434147E-2</v>
      </c>
      <c r="S424" s="6">
        <f t="shared" si="171"/>
        <v>2.653225023889878E-2</v>
      </c>
      <c r="T424" s="6">
        <f t="shared" si="172"/>
        <v>-9.2444391683196864E-3</v>
      </c>
      <c r="U424" s="6">
        <f t="shared" si="173"/>
        <v>-8.2560219569874777E-3</v>
      </c>
      <c r="V424" s="6">
        <f t="shared" si="174"/>
        <v>4.3520619422656214E-3</v>
      </c>
      <c r="W424" s="6">
        <f t="shared" si="175"/>
        <v>3.6601611418634757E-3</v>
      </c>
      <c r="X424" s="6">
        <f t="shared" si="176"/>
        <v>5.6866049047371248E-2</v>
      </c>
      <c r="Y424" s="6">
        <f t="shared" si="177"/>
        <v>6.1101880111928434E-3</v>
      </c>
      <c r="Z424" s="6">
        <f t="shared" si="178"/>
        <v>1.8676835207278805E-2</v>
      </c>
      <c r="AA424" s="6">
        <f t="shared" si="179"/>
        <v>3.7611623700694923E-2</v>
      </c>
      <c r="AB424" s="6">
        <f t="shared" si="180"/>
        <v>-1.5006199222249324E-2</v>
      </c>
      <c r="AC424" s="6">
        <f t="shared" si="181"/>
        <v>3.3403797847299806E-2</v>
      </c>
      <c r="AD424" s="6">
        <f t="shared" si="182"/>
        <v>-3.6577220259139787E-2</v>
      </c>
      <c r="AE424" s="6">
        <f t="shared" si="183"/>
        <v>2.8699755752860441E-2</v>
      </c>
      <c r="AF424" s="6">
        <f t="shared" si="184"/>
        <v>2.2907323574459074E-2</v>
      </c>
      <c r="AG424" s="6">
        <f t="shared" si="185"/>
        <v>-1.264133115665116E-2</v>
      </c>
      <c r="AH424" s="6">
        <f t="shared" si="186"/>
        <v>-1.010203462809043E-2</v>
      </c>
      <c r="AI424" s="6">
        <f t="shared" si="187"/>
        <v>-1.0629575602003997E-3</v>
      </c>
      <c r="AJ424" s="6">
        <f t="shared" si="188"/>
        <v>3.4110682667830416E-3</v>
      </c>
      <c r="AK424" s="6">
        <f t="shared" si="189"/>
        <v>5.4944512623292009E-2</v>
      </c>
      <c r="AL424" s="6">
        <f t="shared" si="190"/>
        <v>5.7974089719827699E-3</v>
      </c>
      <c r="AM424" s="6">
        <f t="shared" si="191"/>
        <v>1.8053082410443344E-2</v>
      </c>
      <c r="AN424" s="6">
        <f t="shared" si="192"/>
        <v>3.6499791610200137E-2</v>
      </c>
    </row>
    <row r="425" spans="1:40">
      <c r="A425" s="1" t="d">
        <v>2015-01-26</v>
      </c>
      <c r="B425">
        <v>69.989998</v>
      </c>
      <c r="C425">
        <v>48.32</v>
      </c>
      <c r="D425">
        <v>75.550003000000004</v>
      </c>
      <c r="E425">
        <v>69.269997000000004</v>
      </c>
      <c r="F425">
        <v>48.02</v>
      </c>
      <c r="G425">
        <v>54.57</v>
      </c>
      <c r="H425">
        <v>47.689999</v>
      </c>
      <c r="I425">
        <v>39.900002000000001</v>
      </c>
      <c r="J425">
        <v>84.980002999999996</v>
      </c>
      <c r="K425">
        <v>138.279999</v>
      </c>
      <c r="L425">
        <v>80.709998999999996</v>
      </c>
      <c r="M425">
        <v>87.290001000000004</v>
      </c>
      <c r="N425">
        <v>100.449997</v>
      </c>
      <c r="O425" s="6">
        <f t="shared" si="167"/>
        <v>-1.2777019634627077E-2</v>
      </c>
      <c r="P425" s="6">
        <f t="shared" si="168"/>
        <v>1.9645333789968491E-2</v>
      </c>
      <c r="Q425" s="6">
        <f t="shared" si="169"/>
        <v>-1.0664283525858522E-2</v>
      </c>
      <c r="R425" s="6">
        <f t="shared" si="170"/>
        <v>-1.3478868060450894E-2</v>
      </c>
      <c r="S425" s="6">
        <f t="shared" si="171"/>
        <v>-2.2445109620497415E-2</v>
      </c>
      <c r="T425" s="6">
        <f t="shared" si="172"/>
        <v>-1.5456222148636251E-2</v>
      </c>
      <c r="U425" s="6">
        <f t="shared" si="173"/>
        <v>-1.4778143703523055E-2</v>
      </c>
      <c r="V425" s="6">
        <f t="shared" si="174"/>
        <v>-3.3274738759560198E-2</v>
      </c>
      <c r="W425" s="6">
        <f t="shared" si="175"/>
        <v>3.5365237224245427E-3</v>
      </c>
      <c r="X425" s="6">
        <f t="shared" si="176"/>
        <v>5.3549022783690448E-2</v>
      </c>
      <c r="Y425" s="6">
        <f t="shared" si="177"/>
        <v>5.7157089361172687E-3</v>
      </c>
      <c r="Z425" s="6">
        <f t="shared" si="178"/>
        <v>1.8149737932059248E-2</v>
      </c>
      <c r="AA425" s="6">
        <f t="shared" si="179"/>
        <v>3.9702620804590597E-2</v>
      </c>
      <c r="AB425" s="6">
        <f t="shared" si="180"/>
        <v>-1.7962755326405958E-2</v>
      </c>
      <c r="AC425" s="6">
        <f t="shared" si="181"/>
        <v>1.7841518504467545E-2</v>
      </c>
      <c r="AD425" s="6">
        <f t="shared" si="182"/>
        <v>-1.0487319520683951E-2</v>
      </c>
      <c r="AE425" s="6">
        <f t="shared" si="183"/>
        <v>-1.7883876638024598E-2</v>
      </c>
      <c r="AF425" s="6">
        <f t="shared" si="184"/>
        <v>-2.607003628493712E-2</v>
      </c>
      <c r="AG425" s="6">
        <f t="shared" si="185"/>
        <v>-1.8853114136967723E-2</v>
      </c>
      <c r="AH425" s="6">
        <f t="shared" si="186"/>
        <v>-1.6624156374626005E-2</v>
      </c>
      <c r="AI425" s="6">
        <f t="shared" si="187"/>
        <v>-3.8689758262026218E-2</v>
      </c>
      <c r="AJ425" s="6">
        <f t="shared" si="188"/>
        <v>3.2874308473441085E-3</v>
      </c>
      <c r="AK425" s="6">
        <f t="shared" si="189"/>
        <v>5.1627486359611209E-2</v>
      </c>
      <c r="AL425" s="6">
        <f t="shared" si="190"/>
        <v>5.4029298969071951E-3</v>
      </c>
      <c r="AM425" s="6">
        <f t="shared" si="191"/>
        <v>1.7525985135223788E-2</v>
      </c>
      <c r="AN425" s="6">
        <f t="shared" si="192"/>
        <v>3.8590788714095811E-2</v>
      </c>
    </row>
    <row r="426" spans="1:40">
      <c r="A426" s="1" t="d">
        <v>2015-02-02</v>
      </c>
      <c r="B426">
        <v>72.940002000000007</v>
      </c>
      <c r="C426">
        <v>46.560001</v>
      </c>
      <c r="D426">
        <v>79.819999999999993</v>
      </c>
      <c r="E426">
        <v>69.779999000000004</v>
      </c>
      <c r="F426">
        <v>49.07</v>
      </c>
      <c r="G426">
        <v>56.200001</v>
      </c>
      <c r="H426">
        <v>49.919998</v>
      </c>
      <c r="I426">
        <v>41.099997999999999</v>
      </c>
      <c r="J426">
        <v>84.629997000000003</v>
      </c>
      <c r="K426">
        <v>130.96000699999999</v>
      </c>
      <c r="L426">
        <v>80.180000000000007</v>
      </c>
      <c r="M426">
        <v>85.800003000000004</v>
      </c>
      <c r="N426">
        <v>96.800003000000004</v>
      </c>
      <c r="O426" s="6">
        <f t="shared" si="167"/>
        <v>4.5867432465064098E-2</v>
      </c>
      <c r="P426" s="6">
        <f t="shared" si="168"/>
        <v>-4.3293123419464126E-2</v>
      </c>
      <c r="Q426" s="6">
        <f t="shared" si="169"/>
        <v>5.9223972170750122E-2</v>
      </c>
      <c r="R426" s="6">
        <f t="shared" si="170"/>
        <v>-8.419657182385713E-3</v>
      </c>
      <c r="S426" s="6">
        <f t="shared" si="171"/>
        <v>-4.0675264540597118E-3</v>
      </c>
      <c r="T426" s="6">
        <f t="shared" si="172"/>
        <v>2.650476953741281E-2</v>
      </c>
      <c r="U426" s="6">
        <f t="shared" si="173"/>
        <v>4.2350607895389553E-2</v>
      </c>
      <c r="V426" s="6">
        <f t="shared" si="174"/>
        <v>1.7673435190960988E-2</v>
      </c>
      <c r="W426" s="6">
        <f t="shared" si="175"/>
        <v>-2.9496807281205774E-3</v>
      </c>
      <c r="X426" s="6">
        <f t="shared" si="176"/>
        <v>-1.6884708714767844E-2</v>
      </c>
      <c r="Y426" s="6">
        <f t="shared" si="177"/>
        <v>-4.9763973688943912E-3</v>
      </c>
      <c r="Z426" s="6">
        <f t="shared" si="178"/>
        <v>-6.3897399721845102E-3</v>
      </c>
      <c r="AA426" s="6">
        <f t="shared" si="179"/>
        <v>-6.2818905721428843E-3</v>
      </c>
      <c r="AB426" s="6">
        <f t="shared" si="180"/>
        <v>4.0681696773285217E-2</v>
      </c>
      <c r="AC426" s="6">
        <f t="shared" si="181"/>
        <v>-4.5096938704965069E-2</v>
      </c>
      <c r="AD426" s="6">
        <f t="shared" si="182"/>
        <v>5.9400936175924693E-2</v>
      </c>
      <c r="AE426" s="6">
        <f t="shared" si="183"/>
        <v>-1.2824665759959417E-2</v>
      </c>
      <c r="AF426" s="6">
        <f t="shared" si="184"/>
        <v>-7.692453118499417E-3</v>
      </c>
      <c r="AG426" s="6">
        <f t="shared" si="185"/>
        <v>2.3107877549081338E-2</v>
      </c>
      <c r="AH426" s="6">
        <f t="shared" si="186"/>
        <v>4.0504595224286601E-2</v>
      </c>
      <c r="AI426" s="6">
        <f t="shared" si="187"/>
        <v>1.2258415688494968E-2</v>
      </c>
      <c r="AJ426" s="6">
        <f t="shared" si="188"/>
        <v>-3.1987736032010115E-3</v>
      </c>
      <c r="AK426" s="6">
        <f t="shared" si="189"/>
        <v>-1.8806245138847082E-2</v>
      </c>
      <c r="AL426" s="6">
        <f t="shared" si="190"/>
        <v>-5.2891764081044648E-3</v>
      </c>
      <c r="AM426" s="6">
        <f t="shared" si="191"/>
        <v>-7.0134927690199723E-3</v>
      </c>
      <c r="AN426" s="6">
        <f t="shared" si="192"/>
        <v>-7.3937226626376706E-3</v>
      </c>
    </row>
    <row r="427" spans="1:40">
      <c r="A427" s="1" t="d">
        <v>2015-02-09</v>
      </c>
      <c r="B427">
        <v>74.889999000000003</v>
      </c>
      <c r="C427">
        <v>45.169998</v>
      </c>
      <c r="D427">
        <v>82.040001000000004</v>
      </c>
      <c r="E427">
        <v>70.720000999999996</v>
      </c>
      <c r="F427">
        <v>49.5</v>
      </c>
      <c r="G427">
        <v>57.169998</v>
      </c>
      <c r="H427">
        <v>51.439999</v>
      </c>
      <c r="I427">
        <v>42.650002000000001</v>
      </c>
      <c r="J427">
        <v>84.639999000000003</v>
      </c>
      <c r="K427">
        <v>128.19000199999999</v>
      </c>
      <c r="L427">
        <v>80.110000999999997</v>
      </c>
      <c r="M427">
        <v>85.529999000000004</v>
      </c>
      <c r="N427">
        <v>95.239998</v>
      </c>
      <c r="O427" s="6">
        <f t="shared" si="167"/>
        <v>5.432688169436254E-2</v>
      </c>
      <c r="P427" s="6">
        <f t="shared" si="168"/>
        <v>-8.4240241353675929E-2</v>
      </c>
      <c r="Q427" s="6">
        <f t="shared" si="169"/>
        <v>6.7826833262497874E-2</v>
      </c>
      <c r="R427" s="6">
        <f t="shared" si="170"/>
        <v>-3.1060450686551874E-3</v>
      </c>
      <c r="S427" s="6">
        <f t="shared" si="171"/>
        <v>-3.025761198510008E-3</v>
      </c>
      <c r="T427" s="6">
        <f t="shared" si="172"/>
        <v>2.0856111211030866E-2</v>
      </c>
      <c r="U427" s="6">
        <f t="shared" si="173"/>
        <v>6.4020232704244326E-2</v>
      </c>
      <c r="V427" s="6">
        <f t="shared" si="174"/>
        <v>2.8539415124248645E-2</v>
      </c>
      <c r="W427" s="6">
        <f t="shared" si="175"/>
        <v>-2.4780118139830021E-3</v>
      </c>
      <c r="X427" s="6">
        <f t="shared" si="176"/>
        <v>-5.0056097535379179E-2</v>
      </c>
      <c r="Y427" s="6">
        <f t="shared" si="177"/>
        <v>-4.1108870578418109E-3</v>
      </c>
      <c r="Z427" s="6">
        <f t="shared" si="178"/>
        <v>-1.093036463615704E-2</v>
      </c>
      <c r="AA427" s="6">
        <f t="shared" si="179"/>
        <v>-3.4772685866115149E-2</v>
      </c>
      <c r="AB427" s="6">
        <f t="shared" si="180"/>
        <v>4.9141146002583659E-2</v>
      </c>
      <c r="AC427" s="6">
        <f t="shared" si="181"/>
        <v>-8.6044056639176872E-2</v>
      </c>
      <c r="AD427" s="6">
        <f t="shared" si="182"/>
        <v>6.8003797267672444E-2</v>
      </c>
      <c r="AE427" s="6">
        <f t="shared" si="183"/>
        <v>-7.5110536462288926E-3</v>
      </c>
      <c r="AF427" s="6">
        <f t="shared" si="184"/>
        <v>-6.6506878629497132E-3</v>
      </c>
      <c r="AG427" s="6">
        <f t="shared" si="185"/>
        <v>1.7459219222699395E-2</v>
      </c>
      <c r="AH427" s="6">
        <f t="shared" si="186"/>
        <v>6.2174220033141374E-2</v>
      </c>
      <c r="AI427" s="6">
        <f t="shared" si="187"/>
        <v>2.3124395621782624E-2</v>
      </c>
      <c r="AJ427" s="6">
        <f t="shared" si="188"/>
        <v>-2.7271046890634362E-3</v>
      </c>
      <c r="AK427" s="6">
        <f t="shared" si="189"/>
        <v>-5.1977633959458418E-2</v>
      </c>
      <c r="AL427" s="6">
        <f t="shared" si="190"/>
        <v>-4.4236660970518845E-3</v>
      </c>
      <c r="AM427" s="6">
        <f t="shared" si="191"/>
        <v>-1.1554117432992502E-2</v>
      </c>
      <c r="AN427" s="6">
        <f t="shared" si="192"/>
        <v>-3.5884517956609935E-2</v>
      </c>
    </row>
    <row r="428" spans="1:40">
      <c r="A428" s="1" t="d">
        <v>2015-02-16</v>
      </c>
      <c r="B428">
        <v>75.440002000000007</v>
      </c>
      <c r="C428">
        <v>45.689999</v>
      </c>
      <c r="D428">
        <v>80.540001000000004</v>
      </c>
      <c r="E428">
        <v>72.180000000000007</v>
      </c>
      <c r="F428">
        <v>49.599997999999999</v>
      </c>
      <c r="G428">
        <v>58.16</v>
      </c>
      <c r="H428">
        <v>51.93</v>
      </c>
      <c r="I428">
        <v>43.080002</v>
      </c>
      <c r="J428">
        <v>84.639999000000003</v>
      </c>
      <c r="K428">
        <v>126.540001</v>
      </c>
      <c r="L428">
        <v>80.110000999999997</v>
      </c>
      <c r="M428">
        <v>85.190002000000007</v>
      </c>
      <c r="N428">
        <v>94.349997999999999</v>
      </c>
      <c r="O428" s="6">
        <f t="shared" si="167"/>
        <v>7.4985318710399457E-2</v>
      </c>
      <c r="P428" s="6">
        <f t="shared" si="168"/>
        <v>-5.5966119938006854E-2</v>
      </c>
      <c r="Q428" s="6">
        <f t="shared" si="169"/>
        <v>6.3959239411948823E-2</v>
      </c>
      <c r="R428" s="6">
        <f t="shared" si="170"/>
        <v>4.1151130488921488E-2</v>
      </c>
      <c r="S428" s="6">
        <f t="shared" si="171"/>
        <v>3.2373202615193081E-2</v>
      </c>
      <c r="T428" s="6">
        <f t="shared" si="172"/>
        <v>6.3713552027123352E-2</v>
      </c>
      <c r="U428" s="6">
        <f t="shared" si="173"/>
        <v>8.5174946514851288E-2</v>
      </c>
      <c r="V428" s="6">
        <f t="shared" si="174"/>
        <v>7.6682524692312334E-2</v>
      </c>
      <c r="W428" s="6">
        <f t="shared" si="175"/>
        <v>-4.0090136938444928E-3</v>
      </c>
      <c r="X428" s="6">
        <f t="shared" si="176"/>
        <v>-8.8722136200342278E-2</v>
      </c>
      <c r="Y428" s="6">
        <f t="shared" si="177"/>
        <v>-7.4617682363810065E-3</v>
      </c>
      <c r="Z428" s="6">
        <f t="shared" si="178"/>
        <v>-2.4351840671641516E-2</v>
      </c>
      <c r="AA428" s="6">
        <f t="shared" si="179"/>
        <v>-6.2648810778447389E-2</v>
      </c>
      <c r="AB428" s="6">
        <f t="shared" si="180"/>
        <v>6.9799583018620576E-2</v>
      </c>
      <c r="AC428" s="6">
        <f t="shared" si="181"/>
        <v>-5.7769935223507797E-2</v>
      </c>
      <c r="AD428" s="6">
        <f t="shared" si="182"/>
        <v>6.4136203417123394E-2</v>
      </c>
      <c r="AE428" s="6">
        <f t="shared" si="183"/>
        <v>3.6746121911347782E-2</v>
      </c>
      <c r="AF428" s="6">
        <f t="shared" si="184"/>
        <v>2.8748275950753376E-2</v>
      </c>
      <c r="AG428" s="6">
        <f t="shared" si="185"/>
        <v>6.0316660038791881E-2</v>
      </c>
      <c r="AH428" s="6">
        <f t="shared" si="186"/>
        <v>8.3328933843748343E-2</v>
      </c>
      <c r="AI428" s="6">
        <f t="shared" si="187"/>
        <v>7.1267505189846314E-2</v>
      </c>
      <c r="AJ428" s="6">
        <f t="shared" si="188"/>
        <v>-4.2581065689249274E-3</v>
      </c>
      <c r="AK428" s="6">
        <f t="shared" si="189"/>
        <v>-9.0643672624421509E-2</v>
      </c>
      <c r="AL428" s="6">
        <f t="shared" si="190"/>
        <v>-7.77454727559108E-3</v>
      </c>
      <c r="AM428" s="6">
        <f t="shared" si="191"/>
        <v>-2.4975593468476977E-2</v>
      </c>
      <c r="AN428" s="6">
        <f t="shared" si="192"/>
        <v>-6.3760642868942174E-2</v>
      </c>
    </row>
    <row r="429" spans="1:40">
      <c r="A429" s="1" t="d">
        <v>2015-02-23</v>
      </c>
      <c r="B429">
        <v>75.970000999999996</v>
      </c>
      <c r="C429">
        <v>45.23</v>
      </c>
      <c r="D429">
        <v>79.019997000000004</v>
      </c>
      <c r="E429">
        <v>72.239998</v>
      </c>
      <c r="F429">
        <v>50.009998000000003</v>
      </c>
      <c r="G429">
        <v>57.490001999999997</v>
      </c>
      <c r="H429">
        <v>51.490001999999997</v>
      </c>
      <c r="I429">
        <v>43.09</v>
      </c>
      <c r="J429">
        <v>84.699996999999996</v>
      </c>
      <c r="K429">
        <v>129.529999</v>
      </c>
      <c r="L429">
        <v>80.239998</v>
      </c>
      <c r="M429">
        <v>85.870002999999997</v>
      </c>
      <c r="N429">
        <v>95.970000999999996</v>
      </c>
      <c r="O429" s="6">
        <f t="shared" si="167"/>
        <v>4.0701325877889827E-2</v>
      </c>
      <c r="P429" s="6">
        <f t="shared" si="168"/>
        <v>-2.8981241411093626E-2</v>
      </c>
      <c r="Q429" s="6">
        <f t="shared" si="169"/>
        <v>-1.0073152602415886E-2</v>
      </c>
      <c r="R429" s="6">
        <f t="shared" si="170"/>
        <v>3.4646459995362693E-2</v>
      </c>
      <c r="S429" s="6">
        <f t="shared" si="171"/>
        <v>1.8975095336998028E-2</v>
      </c>
      <c r="T429" s="6">
        <f t="shared" si="172"/>
        <v>2.2694279730618199E-2</v>
      </c>
      <c r="U429" s="6">
        <f t="shared" si="173"/>
        <v>3.0965968903474046E-2</v>
      </c>
      <c r="V429" s="6">
        <f t="shared" si="174"/>
        <v>4.7282878787359379E-2</v>
      </c>
      <c r="W429" s="6">
        <f t="shared" si="175"/>
        <v>8.2678800529030982E-4</v>
      </c>
      <c r="X429" s="6">
        <f t="shared" si="176"/>
        <v>-1.0979479692368158E-2</v>
      </c>
      <c r="Y429" s="6">
        <f t="shared" si="177"/>
        <v>7.4801151409436357E-4</v>
      </c>
      <c r="Z429" s="6">
        <f t="shared" si="178"/>
        <v>8.1551816197359859E-4</v>
      </c>
      <c r="AA429" s="6">
        <f t="shared" si="179"/>
        <v>-8.6113722248072899E-3</v>
      </c>
      <c r="AB429" s="6">
        <f t="shared" si="180"/>
        <v>3.5515590186110946E-2</v>
      </c>
      <c r="AC429" s="6">
        <f t="shared" si="181"/>
        <v>-3.0785056696594572E-2</v>
      </c>
      <c r="AD429" s="6">
        <f t="shared" si="182"/>
        <v>-9.8961885972413156E-3</v>
      </c>
      <c r="AE429" s="6">
        <f t="shared" si="183"/>
        <v>3.0241451417788986E-2</v>
      </c>
      <c r="AF429" s="6">
        <f t="shared" si="184"/>
        <v>1.5350168672558322E-2</v>
      </c>
      <c r="AG429" s="6">
        <f t="shared" si="185"/>
        <v>1.9297387742286728E-2</v>
      </c>
      <c r="AH429" s="6">
        <f t="shared" si="186"/>
        <v>2.9119956232371094E-2</v>
      </c>
      <c r="AI429" s="6">
        <f t="shared" si="187"/>
        <v>4.1867859284893359E-2</v>
      </c>
      <c r="AJ429" s="6">
        <f t="shared" si="188"/>
        <v>5.7769513020987568E-4</v>
      </c>
      <c r="AK429" s="6">
        <f t="shared" si="189"/>
        <v>-1.2901016116447395E-2</v>
      </c>
      <c r="AL429" s="6">
        <f t="shared" si="190"/>
        <v>4.3523247488429039E-4</v>
      </c>
      <c r="AM429" s="6">
        <f t="shared" si="191"/>
        <v>1.9176536513813684E-4</v>
      </c>
      <c r="AN429" s="6">
        <f t="shared" si="192"/>
        <v>-9.7232043153020753E-3</v>
      </c>
    </row>
    <row r="430" spans="1:40">
      <c r="A430" s="1" t="d">
        <v>2015-03-02</v>
      </c>
      <c r="B430">
        <v>75.410004000000001</v>
      </c>
      <c r="C430">
        <v>43.389999000000003</v>
      </c>
      <c r="D430">
        <v>76.779999000000004</v>
      </c>
      <c r="E430">
        <v>71.410004000000001</v>
      </c>
      <c r="F430">
        <v>48.759998000000003</v>
      </c>
      <c r="G430">
        <v>56.459999000000003</v>
      </c>
      <c r="H430">
        <v>50.459999000000003</v>
      </c>
      <c r="I430">
        <v>42.389999000000003</v>
      </c>
      <c r="J430">
        <v>84.540001000000004</v>
      </c>
      <c r="K430">
        <v>123.5</v>
      </c>
      <c r="L430">
        <v>79.910004000000001</v>
      </c>
      <c r="M430">
        <v>84.580001999999993</v>
      </c>
      <c r="N430">
        <v>92.660004000000001</v>
      </c>
      <c r="O430" s="6">
        <f t="shared" si="167"/>
        <v>6.9195883495591828E-3</v>
      </c>
      <c r="P430" s="6">
        <f t="shared" si="168"/>
        <v>-4.0204128625862534E-2</v>
      </c>
      <c r="Q430" s="6">
        <f t="shared" si="169"/>
        <v>-6.6262768844929307E-2</v>
      </c>
      <c r="R430" s="6">
        <f t="shared" si="170"/>
        <v>9.7095391059216045E-3</v>
      </c>
      <c r="S430" s="6">
        <f t="shared" si="171"/>
        <v>-1.5062405978801834E-2</v>
      </c>
      <c r="T430" s="6">
        <f t="shared" si="172"/>
        <v>-1.249684517880751E-2</v>
      </c>
      <c r="U430" s="6">
        <f t="shared" si="173"/>
        <v>-1.923513709400514E-2</v>
      </c>
      <c r="V430" s="6">
        <f t="shared" si="174"/>
        <v>-6.1148590569285828E-3</v>
      </c>
      <c r="W430" s="6">
        <f t="shared" si="175"/>
        <v>-1.1821493278804831E-3</v>
      </c>
      <c r="X430" s="6">
        <f t="shared" si="176"/>
        <v>-3.7272397857852205E-2</v>
      </c>
      <c r="Y430" s="6">
        <f t="shared" si="177"/>
        <v>-2.499651267177873E-3</v>
      </c>
      <c r="Z430" s="6">
        <f t="shared" si="178"/>
        <v>-1.1169324210292056E-2</v>
      </c>
      <c r="AA430" s="6">
        <f t="shared" si="179"/>
        <v>-2.746307746200715E-2</v>
      </c>
      <c r="AB430" s="6">
        <f t="shared" si="180"/>
        <v>1.7338526577803009E-3</v>
      </c>
      <c r="AC430" s="6">
        <f t="shared" si="181"/>
        <v>-4.2007943911363477E-2</v>
      </c>
      <c r="AD430" s="6">
        <f t="shared" si="182"/>
        <v>-6.6085804839754736E-2</v>
      </c>
      <c r="AE430" s="6">
        <f t="shared" si="183"/>
        <v>5.3045305283478993E-3</v>
      </c>
      <c r="AF430" s="6">
        <f t="shared" si="184"/>
        <v>-1.8687332643241537E-2</v>
      </c>
      <c r="AG430" s="6">
        <f t="shared" si="185"/>
        <v>-1.5893737167138981E-2</v>
      </c>
      <c r="AH430" s="6">
        <f t="shared" si="186"/>
        <v>-2.1081149765108092E-2</v>
      </c>
      <c r="AI430" s="6">
        <f t="shared" si="187"/>
        <v>-1.1529878559394604E-2</v>
      </c>
      <c r="AJ430" s="6">
        <f t="shared" si="188"/>
        <v>-1.4312422029609173E-3</v>
      </c>
      <c r="AK430" s="6">
        <f t="shared" si="189"/>
        <v>-3.9193934281931443E-2</v>
      </c>
      <c r="AL430" s="6">
        <f t="shared" si="190"/>
        <v>-2.8124303063879461E-3</v>
      </c>
      <c r="AM430" s="6">
        <f t="shared" si="191"/>
        <v>-1.1793077007127518E-2</v>
      </c>
      <c r="AN430" s="6">
        <f t="shared" si="192"/>
        <v>-2.8574909552501936E-2</v>
      </c>
    </row>
    <row r="431" spans="1:40">
      <c r="A431" s="1" t="d">
        <v>2015-03-09</v>
      </c>
      <c r="B431">
        <v>75.160004000000001</v>
      </c>
      <c r="C431">
        <v>43.48</v>
      </c>
      <c r="D431">
        <v>74.629997000000003</v>
      </c>
      <c r="E431">
        <v>71.809997999999993</v>
      </c>
      <c r="F431">
        <v>48.279998999999997</v>
      </c>
      <c r="G431">
        <v>56.080002</v>
      </c>
      <c r="H431">
        <v>49.84</v>
      </c>
      <c r="I431">
        <v>41.490001999999997</v>
      </c>
      <c r="J431">
        <v>84.629997000000003</v>
      </c>
      <c r="K431">
        <v>126.720001</v>
      </c>
      <c r="L431">
        <v>80.129997000000003</v>
      </c>
      <c r="M431">
        <v>85.050003000000004</v>
      </c>
      <c r="N431">
        <v>94.25</v>
      </c>
      <c r="O431" s="6">
        <f t="shared" si="167"/>
        <v>-3.7184370712755907E-3</v>
      </c>
      <c r="P431" s="6">
        <f t="shared" si="168"/>
        <v>-4.9578371435543958E-2</v>
      </c>
      <c r="Q431" s="6">
        <f t="shared" si="169"/>
        <v>-7.6211436894515219E-2</v>
      </c>
      <c r="R431" s="6">
        <f t="shared" si="170"/>
        <v>-5.1392849436911765E-3</v>
      </c>
      <c r="S431" s="6">
        <f t="shared" si="171"/>
        <v>-2.6973417891480174E-2</v>
      </c>
      <c r="T431" s="6">
        <f t="shared" si="172"/>
        <v>-3.6418554835591817E-2</v>
      </c>
      <c r="U431" s="6">
        <f t="shared" si="173"/>
        <v>-4.1078783377029839E-2</v>
      </c>
      <c r="V431" s="6">
        <f t="shared" si="174"/>
        <v>-3.7606416164280156E-2</v>
      </c>
      <c r="W431" s="6">
        <f t="shared" si="175"/>
        <v>-1.1817806165294202E-4</v>
      </c>
      <c r="X431" s="6">
        <f t="shared" si="176"/>
        <v>1.4214643361521841E-3</v>
      </c>
      <c r="Y431" s="6">
        <f t="shared" si="177"/>
        <v>2.4957564095567209E-4</v>
      </c>
      <c r="Z431" s="6">
        <f t="shared" si="178"/>
        <v>-1.6447254164440237E-3</v>
      </c>
      <c r="AA431" s="6">
        <f t="shared" si="179"/>
        <v>-1.0604242887705443E-3</v>
      </c>
      <c r="AB431" s="6">
        <f t="shared" si="180"/>
        <v>-8.9041727630544722E-3</v>
      </c>
      <c r="AC431" s="6">
        <f t="shared" si="181"/>
        <v>-5.1382186721044901E-2</v>
      </c>
      <c r="AD431" s="6">
        <f t="shared" si="182"/>
        <v>-7.6034472889340649E-2</v>
      </c>
      <c r="AE431" s="6">
        <f t="shared" si="183"/>
        <v>-9.5442935212648808E-3</v>
      </c>
      <c r="AF431" s="6">
        <f t="shared" si="184"/>
        <v>-3.0598344555919879E-2</v>
      </c>
      <c r="AG431" s="6">
        <f t="shared" si="185"/>
        <v>-3.9815446823923288E-2</v>
      </c>
      <c r="AH431" s="6">
        <f t="shared" si="186"/>
        <v>-4.2924796048132791E-2</v>
      </c>
      <c r="AI431" s="6">
        <f t="shared" si="187"/>
        <v>-4.3021435666746176E-2</v>
      </c>
      <c r="AJ431" s="6">
        <f t="shared" si="188"/>
        <v>-3.6727093673337614E-4</v>
      </c>
      <c r="AK431" s="6">
        <f t="shared" si="189"/>
        <v>-5.0007208792705285E-4</v>
      </c>
      <c r="AL431" s="6">
        <f t="shared" si="190"/>
        <v>-6.3203398254401094E-5</v>
      </c>
      <c r="AM431" s="6">
        <f t="shared" si="191"/>
        <v>-2.2684782132794852E-3</v>
      </c>
      <c r="AN431" s="6">
        <f t="shared" si="192"/>
        <v>-2.1722563792653305E-3</v>
      </c>
    </row>
    <row r="432" spans="1:40">
      <c r="A432" s="1" t="d">
        <v>2015-03-16</v>
      </c>
      <c r="B432">
        <v>76.769997000000004</v>
      </c>
      <c r="C432">
        <v>44.98</v>
      </c>
      <c r="D432">
        <v>76.910004000000001</v>
      </c>
      <c r="E432">
        <v>74.900002000000001</v>
      </c>
      <c r="F432">
        <v>48.939999</v>
      </c>
      <c r="G432">
        <v>57.119999</v>
      </c>
      <c r="H432">
        <v>49.23</v>
      </c>
      <c r="I432">
        <v>42.540000999999997</v>
      </c>
      <c r="J432">
        <v>84.769997000000004</v>
      </c>
      <c r="K432">
        <v>131.509995</v>
      </c>
      <c r="L432">
        <v>80.400002000000001</v>
      </c>
      <c r="M432">
        <v>86.050003000000004</v>
      </c>
      <c r="N432">
        <v>96.839995999999999</v>
      </c>
      <c r="O432" s="6">
        <f t="shared" si="167"/>
        <v>1.0475361083820916E-2</v>
      </c>
      <c r="P432" s="6">
        <f t="shared" si="168"/>
        <v>-5.5426369585821504E-3</v>
      </c>
      <c r="Q432" s="6">
        <f t="shared" si="169"/>
        <v>-2.7064987940369219E-2</v>
      </c>
      <c r="R432" s="6">
        <f t="shared" si="170"/>
        <v>3.6160035802206295E-2</v>
      </c>
      <c r="S432" s="6">
        <f t="shared" si="171"/>
        <v>-2.1627907857468043E-2</v>
      </c>
      <c r="T432" s="6">
        <f t="shared" si="172"/>
        <v>-6.4567538995317988E-3</v>
      </c>
      <c r="U432" s="6">
        <f t="shared" si="173"/>
        <v>-4.48844591304337E-2</v>
      </c>
      <c r="V432" s="6">
        <f t="shared" si="174"/>
        <v>-1.2846118348368716E-2</v>
      </c>
      <c r="W432" s="6">
        <f t="shared" si="175"/>
        <v>8.2610499155342338E-4</v>
      </c>
      <c r="X432" s="6">
        <f t="shared" si="176"/>
        <v>1.5170349512004994E-2</v>
      </c>
      <c r="Y432" s="6">
        <f t="shared" si="177"/>
        <v>1.9920823320868971E-3</v>
      </c>
      <c r="Z432" s="6">
        <f t="shared" si="178"/>
        <v>2.0939979000745689E-3</v>
      </c>
      <c r="AA432" s="6">
        <f t="shared" si="179"/>
        <v>9.0244377151520137E-3</v>
      </c>
      <c r="AB432" s="6">
        <f t="shared" si="180"/>
        <v>5.2896253920420343E-3</v>
      </c>
      <c r="AC432" s="6">
        <f t="shared" si="181"/>
        <v>-7.3464522440830965E-3</v>
      </c>
      <c r="AD432" s="6">
        <f t="shared" si="182"/>
        <v>-2.6888023935194648E-2</v>
      </c>
      <c r="AE432" s="6">
        <f t="shared" si="183"/>
        <v>3.1755027224632588E-2</v>
      </c>
      <c r="AF432" s="6">
        <f t="shared" si="184"/>
        <v>-2.5252834521907748E-2</v>
      </c>
      <c r="AG432" s="6">
        <f t="shared" si="185"/>
        <v>-9.8536458878632702E-3</v>
      </c>
      <c r="AH432" s="6">
        <f t="shared" si="186"/>
        <v>-4.6730471801536652E-2</v>
      </c>
      <c r="AI432" s="6">
        <f t="shared" si="187"/>
        <v>-1.8261137850834736E-2</v>
      </c>
      <c r="AJ432" s="6">
        <f t="shared" si="188"/>
        <v>5.7701211647298925E-4</v>
      </c>
      <c r="AK432" s="6">
        <f t="shared" si="189"/>
        <v>1.3248813087925757E-2</v>
      </c>
      <c r="AL432" s="6">
        <f t="shared" si="190"/>
        <v>1.679303292876824E-3</v>
      </c>
      <c r="AM432" s="6">
        <f t="shared" si="191"/>
        <v>1.4702451032391072E-3</v>
      </c>
      <c r="AN432" s="6">
        <f t="shared" si="192"/>
        <v>7.9126056246572284E-3</v>
      </c>
    </row>
    <row r="433" spans="1:40">
      <c r="A433" s="1" t="d">
        <v>2015-03-23</v>
      </c>
      <c r="B433">
        <v>74.910004000000001</v>
      </c>
      <c r="C433">
        <v>43.880001</v>
      </c>
      <c r="D433">
        <v>76.400002000000001</v>
      </c>
      <c r="E433">
        <v>73.040001000000004</v>
      </c>
      <c r="F433">
        <v>48.709999000000003</v>
      </c>
      <c r="G433">
        <v>55.549999</v>
      </c>
      <c r="H433">
        <v>48.610000999999997</v>
      </c>
      <c r="I433">
        <v>41.369999</v>
      </c>
      <c r="J433">
        <v>84.82</v>
      </c>
      <c r="K433">
        <v>131.05999800000001</v>
      </c>
      <c r="L433">
        <v>80.410004000000001</v>
      </c>
      <c r="M433">
        <v>86.050003000000004</v>
      </c>
      <c r="N433">
        <v>96.440002000000007</v>
      </c>
      <c r="O433" s="6">
        <f t="shared" si="167"/>
        <v>-6.6524989007168325E-3</v>
      </c>
      <c r="P433" s="6">
        <f t="shared" si="168"/>
        <v>1.1229681432980676E-2</v>
      </c>
      <c r="Q433" s="6">
        <f t="shared" si="169"/>
        <v>-4.9614541979415647E-3</v>
      </c>
      <c r="R433" s="6">
        <f t="shared" si="170"/>
        <v>2.256927840226022E-2</v>
      </c>
      <c r="S433" s="6">
        <f t="shared" si="171"/>
        <v>-1.0259363070569247E-3</v>
      </c>
      <c r="T433" s="6">
        <f t="shared" si="172"/>
        <v>-1.6248907029850289E-2</v>
      </c>
      <c r="U433" s="6">
        <f t="shared" si="173"/>
        <v>-3.735163176597156E-2</v>
      </c>
      <c r="V433" s="6">
        <f t="shared" si="174"/>
        <v>-2.4356505472861677E-2</v>
      </c>
      <c r="W433" s="6">
        <f t="shared" si="175"/>
        <v>3.3065570790806152E-3</v>
      </c>
      <c r="X433" s="6">
        <f t="shared" si="176"/>
        <v>5.941406228313266E-2</v>
      </c>
      <c r="Y433" s="6">
        <f t="shared" si="177"/>
        <v>6.2375448624295326E-3</v>
      </c>
      <c r="Z433" s="6">
        <f t="shared" si="178"/>
        <v>1.7230701830405121E-2</v>
      </c>
      <c r="AA433" s="6">
        <f t="shared" si="179"/>
        <v>3.9984150894178269E-2</v>
      </c>
      <c r="AB433" s="6">
        <f t="shared" si="180"/>
        <v>-1.1838234592495715E-2</v>
      </c>
      <c r="AC433" s="6">
        <f t="shared" si="181"/>
        <v>9.4258661474797296E-3</v>
      </c>
      <c r="AD433" s="6">
        <f t="shared" si="182"/>
        <v>-4.784490192766994E-3</v>
      </c>
      <c r="AE433" s="6">
        <f t="shared" si="183"/>
        <v>1.8164269824686514E-2</v>
      </c>
      <c r="AF433" s="6">
        <f t="shared" si="184"/>
        <v>-4.6508629714966301E-3</v>
      </c>
      <c r="AG433" s="6">
        <f t="shared" si="185"/>
        <v>-1.964579901818176E-2</v>
      </c>
      <c r="AH433" s="6">
        <f t="shared" si="186"/>
        <v>-3.9197644437074512E-2</v>
      </c>
      <c r="AI433" s="6">
        <f t="shared" si="187"/>
        <v>-2.9771524975327698E-2</v>
      </c>
      <c r="AJ433" s="6">
        <f t="shared" si="188"/>
        <v>3.0574642040001811E-3</v>
      </c>
      <c r="AK433" s="6">
        <f t="shared" si="189"/>
        <v>5.7492525859053421E-2</v>
      </c>
      <c r="AL433" s="6">
        <f t="shared" si="190"/>
        <v>5.924765823219459E-3</v>
      </c>
      <c r="AM433" s="6">
        <f t="shared" si="191"/>
        <v>1.660694903356966E-2</v>
      </c>
      <c r="AN433" s="6">
        <f t="shared" si="192"/>
        <v>3.8872318803683484E-2</v>
      </c>
    </row>
    <row r="434" spans="1:40">
      <c r="A434" s="1" t="d">
        <v>2015-03-30</v>
      </c>
      <c r="B434">
        <v>75.690002000000007</v>
      </c>
      <c r="C434">
        <v>44.549999</v>
      </c>
      <c r="D434">
        <v>77.720000999999996</v>
      </c>
      <c r="E434">
        <v>71.989998</v>
      </c>
      <c r="F434">
        <v>49.130001</v>
      </c>
      <c r="G434">
        <v>55.43</v>
      </c>
      <c r="H434">
        <v>48.970001000000003</v>
      </c>
      <c r="I434">
        <v>41.369999</v>
      </c>
      <c r="J434">
        <v>84.870002999999997</v>
      </c>
      <c r="K434">
        <v>130.729996</v>
      </c>
      <c r="L434">
        <v>80.480002999999996</v>
      </c>
      <c r="M434">
        <v>86.269997000000004</v>
      </c>
      <c r="N434">
        <v>96.580001999999993</v>
      </c>
      <c r="O434" s="6">
        <f t="shared" si="167"/>
        <v>7.026849979584803E-3</v>
      </c>
      <c r="P434" s="6">
        <f t="shared" si="168"/>
        <v>2.431106921712024E-2</v>
      </c>
      <c r="Q434" s="6">
        <f t="shared" si="169"/>
        <v>4.0570106430956467E-2</v>
      </c>
      <c r="R434" s="6">
        <f t="shared" si="170"/>
        <v>2.5034784286232861E-3</v>
      </c>
      <c r="S434" s="6">
        <f t="shared" si="171"/>
        <v>1.7452491017898933E-2</v>
      </c>
      <c r="T434" s="6">
        <f t="shared" si="172"/>
        <v>-1.1658314957958835E-2</v>
      </c>
      <c r="U434" s="6">
        <f t="shared" si="173"/>
        <v>-1.7609988344306153E-2</v>
      </c>
      <c r="V434" s="6">
        <f t="shared" si="174"/>
        <v>-2.8965262479474403E-3</v>
      </c>
      <c r="W434" s="6">
        <f t="shared" si="175"/>
        <v>2.8319310961728932E-3</v>
      </c>
      <c r="X434" s="6">
        <f t="shared" si="176"/>
        <v>3.1154161018823935E-2</v>
      </c>
      <c r="Y434" s="6">
        <f t="shared" si="177"/>
        <v>4.3584652769530184E-3</v>
      </c>
      <c r="Z434" s="6">
        <f t="shared" si="178"/>
        <v>1.4242524198703045E-2</v>
      </c>
      <c r="AA434" s="6">
        <f t="shared" si="179"/>
        <v>2.4420874825496482E-2</v>
      </c>
      <c r="AB434" s="6">
        <f t="shared" si="180"/>
        <v>1.8411142878059211E-3</v>
      </c>
      <c r="AC434" s="6">
        <f t="shared" si="181"/>
        <v>2.2507253931619293E-2</v>
      </c>
      <c r="AD434" s="6">
        <f t="shared" si="182"/>
        <v>4.0747070436131037E-2</v>
      </c>
      <c r="AE434" s="6">
        <f t="shared" si="183"/>
        <v>-1.9015301489504191E-3</v>
      </c>
      <c r="AF434" s="6">
        <f t="shared" si="184"/>
        <v>1.3827564353459228E-2</v>
      </c>
      <c r="AG434" s="6">
        <f t="shared" si="185"/>
        <v>-1.5055206946290308E-2</v>
      </c>
      <c r="AH434" s="6">
        <f t="shared" si="186"/>
        <v>-1.9456001015409105E-2</v>
      </c>
      <c r="AI434" s="6">
        <f t="shared" si="187"/>
        <v>-8.3115457504134606E-3</v>
      </c>
      <c r="AJ434" s="6">
        <f t="shared" si="188"/>
        <v>2.5828382210924591E-3</v>
      </c>
      <c r="AK434" s="6">
        <f t="shared" si="189"/>
        <v>2.9232624594744697E-2</v>
      </c>
      <c r="AL434" s="6">
        <f t="shared" si="190"/>
        <v>4.0456862377429448E-3</v>
      </c>
      <c r="AM434" s="6">
        <f t="shared" si="191"/>
        <v>1.3618771401867583E-2</v>
      </c>
      <c r="AN434" s="6">
        <f t="shared" si="192"/>
        <v>2.3309042735001697E-2</v>
      </c>
    </row>
    <row r="435" spans="1:40">
      <c r="A435" s="1" t="d">
        <v>2015-04-06</v>
      </c>
      <c r="B435">
        <v>76.669998000000007</v>
      </c>
      <c r="C435">
        <v>44.66</v>
      </c>
      <c r="D435">
        <v>80.139999000000003</v>
      </c>
      <c r="E435">
        <v>74.059997999999993</v>
      </c>
      <c r="F435">
        <v>49.599997999999999</v>
      </c>
      <c r="G435">
        <v>56.970001000000003</v>
      </c>
      <c r="H435">
        <v>49.700001</v>
      </c>
      <c r="I435">
        <v>42.080002</v>
      </c>
      <c r="J435">
        <v>84.830001999999993</v>
      </c>
      <c r="K435">
        <v>129.61999499999999</v>
      </c>
      <c r="L435">
        <v>80.410004000000001</v>
      </c>
      <c r="M435">
        <v>86.099997999999999</v>
      </c>
      <c r="N435">
        <v>95.949996999999996</v>
      </c>
      <c r="O435" s="6">
        <f t="shared" si="167"/>
        <v>-1.3034282770612549E-3</v>
      </c>
      <c r="P435" s="6">
        <f t="shared" si="168"/>
        <v>-7.139700119157863E-3</v>
      </c>
      <c r="Q435" s="6">
        <f t="shared" si="169"/>
        <v>4.1139133652032644E-2</v>
      </c>
      <c r="R435" s="6">
        <f t="shared" si="170"/>
        <v>-1.1278368745107945E-2</v>
      </c>
      <c r="S435" s="6">
        <f t="shared" si="171"/>
        <v>1.3395755826958396E-2</v>
      </c>
      <c r="T435" s="6">
        <f t="shared" si="172"/>
        <v>-2.6294694789237298E-3</v>
      </c>
      <c r="U435" s="6">
        <f t="shared" si="173"/>
        <v>9.5017594531979308E-3</v>
      </c>
      <c r="V435" s="6">
        <f t="shared" si="174"/>
        <v>-1.0872217321407631E-2</v>
      </c>
      <c r="W435" s="6">
        <f t="shared" si="175"/>
        <v>7.0760616577283746E-4</v>
      </c>
      <c r="X435" s="6">
        <f t="shared" si="176"/>
        <v>-1.4475801908675361E-2</v>
      </c>
      <c r="Y435" s="6">
        <f t="shared" si="177"/>
        <v>1.2439524457075586E-4</v>
      </c>
      <c r="Z435" s="6">
        <f t="shared" si="178"/>
        <v>5.8083068388172128E-4</v>
      </c>
      <c r="AA435" s="6">
        <f t="shared" si="179"/>
        <v>-9.2328995771872261E-3</v>
      </c>
      <c r="AB435" s="6">
        <f t="shared" si="180"/>
        <v>-6.4891639688401366E-3</v>
      </c>
      <c r="AC435" s="6">
        <f t="shared" si="181"/>
        <v>-8.943515404658809E-3</v>
      </c>
      <c r="AD435" s="6">
        <f t="shared" si="182"/>
        <v>4.1316097657207215E-2</v>
      </c>
      <c r="AE435" s="6">
        <f t="shared" si="183"/>
        <v>-1.5683377322681651E-2</v>
      </c>
      <c r="AF435" s="6">
        <f t="shared" si="184"/>
        <v>9.7708291625186912E-3</v>
      </c>
      <c r="AG435" s="6">
        <f t="shared" si="185"/>
        <v>-6.0263614672552025E-3</v>
      </c>
      <c r="AH435" s="6">
        <f t="shared" si="186"/>
        <v>7.6557467820949788E-3</v>
      </c>
      <c r="AI435" s="6">
        <f t="shared" si="187"/>
        <v>-1.6287236823873653E-2</v>
      </c>
      <c r="AJ435" s="6">
        <f t="shared" si="188"/>
        <v>4.5851329069240333E-4</v>
      </c>
      <c r="AK435" s="6">
        <f t="shared" si="189"/>
        <v>-1.6397338332754599E-2</v>
      </c>
      <c r="AL435" s="6">
        <f t="shared" si="190"/>
        <v>-1.8838379463931732E-4</v>
      </c>
      <c r="AM435" s="6">
        <f t="shared" si="191"/>
        <v>-4.292211295374047E-5</v>
      </c>
      <c r="AN435" s="6">
        <f t="shared" si="192"/>
        <v>-1.0344731667682013E-2</v>
      </c>
    </row>
    <row r="436" spans="1:40">
      <c r="A436" s="1" t="d">
        <v>2015-04-13</v>
      </c>
      <c r="B436">
        <v>75.230002999999996</v>
      </c>
      <c r="C436">
        <v>44.099997999999999</v>
      </c>
      <c r="D436">
        <v>81.910004000000001</v>
      </c>
      <c r="E436">
        <v>73.290001000000004</v>
      </c>
      <c r="F436">
        <v>49.060001</v>
      </c>
      <c r="G436">
        <v>55.799999</v>
      </c>
      <c r="H436">
        <v>49.619999</v>
      </c>
      <c r="I436">
        <v>41.470001000000003</v>
      </c>
      <c r="J436">
        <v>84.919998000000007</v>
      </c>
      <c r="K436">
        <v>131.449997</v>
      </c>
      <c r="L436">
        <v>80.559997999999993</v>
      </c>
      <c r="M436">
        <v>86.550003000000004</v>
      </c>
      <c r="N436">
        <v>96.900002000000001</v>
      </c>
      <c r="O436" s="6">
        <f t="shared" si="167"/>
        <v>4.2626810926373439E-3</v>
      </c>
      <c r="P436" s="6">
        <f t="shared" si="168"/>
        <v>5.0010789048703461E-3</v>
      </c>
      <c r="Q436" s="6">
        <f t="shared" si="169"/>
        <v>6.9638410011110749E-2</v>
      </c>
      <c r="R436" s="6">
        <f t="shared" si="170"/>
        <v>3.4169376043437891E-3</v>
      </c>
      <c r="S436" s="6">
        <f t="shared" si="171"/>
        <v>7.1597319247615338E-3</v>
      </c>
      <c r="T436" s="6">
        <f t="shared" si="172"/>
        <v>4.4903533822794042E-3</v>
      </c>
      <c r="U436" s="6">
        <f t="shared" si="173"/>
        <v>2.0564666481227997E-2</v>
      </c>
      <c r="V436" s="6">
        <f t="shared" si="174"/>
        <v>2.4143420708925452E-3</v>
      </c>
      <c r="W436" s="6">
        <f t="shared" si="175"/>
        <v>1.1782492370326588E-3</v>
      </c>
      <c r="X436" s="6">
        <f t="shared" si="176"/>
        <v>2.971310002359488E-3</v>
      </c>
      <c r="Y436" s="6">
        <f t="shared" si="177"/>
        <v>1.8636272789768885E-3</v>
      </c>
      <c r="Z436" s="6">
        <f t="shared" si="178"/>
        <v>5.7937587632633306E-3</v>
      </c>
      <c r="AA436" s="6">
        <f t="shared" si="179"/>
        <v>4.7584654853022827E-3</v>
      </c>
      <c r="AB436" s="6">
        <f t="shared" si="180"/>
        <v>-9.2305459914153801E-4</v>
      </c>
      <c r="AC436" s="6">
        <f t="shared" si="181"/>
        <v>3.1972636193694001E-3</v>
      </c>
      <c r="AD436" s="6">
        <f t="shared" si="182"/>
        <v>6.981537401628532E-2</v>
      </c>
      <c r="AE436" s="6">
        <f t="shared" si="183"/>
        <v>-9.8807097322991611E-4</v>
      </c>
      <c r="AF436" s="6">
        <f t="shared" si="184"/>
        <v>3.5348052603218286E-3</v>
      </c>
      <c r="AG436" s="6">
        <f t="shared" si="185"/>
        <v>1.093461393947932E-3</v>
      </c>
      <c r="AH436" s="6">
        <f t="shared" si="186"/>
        <v>1.8718653810125045E-2</v>
      </c>
      <c r="AI436" s="6">
        <f t="shared" si="187"/>
        <v>-3.0006774315734759E-3</v>
      </c>
      <c r="AJ436" s="6">
        <f t="shared" si="188"/>
        <v>9.291563619522247E-4</v>
      </c>
      <c r="AK436" s="6">
        <f t="shared" si="189"/>
        <v>1.0497735782802511E-3</v>
      </c>
      <c r="AL436" s="6">
        <f t="shared" si="190"/>
        <v>1.5508482397668154E-3</v>
      </c>
      <c r="AM436" s="6">
        <f t="shared" si="191"/>
        <v>5.1700059664278684E-3</v>
      </c>
      <c r="AN436" s="6">
        <f t="shared" si="192"/>
        <v>3.6466333948074964E-3</v>
      </c>
    </row>
    <row r="437" spans="1:40">
      <c r="A437" s="1" t="d">
        <v>2015-04-20</v>
      </c>
      <c r="B437">
        <v>77.629997000000003</v>
      </c>
      <c r="C437">
        <v>45.150002000000001</v>
      </c>
      <c r="D437">
        <v>81.980002999999996</v>
      </c>
      <c r="E437">
        <v>74.389999000000003</v>
      </c>
      <c r="F437">
        <v>49.189999</v>
      </c>
      <c r="G437">
        <v>56.32</v>
      </c>
      <c r="H437">
        <v>50.259998000000003</v>
      </c>
      <c r="I437">
        <v>43.130001</v>
      </c>
      <c r="J437">
        <v>84.919998000000007</v>
      </c>
      <c r="K437">
        <v>129.070007</v>
      </c>
      <c r="L437">
        <v>80.529999000000004</v>
      </c>
      <c r="M437">
        <v>86.470000999999996</v>
      </c>
      <c r="N437">
        <v>95.900002000000001</v>
      </c>
      <c r="O437" s="6">
        <f t="shared" si="167"/>
        <v>2.5307834028088848E-2</v>
      </c>
      <c r="P437" s="6">
        <f t="shared" si="168"/>
        <v>1.3378192689652998E-2</v>
      </c>
      <c r="Q437" s="6">
        <f t="shared" si="169"/>
        <v>5.3362714294541806E-2</v>
      </c>
      <c r="R437" s="6">
        <f t="shared" si="170"/>
        <v>3.2794318061008208E-2</v>
      </c>
      <c r="S437" s="6">
        <f t="shared" si="171"/>
        <v>1.2204639431940148E-3</v>
      </c>
      <c r="T437" s="6">
        <f t="shared" si="172"/>
        <v>1.5928748418073672E-2</v>
      </c>
      <c r="U437" s="6">
        <f t="shared" si="173"/>
        <v>2.6001606187477766E-2</v>
      </c>
      <c r="V437" s="6">
        <f t="shared" si="174"/>
        <v>4.1662877544254594E-2</v>
      </c>
      <c r="W437" s="6">
        <f t="shared" si="175"/>
        <v>5.8890395371278029E-4</v>
      </c>
      <c r="X437" s="6">
        <f t="shared" si="176"/>
        <v>-1.2779149895122298E-2</v>
      </c>
      <c r="Y437" s="6">
        <f t="shared" si="177"/>
        <v>6.2102976195066949E-4</v>
      </c>
      <c r="Z437" s="6">
        <f t="shared" si="178"/>
        <v>2.3156662231014337E-3</v>
      </c>
      <c r="AA437" s="6">
        <f t="shared" si="179"/>
        <v>-7.0656984091670679E-3</v>
      </c>
      <c r="AB437" s="6">
        <f t="shared" si="180"/>
        <v>2.0122098336309967E-2</v>
      </c>
      <c r="AC437" s="6">
        <f t="shared" si="181"/>
        <v>1.1574377404152052E-2</v>
      </c>
      <c r="AD437" s="6">
        <f t="shared" si="182"/>
        <v>5.3539678299716377E-2</v>
      </c>
      <c r="AE437" s="6">
        <f t="shared" si="183"/>
        <v>2.8389309483434502E-2</v>
      </c>
      <c r="AF437" s="6">
        <f t="shared" si="184"/>
        <v>-2.4044627212456903E-3</v>
      </c>
      <c r="AG437" s="6">
        <f t="shared" si="185"/>
        <v>1.2531856429742201E-2</v>
      </c>
      <c r="AH437" s="6">
        <f t="shared" si="186"/>
        <v>2.4155593516374814E-2</v>
      </c>
      <c r="AI437" s="6">
        <f t="shared" si="187"/>
        <v>3.6247858041788573E-2</v>
      </c>
      <c r="AJ437" s="6">
        <f t="shared" si="188"/>
        <v>3.3981107863234616E-4</v>
      </c>
      <c r="AK437" s="6">
        <f t="shared" si="189"/>
        <v>-1.4700686319201534E-2</v>
      </c>
      <c r="AL437" s="6">
        <f t="shared" si="190"/>
        <v>3.082507227405963E-4</v>
      </c>
      <c r="AM437" s="6">
        <f t="shared" si="191"/>
        <v>1.6919134262659719E-3</v>
      </c>
      <c r="AN437" s="6">
        <f t="shared" si="192"/>
        <v>-8.1775304996618541E-3</v>
      </c>
    </row>
    <row r="438" spans="1:40">
      <c r="A438" s="1" t="d">
        <v>2015-04-27</v>
      </c>
      <c r="B438">
        <v>76.349997999999999</v>
      </c>
      <c r="C438">
        <v>44.470001000000003</v>
      </c>
      <c r="D438">
        <v>82.870002999999997</v>
      </c>
      <c r="E438">
        <v>72.680000000000007</v>
      </c>
      <c r="F438">
        <v>48.810001</v>
      </c>
      <c r="G438">
        <v>56.330002</v>
      </c>
      <c r="H438">
        <v>51.25</v>
      </c>
      <c r="I438">
        <v>43.099997999999999</v>
      </c>
      <c r="J438">
        <v>84.800003000000004</v>
      </c>
      <c r="K438">
        <v>124</v>
      </c>
      <c r="L438">
        <v>80.209998999999996</v>
      </c>
      <c r="M438">
        <v>85.25</v>
      </c>
      <c r="N438">
        <v>92.129997000000003</v>
      </c>
      <c r="O438" s="6">
        <f t="shared" si="167"/>
        <v>-4.1824660154932726E-3</v>
      </c>
      <c r="P438" s="6">
        <f t="shared" si="168"/>
        <v>-4.2634194023369433E-3</v>
      </c>
      <c r="Q438" s="6">
        <f t="shared" si="169"/>
        <v>3.349805833239429E-2</v>
      </c>
      <c r="R438" s="6">
        <f t="shared" si="170"/>
        <v>-1.8809304952364613E-2</v>
      </c>
      <c r="S438" s="6">
        <f t="shared" si="171"/>
        <v>-1.6055563021639463E-2</v>
      </c>
      <c r="T438" s="6">
        <f t="shared" si="172"/>
        <v>-1.1297542633720835E-2</v>
      </c>
      <c r="U438" s="6">
        <f t="shared" si="173"/>
        <v>3.0710664795210372E-2</v>
      </c>
      <c r="V438" s="6">
        <f t="shared" si="174"/>
        <v>2.3950334748018384E-2</v>
      </c>
      <c r="W438" s="6">
        <f t="shared" si="175"/>
        <v>-3.5369922099263458E-4</v>
      </c>
      <c r="X438" s="6">
        <f t="shared" si="176"/>
        <v>-4.43254888202382E-2</v>
      </c>
      <c r="Y438" s="6">
        <f t="shared" si="177"/>
        <v>-2.4904133935534129E-3</v>
      </c>
      <c r="Z438" s="6">
        <f t="shared" si="178"/>
        <v>-9.9212720412550047E-3</v>
      </c>
      <c r="AA438" s="6">
        <f t="shared" si="179"/>
        <v>-4.0626600629266804E-2</v>
      </c>
      <c r="AB438" s="6">
        <f t="shared" si="180"/>
        <v>-9.3682017072721536E-3</v>
      </c>
      <c r="AC438" s="6">
        <f t="shared" si="181"/>
        <v>-6.0672346878378894E-3</v>
      </c>
      <c r="AD438" s="6">
        <f t="shared" si="182"/>
        <v>3.3675022337568861E-2</v>
      </c>
      <c r="AE438" s="6">
        <f t="shared" si="183"/>
        <v>-2.3214313529938319E-2</v>
      </c>
      <c r="AF438" s="6">
        <f t="shared" si="184"/>
        <v>-1.9680489686079168E-2</v>
      </c>
      <c r="AG438" s="6">
        <f t="shared" si="185"/>
        <v>-1.4694434622052308E-2</v>
      </c>
      <c r="AH438" s="6">
        <f t="shared" si="186"/>
        <v>2.886465212410742E-2</v>
      </c>
      <c r="AI438" s="6">
        <f t="shared" si="187"/>
        <v>1.8535315245552363E-2</v>
      </c>
      <c r="AJ438" s="6">
        <f t="shared" si="188"/>
        <v>-6.0279209607306877E-4</v>
      </c>
      <c r="AK438" s="6">
        <f t="shared" si="189"/>
        <v>-4.6247025244317438E-2</v>
      </c>
      <c r="AL438" s="6">
        <f t="shared" si="190"/>
        <v>-2.803192432763486E-3</v>
      </c>
      <c r="AM438" s="6">
        <f t="shared" si="191"/>
        <v>-1.0545024838090467E-2</v>
      </c>
      <c r="AN438" s="6">
        <f t="shared" si="192"/>
        <v>-4.173843271976159E-2</v>
      </c>
    </row>
    <row r="439" spans="1:40">
      <c r="A439" s="1" t="d">
        <v>2015-05-04</v>
      </c>
      <c r="B439">
        <v>76.599997999999999</v>
      </c>
      <c r="C439">
        <v>44.029998999999997</v>
      </c>
      <c r="D439">
        <v>81.760002</v>
      </c>
      <c r="E439">
        <v>73.449996999999996</v>
      </c>
      <c r="F439">
        <v>49.169998</v>
      </c>
      <c r="G439">
        <v>56.580002</v>
      </c>
      <c r="H439">
        <v>51.57</v>
      </c>
      <c r="I439">
        <v>43.029998999999997</v>
      </c>
      <c r="J439">
        <v>84.839995999999999</v>
      </c>
      <c r="K439">
        <v>122.510002</v>
      </c>
      <c r="L439">
        <v>80.339995999999999</v>
      </c>
      <c r="M439">
        <v>85.300003000000004</v>
      </c>
      <c r="N439">
        <v>92.059997999999993</v>
      </c>
      <c r="O439" s="6">
        <f t="shared" si="167"/>
        <v>1.8046923187046877E-2</v>
      </c>
      <c r="P439" s="6">
        <f t="shared" si="168"/>
        <v>-1.58854004545066E-3</v>
      </c>
      <c r="Q439" s="6">
        <f t="shared" si="169"/>
        <v>-1.8329814443621738E-3</v>
      </c>
      <c r="R439" s="6">
        <f t="shared" si="170"/>
        <v>2.1806741935886899E-3</v>
      </c>
      <c r="S439" s="6">
        <f t="shared" si="171"/>
        <v>2.2395815350913584E-3</v>
      </c>
      <c r="T439" s="6">
        <f t="shared" si="172"/>
        <v>1.3881749755482032E-2</v>
      </c>
      <c r="U439" s="6">
        <f t="shared" si="173"/>
        <v>3.8546149952376929E-2</v>
      </c>
      <c r="V439" s="6">
        <f t="shared" si="174"/>
        <v>3.6927225238800647E-2</v>
      </c>
      <c r="W439" s="6">
        <f t="shared" si="175"/>
        <v>-9.4253073456850316E-4</v>
      </c>
      <c r="X439" s="6">
        <f t="shared" si="176"/>
        <v>-7.043385272224699E-2</v>
      </c>
      <c r="Y439" s="6">
        <f t="shared" si="177"/>
        <v>-2.7346444413543967E-3</v>
      </c>
      <c r="Z439" s="6">
        <f t="shared" si="178"/>
        <v>-1.4547826616641576E-2</v>
      </c>
      <c r="AA439" s="6">
        <f t="shared" si="179"/>
        <v>-5.1239022872422081E-2</v>
      </c>
      <c r="AB439" s="6">
        <f t="shared" si="180"/>
        <v>1.2861187495267996E-2</v>
      </c>
      <c r="AC439" s="6">
        <f t="shared" si="181"/>
        <v>-3.3923553309516061E-3</v>
      </c>
      <c r="AD439" s="6">
        <f t="shared" si="182"/>
        <v>-1.6560174391876035E-3</v>
      </c>
      <c r="AE439" s="6">
        <f t="shared" si="183"/>
        <v>-2.2243343839850153E-3</v>
      </c>
      <c r="AF439" s="6">
        <f t="shared" si="184"/>
        <v>-1.3853451293483468E-3</v>
      </c>
      <c r="AG439" s="6">
        <f t="shared" si="185"/>
        <v>1.0484857767150559E-2</v>
      </c>
      <c r="AH439" s="6">
        <f t="shared" si="186"/>
        <v>3.6700137281273977E-2</v>
      </c>
      <c r="AI439" s="6">
        <f t="shared" si="187"/>
        <v>3.1512205736334627E-2</v>
      </c>
      <c r="AJ439" s="6">
        <f t="shared" si="188"/>
        <v>-1.1916236096489374E-3</v>
      </c>
      <c r="AK439" s="6">
        <f t="shared" si="189"/>
        <v>-7.2355389146326221E-2</v>
      </c>
      <c r="AL439" s="6">
        <f t="shared" si="190"/>
        <v>-3.0474234805644698E-3</v>
      </c>
      <c r="AM439" s="6">
        <f t="shared" si="191"/>
        <v>-1.5171579413477038E-2</v>
      </c>
      <c r="AN439" s="6">
        <f t="shared" si="192"/>
        <v>-5.2350854962916867E-2</v>
      </c>
    </row>
    <row r="440" spans="1:40">
      <c r="A440" s="1" t="d">
        <v>2015-05-11</v>
      </c>
      <c r="B440">
        <v>76.589995999999999</v>
      </c>
      <c r="C440">
        <v>44.32</v>
      </c>
      <c r="D440">
        <v>80.669998000000007</v>
      </c>
      <c r="E440">
        <v>74.260002</v>
      </c>
      <c r="F440">
        <v>49.75</v>
      </c>
      <c r="G440">
        <v>57.110000999999997</v>
      </c>
      <c r="H440">
        <v>51.509998000000003</v>
      </c>
      <c r="I440">
        <v>43.310001</v>
      </c>
      <c r="J440">
        <v>84.889999000000003</v>
      </c>
      <c r="K440">
        <v>121.589996</v>
      </c>
      <c r="L440">
        <v>80.419998000000007</v>
      </c>
      <c r="M440">
        <v>85.260002</v>
      </c>
      <c r="N440">
        <v>91.019997000000004</v>
      </c>
      <c r="O440" s="6">
        <f t="shared" si="167"/>
        <v>-1.3487444077372861E-2</v>
      </c>
      <c r="P440" s="6">
        <f t="shared" si="168"/>
        <v>-1.8554281720753511E-2</v>
      </c>
      <c r="Q440" s="6">
        <f t="shared" si="169"/>
        <v>-1.6108617513963228E-2</v>
      </c>
      <c r="R440" s="6">
        <f t="shared" si="170"/>
        <v>-1.7490350792495482E-3</v>
      </c>
      <c r="S440" s="6">
        <f t="shared" si="171"/>
        <v>1.132013312668877E-2</v>
      </c>
      <c r="T440" s="6">
        <f t="shared" si="172"/>
        <v>1.392953833705262E-2</v>
      </c>
      <c r="U440" s="6">
        <f t="shared" si="173"/>
        <v>2.4566432427711681E-2</v>
      </c>
      <c r="V440" s="6">
        <f t="shared" si="174"/>
        <v>4.1647444704217733E-3</v>
      </c>
      <c r="W440" s="6">
        <f t="shared" si="175"/>
        <v>-3.5332431355133205E-4</v>
      </c>
      <c r="X440" s="6">
        <f t="shared" si="176"/>
        <v>-5.9700250670347281E-2</v>
      </c>
      <c r="Y440" s="6">
        <f t="shared" si="177"/>
        <v>-1.3668967900287144E-3</v>
      </c>
      <c r="Z440" s="6">
        <f t="shared" si="178"/>
        <v>-1.4092109742320341E-2</v>
      </c>
      <c r="AA440" s="6">
        <f t="shared" si="179"/>
        <v>-5.2226773115743412E-2</v>
      </c>
      <c r="AB440" s="6">
        <f t="shared" si="180"/>
        <v>-1.8673179769151744E-2</v>
      </c>
      <c r="AC440" s="6">
        <f t="shared" si="181"/>
        <v>-2.0358097006254457E-2</v>
      </c>
      <c r="AD440" s="6">
        <f t="shared" si="182"/>
        <v>-1.5931653508788658E-2</v>
      </c>
      <c r="AE440" s="6">
        <f t="shared" si="183"/>
        <v>-6.1540436568232534E-3</v>
      </c>
      <c r="AF440" s="6">
        <f t="shared" si="184"/>
        <v>7.695206462249065E-3</v>
      </c>
      <c r="AG440" s="6">
        <f t="shared" si="185"/>
        <v>1.0532646348721149E-2</v>
      </c>
      <c r="AH440" s="6">
        <f t="shared" si="186"/>
        <v>2.2720419756608729E-2</v>
      </c>
      <c r="AI440" s="6">
        <f t="shared" si="187"/>
        <v>-1.2502750320442478E-3</v>
      </c>
      <c r="AJ440" s="6">
        <f t="shared" si="188"/>
        <v>-6.0241718863176619E-4</v>
      </c>
      <c r="AK440" s="6">
        <f t="shared" si="189"/>
        <v>-6.1621787094426519E-2</v>
      </c>
      <c r="AL440" s="6">
        <f t="shared" si="190"/>
        <v>-1.6796758292387875E-3</v>
      </c>
      <c r="AM440" s="6">
        <f t="shared" si="191"/>
        <v>-1.4715862539155803E-2</v>
      </c>
      <c r="AN440" s="6">
        <f t="shared" si="192"/>
        <v>-5.3338605206238197E-2</v>
      </c>
    </row>
    <row r="441" spans="1:40">
      <c r="A441" s="1" t="d">
        <v>2015-05-18</v>
      </c>
      <c r="B441">
        <v>76.940002000000007</v>
      </c>
      <c r="C441">
        <v>44.57</v>
      </c>
      <c r="D441">
        <v>80.199996999999996</v>
      </c>
      <c r="E441">
        <v>74.980002999999996</v>
      </c>
      <c r="F441">
        <v>49.25</v>
      </c>
      <c r="G441">
        <v>56.900002000000001</v>
      </c>
      <c r="H441">
        <v>51.119999</v>
      </c>
      <c r="I441">
        <v>43.599997999999999</v>
      </c>
      <c r="J441">
        <v>84.790001000000004</v>
      </c>
      <c r="K441">
        <v>120.400002</v>
      </c>
      <c r="L441">
        <v>80.269997000000004</v>
      </c>
      <c r="M441">
        <v>84.879997000000003</v>
      </c>
      <c r="N441">
        <v>90.349997999999999</v>
      </c>
      <c r="O441" s="6">
        <f t="shared" si="167"/>
        <v>7.6979178489429215E-3</v>
      </c>
      <c r="P441" s="6">
        <f t="shared" si="168"/>
        <v>2.2461599487896759E-3</v>
      </c>
      <c r="Q441" s="6">
        <f t="shared" si="169"/>
        <v>-3.2749673596245255E-2</v>
      </c>
      <c r="R441" s="6">
        <f t="shared" si="170"/>
        <v>3.1155207790464205E-2</v>
      </c>
      <c r="S441" s="6">
        <f t="shared" si="171"/>
        <v>8.9741372314369738E-3</v>
      </c>
      <c r="T441" s="6">
        <f t="shared" si="172"/>
        <v>1.0068087869988002E-2</v>
      </c>
      <c r="U441" s="6">
        <f t="shared" si="173"/>
        <v>-2.5398275110536852E-3</v>
      </c>
      <c r="V441" s="6">
        <f t="shared" si="174"/>
        <v>1.1534153777439131E-2</v>
      </c>
      <c r="W441" s="6">
        <f t="shared" si="175"/>
        <v>-1.1795506546008704E-4</v>
      </c>
      <c r="X441" s="6">
        <f t="shared" si="176"/>
        <v>-2.9462016119020603E-2</v>
      </c>
      <c r="Y441" s="6">
        <f t="shared" si="177"/>
        <v>7.4773185806200585E-4</v>
      </c>
      <c r="Z441" s="6">
        <f t="shared" si="178"/>
        <v>-4.3496572019141484E-3</v>
      </c>
      <c r="AA441" s="6">
        <f t="shared" si="179"/>
        <v>-1.9509595656056984E-2</v>
      </c>
      <c r="AB441" s="6">
        <f t="shared" si="180"/>
        <v>2.5121821571640396E-3</v>
      </c>
      <c r="AC441" s="6">
        <f t="shared" si="181"/>
        <v>4.4234466328873004E-4</v>
      </c>
      <c r="AD441" s="6">
        <f t="shared" si="182"/>
        <v>-3.2572709591070684E-2</v>
      </c>
      <c r="AE441" s="6">
        <f t="shared" si="183"/>
        <v>2.6750199212890499E-2</v>
      </c>
      <c r="AF441" s="6">
        <f t="shared" si="184"/>
        <v>5.3492105669972687E-3</v>
      </c>
      <c r="AG441" s="6">
        <f t="shared" si="185"/>
        <v>6.6711958816565295E-3</v>
      </c>
      <c r="AH441" s="6">
        <f t="shared" si="186"/>
        <v>-4.3858401821566372E-3</v>
      </c>
      <c r="AI441" s="6">
        <f t="shared" si="187"/>
        <v>6.1191342749731094E-3</v>
      </c>
      <c r="AJ441" s="6">
        <f t="shared" si="188"/>
        <v>-3.6704794054052118E-4</v>
      </c>
      <c r="AK441" s="6">
        <f t="shared" si="189"/>
        <v>-3.1383552543099838E-2</v>
      </c>
      <c r="AL441" s="6">
        <f t="shared" si="190"/>
        <v>4.3495281885193266E-4</v>
      </c>
      <c r="AM441" s="6">
        <f t="shared" si="191"/>
        <v>-4.9734099987496106E-3</v>
      </c>
      <c r="AN441" s="6">
        <f t="shared" si="192"/>
        <v>-2.062142774655177E-2</v>
      </c>
    </row>
    <row r="442" spans="1:40">
      <c r="A442" s="1" t="d">
        <v>2015-05-25</v>
      </c>
      <c r="B442">
        <v>76.300003000000004</v>
      </c>
      <c r="C442">
        <v>44.5</v>
      </c>
      <c r="D442">
        <v>78.389999000000003</v>
      </c>
      <c r="E442">
        <v>74.940002000000007</v>
      </c>
      <c r="F442">
        <v>48.790000999999997</v>
      </c>
      <c r="G442">
        <v>55.810001</v>
      </c>
      <c r="H442">
        <v>50.610000999999997</v>
      </c>
      <c r="I442">
        <v>43.369999</v>
      </c>
      <c r="J442">
        <v>84.870002999999997</v>
      </c>
      <c r="K442">
        <v>122.709999</v>
      </c>
      <c r="L442">
        <v>80.379997000000003</v>
      </c>
      <c r="M442">
        <v>85.209998999999996</v>
      </c>
      <c r="N442">
        <v>91.029999000000004</v>
      </c>
      <c r="O442" s="6">
        <f t="shared" si="167"/>
        <v>-3.9240730279944203E-3</v>
      </c>
      <c r="P442" s="6">
        <f t="shared" si="168"/>
        <v>1.0617992116319841E-2</v>
      </c>
      <c r="Q442" s="6">
        <f t="shared" si="169"/>
        <v>-4.2091795473331958E-2</v>
      </c>
      <c r="R442" s="6">
        <f t="shared" si="170"/>
        <v>2.0082958277784269E-2</v>
      </c>
      <c r="S442" s="6">
        <f t="shared" si="171"/>
        <v>-7.7582464248898801E-3</v>
      </c>
      <c r="T442" s="6">
        <f t="shared" si="172"/>
        <v>-1.3702518503322159E-2</v>
      </c>
      <c r="U442" s="6">
        <f t="shared" si="173"/>
        <v>-1.8790903077940322E-2</v>
      </c>
      <c r="V442" s="6">
        <f t="shared" si="174"/>
        <v>7.8704111789539965E-3</v>
      </c>
      <c r="W442" s="6">
        <f t="shared" si="175"/>
        <v>3.5362678085567076E-4</v>
      </c>
      <c r="X442" s="6">
        <f t="shared" si="176"/>
        <v>1.6311642078842897E-3</v>
      </c>
      <c r="Y442" s="6">
        <f t="shared" si="177"/>
        <v>4.9777255560167963E-4</v>
      </c>
      <c r="Z442" s="6">
        <f t="shared" si="178"/>
        <v>-1.0557035634684475E-3</v>
      </c>
      <c r="AA442" s="6">
        <f t="shared" si="179"/>
        <v>-1.1251405132325155E-2</v>
      </c>
      <c r="AB442" s="6">
        <f t="shared" si="180"/>
        <v>-9.1098087197733022E-3</v>
      </c>
      <c r="AC442" s="6">
        <f t="shared" si="181"/>
        <v>8.8141768308188945E-3</v>
      </c>
      <c r="AD442" s="6">
        <f t="shared" si="182"/>
        <v>-4.1914831468157387E-2</v>
      </c>
      <c r="AE442" s="6">
        <f t="shared" si="183"/>
        <v>1.5677949700210563E-2</v>
      </c>
      <c r="AF442" s="6">
        <f t="shared" si="184"/>
        <v>-1.1383173089329585E-2</v>
      </c>
      <c r="AG442" s="6">
        <f t="shared" si="185"/>
        <v>-1.709941049165363E-2</v>
      </c>
      <c r="AH442" s="6">
        <f t="shared" si="186"/>
        <v>-2.0636915749043274E-2</v>
      </c>
      <c r="AI442" s="6">
        <f t="shared" si="187"/>
        <v>2.4553916764879754E-3</v>
      </c>
      <c r="AJ442" s="6">
        <f t="shared" si="188"/>
        <v>1.0453390577523663E-4</v>
      </c>
      <c r="AK442" s="6">
        <f t="shared" si="189"/>
        <v>-2.9037221619494726E-4</v>
      </c>
      <c r="AL442" s="6">
        <f t="shared" si="190"/>
        <v>1.8499351639160645E-4</v>
      </c>
      <c r="AM442" s="6">
        <f t="shared" si="191"/>
        <v>-1.6794563603039093E-3</v>
      </c>
      <c r="AN442" s="6">
        <f t="shared" si="192"/>
        <v>-1.2363237222819942E-2</v>
      </c>
    </row>
    <row r="443" spans="1:40">
      <c r="A443" s="1" t="d">
        <v>2015-06-01</v>
      </c>
      <c r="B443">
        <v>76.519997000000004</v>
      </c>
      <c r="C443">
        <v>42.720001000000003</v>
      </c>
      <c r="D443">
        <v>77.669998000000007</v>
      </c>
      <c r="E443">
        <v>74.339995999999999</v>
      </c>
      <c r="F443">
        <v>47.59</v>
      </c>
      <c r="G443">
        <v>55.860000999999997</v>
      </c>
      <c r="H443">
        <v>50.009998000000003</v>
      </c>
      <c r="I443">
        <v>42.950001</v>
      </c>
      <c r="J443">
        <v>84.669998000000007</v>
      </c>
      <c r="K443">
        <v>117.599998</v>
      </c>
      <c r="L443">
        <v>79.970000999999996</v>
      </c>
      <c r="M443">
        <v>83.620002999999997</v>
      </c>
      <c r="N443">
        <v>88.220000999999996</v>
      </c>
      <c r="O443" s="6">
        <f t="shared" si="167"/>
        <v>-9.1436232874669398E-4</v>
      </c>
      <c r="P443" s="6">
        <f t="shared" si="168"/>
        <v>-3.6768824378849513E-2</v>
      </c>
      <c r="Q443" s="6">
        <f t="shared" si="169"/>
        <v>-3.7897677474930891E-2</v>
      </c>
      <c r="R443" s="6">
        <f t="shared" si="170"/>
        <v>1.0766353809377441E-3</v>
      </c>
      <c r="S443" s="6">
        <f t="shared" si="171"/>
        <v>-4.4387808471582635E-2</v>
      </c>
      <c r="T443" s="6">
        <f t="shared" si="172"/>
        <v>-2.2130671767911503E-2</v>
      </c>
      <c r="U443" s="6">
        <f t="shared" si="173"/>
        <v>-2.9552979311271009E-2</v>
      </c>
      <c r="V443" s="6">
        <f t="shared" si="174"/>
        <v>-8.3469066027396701E-3</v>
      </c>
      <c r="W443" s="6">
        <f t="shared" si="175"/>
        <v>-2.5949649368575104E-3</v>
      </c>
      <c r="X443" s="6">
        <f t="shared" si="176"/>
        <v>-3.3365677953160436E-2</v>
      </c>
      <c r="Y443" s="6">
        <f t="shared" si="177"/>
        <v>-5.6112997512046021E-3</v>
      </c>
      <c r="Z443" s="6">
        <f t="shared" si="178"/>
        <v>-1.9422672989720075E-2</v>
      </c>
      <c r="AA443" s="6">
        <f t="shared" si="179"/>
        <v>-3.1245523616614621E-2</v>
      </c>
      <c r="AB443" s="6">
        <f t="shared" si="180"/>
        <v>-6.100098020525576E-3</v>
      </c>
      <c r="AC443" s="6">
        <f t="shared" si="181"/>
        <v>-3.8572639664350455E-2</v>
      </c>
      <c r="AD443" s="6">
        <f t="shared" si="182"/>
        <v>-3.772071346975632E-2</v>
      </c>
      <c r="AE443" s="6">
        <f t="shared" si="183"/>
        <v>-3.3283731966359609E-3</v>
      </c>
      <c r="AF443" s="6">
        <f t="shared" si="184"/>
        <v>-4.801273513602234E-2</v>
      </c>
      <c r="AG443" s="6">
        <f t="shared" si="185"/>
        <v>-2.5527563756242974E-2</v>
      </c>
      <c r="AH443" s="6">
        <f t="shared" si="186"/>
        <v>-3.1398991982373961E-2</v>
      </c>
      <c r="AI443" s="6">
        <f t="shared" si="187"/>
        <v>-1.3761926105205692E-2</v>
      </c>
      <c r="AJ443" s="6">
        <f t="shared" si="188"/>
        <v>-2.8440578119379445E-3</v>
      </c>
      <c r="AK443" s="6">
        <f t="shared" si="189"/>
        <v>-3.5287214377239674E-2</v>
      </c>
      <c r="AL443" s="6">
        <f t="shared" si="190"/>
        <v>-5.9240787904146757E-3</v>
      </c>
      <c r="AM443" s="6">
        <f t="shared" si="191"/>
        <v>-2.0046425786555536E-2</v>
      </c>
      <c r="AN443" s="6">
        <f t="shared" si="192"/>
        <v>-3.235735570710941E-2</v>
      </c>
    </row>
    <row r="444" spans="1:40">
      <c r="A444" s="1" t="d">
        <v>2015-06-08</v>
      </c>
      <c r="B444">
        <v>76.589995999999999</v>
      </c>
      <c r="C444">
        <v>42.540000999999997</v>
      </c>
      <c r="D444">
        <v>76.970000999999996</v>
      </c>
      <c r="E444">
        <v>74.440002000000007</v>
      </c>
      <c r="F444">
        <v>48.060001</v>
      </c>
      <c r="G444">
        <v>55.98</v>
      </c>
      <c r="H444">
        <v>50.200001</v>
      </c>
      <c r="I444">
        <v>42.669998</v>
      </c>
      <c r="J444">
        <v>84.660004000000001</v>
      </c>
      <c r="K444">
        <v>117.970001</v>
      </c>
      <c r="L444">
        <v>79.970000999999996</v>
      </c>
      <c r="M444">
        <v>83.739998</v>
      </c>
      <c r="N444">
        <v>88.199996999999996</v>
      </c>
      <c r="O444" s="6">
        <f t="shared" si="167"/>
        <v>-4.5594556230685191E-3</v>
      </c>
      <c r="P444" s="6">
        <f t="shared" si="168"/>
        <v>-4.6616153679086371E-2</v>
      </c>
      <c r="Q444" s="6">
        <f t="shared" si="169"/>
        <v>-4.1107728927683572E-2</v>
      </c>
      <c r="R444" s="6">
        <f t="shared" si="170"/>
        <v>-7.2279926771092124E-3</v>
      </c>
      <c r="S444" s="6">
        <f t="shared" si="171"/>
        <v>-2.4459116502451032E-2</v>
      </c>
      <c r="T444" s="6">
        <f t="shared" si="172"/>
        <v>-1.6300892194362111E-2</v>
      </c>
      <c r="U444" s="6">
        <f t="shared" si="173"/>
        <v>-1.8160743889461758E-2</v>
      </c>
      <c r="V444" s="6">
        <f t="shared" si="174"/>
        <v>-2.1561054154858598E-2</v>
      </c>
      <c r="W444" s="6">
        <f t="shared" si="175"/>
        <v>-1.5343407691639386E-3</v>
      </c>
      <c r="X444" s="6">
        <f t="shared" si="176"/>
        <v>-2.0389186155533815E-2</v>
      </c>
      <c r="Y444" s="6">
        <f t="shared" si="177"/>
        <v>-3.7443379211338961E-3</v>
      </c>
      <c r="Z444" s="6">
        <f t="shared" si="178"/>
        <v>-1.3521722254163846E-2</v>
      </c>
      <c r="AA444" s="6">
        <f t="shared" si="179"/>
        <v>-2.4084065902960396E-2</v>
      </c>
      <c r="AB444" s="6">
        <f t="shared" si="180"/>
        <v>-9.7451913148474019E-3</v>
      </c>
      <c r="AC444" s="6">
        <f t="shared" si="181"/>
        <v>-4.8419968964587314E-2</v>
      </c>
      <c r="AD444" s="6">
        <f t="shared" si="182"/>
        <v>-4.0930764922509001E-2</v>
      </c>
      <c r="AE444" s="6">
        <f t="shared" si="183"/>
        <v>-1.1633001254682918E-2</v>
      </c>
      <c r="AF444" s="6">
        <f t="shared" si="184"/>
        <v>-2.8084043166890737E-2</v>
      </c>
      <c r="AG444" s="6">
        <f t="shared" si="185"/>
        <v>-1.9697784182693582E-2</v>
      </c>
      <c r="AH444" s="6">
        <f t="shared" si="186"/>
        <v>-2.000675656056471E-2</v>
      </c>
      <c r="AI444" s="6">
        <f t="shared" si="187"/>
        <v>-2.6976073657324618E-2</v>
      </c>
      <c r="AJ444" s="6">
        <f t="shared" si="188"/>
        <v>-1.7834336442443728E-3</v>
      </c>
      <c r="AK444" s="6">
        <f t="shared" si="189"/>
        <v>-2.2310722579613054E-2</v>
      </c>
      <c r="AL444" s="6">
        <f t="shared" si="190"/>
        <v>-4.0571169603439696E-3</v>
      </c>
      <c r="AM444" s="6">
        <f t="shared" si="191"/>
        <v>-1.4145475050999308E-2</v>
      </c>
      <c r="AN444" s="6">
        <f t="shared" si="192"/>
        <v>-2.5195897993455181E-2</v>
      </c>
    </row>
    <row r="445" spans="1:40">
      <c r="A445" s="1" t="d">
        <v>2015-06-15</v>
      </c>
      <c r="B445">
        <v>77.449996999999996</v>
      </c>
      <c r="C445">
        <v>42.790000999999997</v>
      </c>
      <c r="D445">
        <v>75.900002000000001</v>
      </c>
      <c r="E445">
        <v>75.709998999999996</v>
      </c>
      <c r="F445">
        <v>48.66</v>
      </c>
      <c r="G445">
        <v>55.740001999999997</v>
      </c>
      <c r="H445">
        <v>50.240001999999997</v>
      </c>
      <c r="I445">
        <v>42.540000999999997</v>
      </c>
      <c r="J445">
        <v>84.830001999999993</v>
      </c>
      <c r="K445">
        <v>119.08000199999999</v>
      </c>
      <c r="L445">
        <v>80.180000000000007</v>
      </c>
      <c r="M445">
        <v>84.379997000000003</v>
      </c>
      <c r="N445">
        <v>88.839995999999999</v>
      </c>
      <c r="O445" s="6">
        <f t="shared" si="167"/>
        <v>1.4959550519319064E-2</v>
      </c>
      <c r="P445" s="6">
        <f t="shared" si="168"/>
        <v>-3.918473537352319E-2</v>
      </c>
      <c r="Q445" s="6">
        <f t="shared" si="169"/>
        <v>-3.2279644691856575E-2</v>
      </c>
      <c r="R445" s="6">
        <f t="shared" si="170"/>
        <v>1.022241885336226E-2</v>
      </c>
      <c r="S445" s="6">
        <f t="shared" si="171"/>
        <v>-2.6680569683723379E-3</v>
      </c>
      <c r="T445" s="6">
        <f t="shared" si="172"/>
        <v>-1.255024783600989E-3</v>
      </c>
      <c r="U445" s="6">
        <f t="shared" si="173"/>
        <v>-7.3376430160676581E-3</v>
      </c>
      <c r="V445" s="6">
        <f t="shared" si="174"/>
        <v>-1.9323101510483567E-2</v>
      </c>
      <c r="W445" s="6">
        <f t="shared" si="175"/>
        <v>-4.7143193355655299E-4</v>
      </c>
      <c r="X445" s="6">
        <f t="shared" si="176"/>
        <v>-3.0028286896154201E-2</v>
      </c>
      <c r="Y445" s="6">
        <f t="shared" si="177"/>
        <v>-2.4912444839762676E-3</v>
      </c>
      <c r="Z445" s="6">
        <f t="shared" si="178"/>
        <v>-9.7884149614094335E-3</v>
      </c>
      <c r="AA445" s="6">
        <f t="shared" si="179"/>
        <v>-2.4352157530345888E-2</v>
      </c>
      <c r="AB445" s="6">
        <f t="shared" si="180"/>
        <v>9.7738148275401809E-3</v>
      </c>
      <c r="AC445" s="6">
        <f t="shared" si="181"/>
        <v>-4.0988550659024132E-2</v>
      </c>
      <c r="AD445" s="6">
        <f t="shared" si="182"/>
        <v>-3.2102680686682004E-2</v>
      </c>
      <c r="AE445" s="6">
        <f t="shared" si="183"/>
        <v>5.8174102757885546E-3</v>
      </c>
      <c r="AF445" s="6">
        <f t="shared" si="184"/>
        <v>-6.2929836328120426E-3</v>
      </c>
      <c r="AG445" s="6">
        <f t="shared" si="185"/>
        <v>-4.6519167719324614E-3</v>
      </c>
      <c r="AH445" s="6">
        <f t="shared" si="186"/>
        <v>-9.183655687170611E-3</v>
      </c>
      <c r="AI445" s="6">
        <f t="shared" si="187"/>
        <v>-2.4738121012949588E-2</v>
      </c>
      <c r="AJ445" s="6">
        <f t="shared" si="188"/>
        <v>-7.2052480863698718E-4</v>
      </c>
      <c r="AK445" s="6">
        <f t="shared" si="189"/>
        <v>-3.1949823320233439E-2</v>
      </c>
      <c r="AL445" s="6">
        <f t="shared" si="190"/>
        <v>-2.8040235231863407E-3</v>
      </c>
      <c r="AM445" s="6">
        <f t="shared" si="191"/>
        <v>-1.0412167758244896E-2</v>
      </c>
      <c r="AN445" s="6">
        <f t="shared" si="192"/>
        <v>-2.5463989620840673E-2</v>
      </c>
    </row>
    <row r="446" spans="1:40">
      <c r="A446" s="1" t="d">
        <v>2015-06-22</v>
      </c>
      <c r="B446">
        <v>77.900002000000001</v>
      </c>
      <c r="C446">
        <v>41.790000999999997</v>
      </c>
      <c r="D446">
        <v>76.019997000000004</v>
      </c>
      <c r="E446">
        <v>75.989998</v>
      </c>
      <c r="F446">
        <v>48.43</v>
      </c>
      <c r="G446">
        <v>55.09</v>
      </c>
      <c r="H446">
        <v>49.389999000000003</v>
      </c>
      <c r="I446">
        <v>42.259998000000003</v>
      </c>
      <c r="J446">
        <v>84.720000999999996</v>
      </c>
      <c r="K446">
        <v>115.230003</v>
      </c>
      <c r="L446">
        <v>79.980002999999996</v>
      </c>
      <c r="M446">
        <v>83.339995999999999</v>
      </c>
      <c r="N446">
        <v>86.559997999999993</v>
      </c>
      <c r="O446" s="6">
        <f t="shared" si="167"/>
        <v>1.7873873184028364E-2</v>
      </c>
      <c r="P446" s="6">
        <f t="shared" si="168"/>
        <v>-2.2010117671185634E-2</v>
      </c>
      <c r="Q446" s="6">
        <f t="shared" si="169"/>
        <v>-2.1472632583785047E-2</v>
      </c>
      <c r="R446" s="6">
        <f t="shared" si="170"/>
        <v>2.1952615300169516E-2</v>
      </c>
      <c r="S446" s="6">
        <f t="shared" si="171"/>
        <v>1.7496801282118574E-2</v>
      </c>
      <c r="T446" s="6">
        <f t="shared" si="172"/>
        <v>-1.3880366934302869E-2</v>
      </c>
      <c r="U446" s="6">
        <f t="shared" si="173"/>
        <v>-1.2474991133290245E-2</v>
      </c>
      <c r="V446" s="6">
        <f t="shared" si="174"/>
        <v>-1.6195706851318284E-2</v>
      </c>
      <c r="W446" s="6">
        <f t="shared" si="175"/>
        <v>5.9038906367075614E-4</v>
      </c>
      <c r="X446" s="6">
        <f t="shared" si="176"/>
        <v>-2.0358861396914226E-2</v>
      </c>
      <c r="Y446" s="6">
        <f t="shared" si="177"/>
        <v>1.2506407956131262E-4</v>
      </c>
      <c r="Z446" s="6">
        <f t="shared" si="178"/>
        <v>-3.3541838068568905E-3</v>
      </c>
      <c r="AA446" s="6">
        <f t="shared" si="179"/>
        <v>-1.8995914019281076E-2</v>
      </c>
      <c r="AB446" s="6">
        <f t="shared" si="180"/>
        <v>1.2688137492249483E-2</v>
      </c>
      <c r="AC446" s="6">
        <f t="shared" si="181"/>
        <v>-2.381393295668658E-2</v>
      </c>
      <c r="AD446" s="6">
        <f t="shared" si="182"/>
        <v>-2.1295668578610476E-2</v>
      </c>
      <c r="AE446" s="6">
        <f t="shared" si="183"/>
        <v>1.754760672259581E-2</v>
      </c>
      <c r="AF446" s="6">
        <f t="shared" si="184"/>
        <v>1.3871874617678869E-2</v>
      </c>
      <c r="AG446" s="6">
        <f t="shared" si="185"/>
        <v>-1.7277258922634341E-2</v>
      </c>
      <c r="AH446" s="6">
        <f t="shared" si="186"/>
        <v>-1.4321003804393197E-2</v>
      </c>
      <c r="AI446" s="6">
        <f t="shared" si="187"/>
        <v>-2.1610726353784304E-2</v>
      </c>
      <c r="AJ446" s="6">
        <f t="shared" si="188"/>
        <v>3.4129618859032201E-4</v>
      </c>
      <c r="AK446" s="6">
        <f t="shared" si="189"/>
        <v>-2.2280397820993465E-2</v>
      </c>
      <c r="AL446" s="6">
        <f t="shared" si="190"/>
        <v>-1.8771495964876056E-4</v>
      </c>
      <c r="AM446" s="6">
        <f t="shared" si="191"/>
        <v>-3.9779366036923527E-3</v>
      </c>
      <c r="AN446" s="6">
        <f t="shared" si="192"/>
        <v>-2.0107746109775861E-2</v>
      </c>
    </row>
    <row r="447" spans="1:40">
      <c r="A447" s="1" t="d">
        <v>2015-06-29</v>
      </c>
      <c r="B447">
        <v>77.199996999999996</v>
      </c>
      <c r="C447">
        <v>42.23</v>
      </c>
      <c r="D447">
        <v>74.470000999999996</v>
      </c>
      <c r="E447">
        <v>74.870002999999997</v>
      </c>
      <c r="F447">
        <v>48.169998</v>
      </c>
      <c r="G447">
        <v>54.23</v>
      </c>
      <c r="H447">
        <v>48.509998000000003</v>
      </c>
      <c r="I447">
        <v>41.740001999999997</v>
      </c>
      <c r="J447">
        <v>84.879997000000003</v>
      </c>
      <c r="K447">
        <v>116.07</v>
      </c>
      <c r="L447">
        <v>80.099997999999999</v>
      </c>
      <c r="M447">
        <v>83.709998999999996</v>
      </c>
      <c r="N447">
        <v>86.989998</v>
      </c>
      <c r="O447" s="6">
        <f t="shared" si="167"/>
        <v>7.932950475264473E-3</v>
      </c>
      <c r="P447" s="6">
        <f t="shared" si="168"/>
        <v>-7.3139643335259127E-3</v>
      </c>
      <c r="Q447" s="6">
        <f t="shared" si="169"/>
        <v>-3.3019375387520623E-2</v>
      </c>
      <c r="R447" s="6">
        <f t="shared" si="170"/>
        <v>5.7598576707213779E-3</v>
      </c>
      <c r="S447" s="6">
        <f t="shared" si="171"/>
        <v>2.2861280068636495E-3</v>
      </c>
      <c r="T447" s="6">
        <f t="shared" si="172"/>
        <v>-3.1760223234338171E-2</v>
      </c>
      <c r="U447" s="6">
        <f t="shared" si="173"/>
        <v>-3.424512558949027E-2</v>
      </c>
      <c r="V447" s="6">
        <f t="shared" si="174"/>
        <v>-2.2036100763847453E-2</v>
      </c>
      <c r="W447" s="6">
        <f t="shared" si="175"/>
        <v>2.5951766211207358E-3</v>
      </c>
      <c r="X447" s="6">
        <f t="shared" si="176"/>
        <v>-1.6236905949951225E-2</v>
      </c>
      <c r="Y447" s="6">
        <f t="shared" si="177"/>
        <v>1.6242522570366256E-3</v>
      </c>
      <c r="Z447" s="6">
        <f t="shared" si="178"/>
        <v>-3.5830398158735895E-4</v>
      </c>
      <c r="AA447" s="6">
        <f t="shared" si="179"/>
        <v>-1.3813782470838788E-2</v>
      </c>
      <c r="AB447" s="6">
        <f t="shared" si="180"/>
        <v>2.7472147834855911E-3</v>
      </c>
      <c r="AC447" s="6">
        <f t="shared" si="181"/>
        <v>-9.1177796190268588E-3</v>
      </c>
      <c r="AD447" s="6">
        <f t="shared" si="182"/>
        <v>-3.2842411382346053E-2</v>
      </c>
      <c r="AE447" s="6">
        <f t="shared" si="183"/>
        <v>1.3548490931476727E-3</v>
      </c>
      <c r="AF447" s="6">
        <f t="shared" si="184"/>
        <v>-1.3387986575760557E-3</v>
      </c>
      <c r="AG447" s="6">
        <f t="shared" si="185"/>
        <v>-3.5157115222669642E-2</v>
      </c>
      <c r="AH447" s="6">
        <f t="shared" si="186"/>
        <v>-3.6091138260593222E-2</v>
      </c>
      <c r="AI447" s="6">
        <f t="shared" si="187"/>
        <v>-2.7451120266313474E-2</v>
      </c>
      <c r="AJ447" s="6">
        <f t="shared" si="188"/>
        <v>2.3460837460403017E-3</v>
      </c>
      <c r="AK447" s="6">
        <f t="shared" si="189"/>
        <v>-1.8158442374030463E-2</v>
      </c>
      <c r="AL447" s="6">
        <f t="shared" si="190"/>
        <v>1.3114732178265524E-3</v>
      </c>
      <c r="AM447" s="6">
        <f t="shared" si="191"/>
        <v>-9.8205677842282081E-4</v>
      </c>
      <c r="AN447" s="6">
        <f t="shared" si="192"/>
        <v>-1.4925614561333574E-2</v>
      </c>
    </row>
    <row r="448" spans="1:40">
      <c r="A448" s="1" t="d">
        <v>2015-07-06</v>
      </c>
      <c r="B448">
        <v>77.669998000000007</v>
      </c>
      <c r="C448">
        <v>42.970001000000003</v>
      </c>
      <c r="D448">
        <v>73.459998999999996</v>
      </c>
      <c r="E448">
        <v>75.279999000000004</v>
      </c>
      <c r="F448">
        <v>49.18</v>
      </c>
      <c r="G448">
        <v>54.169998</v>
      </c>
      <c r="H448">
        <v>47.700001</v>
      </c>
      <c r="I448">
        <v>41.439999</v>
      </c>
      <c r="J448">
        <v>84.839995999999999</v>
      </c>
      <c r="K448">
        <v>116.050003</v>
      </c>
      <c r="L448">
        <v>80.089995999999999</v>
      </c>
      <c r="M448">
        <v>83.629997000000003</v>
      </c>
      <c r="N448">
        <v>86.879997000000003</v>
      </c>
      <c r="O448" s="6">
        <f t="shared" si="167"/>
        <v>2.8365285533785462E-3</v>
      </c>
      <c r="P448" s="6">
        <f t="shared" si="168"/>
        <v>4.1977672602825158E-3</v>
      </c>
      <c r="Q448" s="6">
        <f t="shared" si="169"/>
        <v>-3.2675683973374489E-2</v>
      </c>
      <c r="R448" s="6">
        <f t="shared" si="170"/>
        <v>-5.6957569135368744E-3</v>
      </c>
      <c r="S448" s="6">
        <f t="shared" si="171"/>
        <v>1.0629699432669911E-2</v>
      </c>
      <c r="T448" s="6">
        <f t="shared" si="172"/>
        <v>-2.8570845185675028E-2</v>
      </c>
      <c r="U448" s="6">
        <f t="shared" si="173"/>
        <v>-5.1880143110203711E-2</v>
      </c>
      <c r="V448" s="6">
        <f t="shared" si="174"/>
        <v>-2.6198259459424836E-2</v>
      </c>
      <c r="W448" s="6">
        <f t="shared" si="175"/>
        <v>1.1780515270074185E-4</v>
      </c>
      <c r="X448" s="6">
        <f t="shared" si="176"/>
        <v>-2.5774394371635007E-2</v>
      </c>
      <c r="Y448" s="6">
        <f t="shared" si="177"/>
        <v>-1.1231548225845707E-3</v>
      </c>
      <c r="Z448" s="6">
        <f t="shared" si="178"/>
        <v>-8.9280996216041658E-3</v>
      </c>
      <c r="AA448" s="6">
        <f t="shared" si="179"/>
        <v>-2.2309132346224021E-2</v>
      </c>
      <c r="AB448" s="6">
        <f t="shared" si="180"/>
        <v>-2.3492071384003358E-3</v>
      </c>
      <c r="AC448" s="6">
        <f t="shared" si="181"/>
        <v>2.3939519747815698E-3</v>
      </c>
      <c r="AD448" s="6">
        <f t="shared" si="182"/>
        <v>-3.2498719968199918E-2</v>
      </c>
      <c r="AE448" s="6">
        <f t="shared" si="183"/>
        <v>-1.010076549111058E-2</v>
      </c>
      <c r="AF448" s="6">
        <f t="shared" si="184"/>
        <v>7.0047727682302063E-3</v>
      </c>
      <c r="AG448" s="6">
        <f t="shared" si="185"/>
        <v>-3.19677371740065E-2</v>
      </c>
      <c r="AH448" s="6">
        <f t="shared" si="186"/>
        <v>-5.3726155781306663E-2</v>
      </c>
      <c r="AI448" s="6">
        <f t="shared" si="187"/>
        <v>-3.161327896189086E-2</v>
      </c>
      <c r="AJ448" s="6">
        <f t="shared" si="188"/>
        <v>-1.3128772237969228E-4</v>
      </c>
      <c r="AK448" s="6">
        <f t="shared" si="189"/>
        <v>-2.7695930795714245E-2</v>
      </c>
      <c r="AL448" s="6">
        <f t="shared" si="190"/>
        <v>-1.4359338617946438E-3</v>
      </c>
      <c r="AM448" s="6">
        <f t="shared" si="191"/>
        <v>-9.551852418439628E-3</v>
      </c>
      <c r="AN448" s="6">
        <f t="shared" si="192"/>
        <v>-2.3420964436718806E-2</v>
      </c>
    </row>
    <row r="449" spans="1:40">
      <c r="A449" s="1" t="d">
        <v>2015-07-13</v>
      </c>
      <c r="B449">
        <v>79.150002000000001</v>
      </c>
      <c r="C449">
        <v>43.349997999999999</v>
      </c>
      <c r="D449">
        <v>72.440002000000007</v>
      </c>
      <c r="E449">
        <v>76.970000999999996</v>
      </c>
      <c r="F449">
        <v>50.07</v>
      </c>
      <c r="G449">
        <v>54.919998</v>
      </c>
      <c r="H449">
        <v>47.66</v>
      </c>
      <c r="I449">
        <v>43.439999</v>
      </c>
      <c r="J449">
        <v>84.809997999999993</v>
      </c>
      <c r="K449">
        <v>118.720001</v>
      </c>
      <c r="L449">
        <v>80.089995999999999</v>
      </c>
      <c r="M449">
        <v>83.809997999999993</v>
      </c>
      <c r="N449">
        <v>88.099997999999999</v>
      </c>
      <c r="O449" s="6">
        <f t="shared" si="167"/>
        <v>1.5918833044855286E-2</v>
      </c>
      <c r="P449" s="6">
        <f t="shared" si="168"/>
        <v>3.6649556701455033E-2</v>
      </c>
      <c r="Q449" s="6">
        <f t="shared" si="169"/>
        <v>-4.8237763473534666E-2</v>
      </c>
      <c r="R449" s="6">
        <f t="shared" si="170"/>
        <v>1.2814022175860054E-2</v>
      </c>
      <c r="S449" s="6">
        <f t="shared" si="171"/>
        <v>3.3302569926715583E-2</v>
      </c>
      <c r="T449" s="6">
        <f t="shared" si="172"/>
        <v>-3.0906670014615831E-3</v>
      </c>
      <c r="U449" s="6">
        <f t="shared" si="173"/>
        <v>-3.5655482634923796E-2</v>
      </c>
      <c r="V449" s="6">
        <f t="shared" si="174"/>
        <v>2.7539687743589031E-2</v>
      </c>
      <c r="W449" s="6">
        <f t="shared" si="175"/>
        <v>1.06172369474429E-3</v>
      </c>
      <c r="X449" s="6">
        <f t="shared" si="176"/>
        <v>2.9837630781441273E-2</v>
      </c>
      <c r="Y449" s="6">
        <f t="shared" si="177"/>
        <v>1.3743114637275555E-3</v>
      </c>
      <c r="Z449" s="6">
        <f t="shared" si="178"/>
        <v>5.6237302491677806E-3</v>
      </c>
      <c r="AA449" s="6">
        <f t="shared" si="179"/>
        <v>1.7634718247847351E-2</v>
      </c>
      <c r="AB449" s="6">
        <f t="shared" si="180"/>
        <v>1.0733097353076405E-2</v>
      </c>
      <c r="AC449" s="6">
        <f t="shared" si="181"/>
        <v>3.484574141595409E-2</v>
      </c>
      <c r="AD449" s="6">
        <f t="shared" si="182"/>
        <v>-4.8060799468360095E-2</v>
      </c>
      <c r="AE449" s="6">
        <f t="shared" si="183"/>
        <v>8.4090135982863475E-3</v>
      </c>
      <c r="AF449" s="6">
        <f t="shared" si="184"/>
        <v>2.9677643262275878E-2</v>
      </c>
      <c r="AG449" s="6">
        <f t="shared" si="185"/>
        <v>-6.4875589897930557E-3</v>
      </c>
      <c r="AH449" s="6">
        <f t="shared" si="186"/>
        <v>-3.7501495306026748E-2</v>
      </c>
      <c r="AI449" s="6">
        <f t="shared" si="187"/>
        <v>2.2124668241123011E-2</v>
      </c>
      <c r="AJ449" s="6">
        <f t="shared" si="188"/>
        <v>8.1263081966385584E-4</v>
      </c>
      <c r="AK449" s="6">
        <f t="shared" si="189"/>
        <v>2.7916094357362035E-2</v>
      </c>
      <c r="AL449" s="6">
        <f t="shared" si="190"/>
        <v>1.0615324245174824E-3</v>
      </c>
      <c r="AM449" s="6">
        <f t="shared" si="191"/>
        <v>4.9999774523323184E-3</v>
      </c>
      <c r="AN449" s="6">
        <f t="shared" si="192"/>
        <v>1.6522886157352566E-2</v>
      </c>
    </row>
    <row r="450" spans="1:40">
      <c r="A450" s="1" t="d">
        <v>2015-07-20</v>
      </c>
      <c r="B450">
        <v>78.849997999999999</v>
      </c>
      <c r="C450">
        <v>42.330002</v>
      </c>
      <c r="D450">
        <v>69.529999000000004</v>
      </c>
      <c r="E450">
        <v>74.849997999999999</v>
      </c>
      <c r="F450">
        <v>49.68</v>
      </c>
      <c r="G450">
        <v>52.900002000000001</v>
      </c>
      <c r="H450">
        <v>45.080002</v>
      </c>
      <c r="I450">
        <v>42.360000999999997</v>
      </c>
      <c r="J450">
        <v>84.790001000000004</v>
      </c>
      <c r="K450">
        <v>121.389999</v>
      </c>
      <c r="L450">
        <v>80.110000999999997</v>
      </c>
      <c r="M450">
        <v>84.099997999999999</v>
      </c>
      <c r="N450">
        <v>89.139999000000003</v>
      </c>
      <c r="O450" s="6">
        <f t="shared" si="167"/>
        <v>2.1147869873804612E-2</v>
      </c>
      <c r="P450" s="6">
        <f t="shared" si="168"/>
        <v>2.3652328347939303E-3</v>
      </c>
      <c r="Q450" s="6">
        <f t="shared" si="169"/>
        <v>-6.8638073422134793E-2</v>
      </c>
      <c r="R450" s="6">
        <f t="shared" si="170"/>
        <v>-2.6723216651660915E-4</v>
      </c>
      <c r="S450" s="6">
        <f t="shared" si="171"/>
        <v>3.086605850271289E-2</v>
      </c>
      <c r="T450" s="6">
        <f t="shared" si="172"/>
        <v>-2.4830884181532915E-2</v>
      </c>
      <c r="U450" s="6">
        <f t="shared" si="173"/>
        <v>-7.3331187491364802E-2</v>
      </c>
      <c r="V450" s="6">
        <f t="shared" si="174"/>
        <v>1.4744594775660137E-2</v>
      </c>
      <c r="W450" s="6">
        <f t="shared" si="175"/>
        <v>-1.060835851956838E-3</v>
      </c>
      <c r="X450" s="6">
        <f t="shared" si="176"/>
        <v>4.4815037291270177E-2</v>
      </c>
      <c r="Y450" s="6">
        <f t="shared" si="177"/>
        <v>1.248736043372724E-4</v>
      </c>
      <c r="Z450" s="6">
        <f t="shared" si="178"/>
        <v>4.6481104717283348E-3</v>
      </c>
      <c r="AA450" s="6">
        <f t="shared" si="179"/>
        <v>2.4415009771800836E-2</v>
      </c>
      <c r="AB450" s="6">
        <f t="shared" si="180"/>
        <v>1.5962134182025731E-2</v>
      </c>
      <c r="AC450" s="6">
        <f t="shared" si="181"/>
        <v>5.614175492929844E-4</v>
      </c>
      <c r="AD450" s="6">
        <f t="shared" si="182"/>
        <v>-6.8461109416960222E-2</v>
      </c>
      <c r="AE450" s="6">
        <f t="shared" si="183"/>
        <v>-4.6722407440903148E-3</v>
      </c>
      <c r="AF450" s="6">
        <f t="shared" si="184"/>
        <v>2.7241131838273185E-2</v>
      </c>
      <c r="AG450" s="6">
        <f t="shared" si="185"/>
        <v>-2.8227776169864386E-2</v>
      </c>
      <c r="AH450" s="6">
        <f t="shared" si="186"/>
        <v>-7.5177200162467761E-2</v>
      </c>
      <c r="AI450" s="6">
        <f t="shared" si="187"/>
        <v>9.3295752731941163E-3</v>
      </c>
      <c r="AJ450" s="6">
        <f t="shared" si="188"/>
        <v>-1.3099287270372721E-3</v>
      </c>
      <c r="AK450" s="6">
        <f t="shared" si="189"/>
        <v>4.2893500867190938E-2</v>
      </c>
      <c r="AL450" s="6">
        <f t="shared" si="190"/>
        <v>-1.8790543487280079E-4</v>
      </c>
      <c r="AM450" s="6">
        <f t="shared" si="191"/>
        <v>4.0243576748928735E-3</v>
      </c>
      <c r="AN450" s="6">
        <f t="shared" si="192"/>
        <v>2.3303177681306051E-2</v>
      </c>
    </row>
    <row r="451" spans="1:40">
      <c r="A451" s="1" t="d">
        <v>2015-07-27</v>
      </c>
      <c r="B451">
        <v>80.220000999999996</v>
      </c>
      <c r="C451">
        <v>43.990001999999997</v>
      </c>
      <c r="D451">
        <v>69.379997000000003</v>
      </c>
      <c r="E451">
        <v>76.589995999999999</v>
      </c>
      <c r="F451">
        <v>50.310001</v>
      </c>
      <c r="G451">
        <v>54.220001000000003</v>
      </c>
      <c r="H451">
        <v>45.950001</v>
      </c>
      <c r="I451">
        <v>42.580002</v>
      </c>
      <c r="J451">
        <v>84.860000999999997</v>
      </c>
      <c r="K451">
        <v>122.529999</v>
      </c>
      <c r="L451">
        <v>80.220000999999996</v>
      </c>
      <c r="M451">
        <v>84.459998999999996</v>
      </c>
      <c r="N451">
        <v>89.989998</v>
      </c>
      <c r="O451" s="6">
        <f t="shared" si="167"/>
        <v>3.2303816126038082E-2</v>
      </c>
      <c r="P451" s="6">
        <f t="shared" si="168"/>
        <v>2.3460159766551799E-2</v>
      </c>
      <c r="Q451" s="6">
        <f t="shared" si="169"/>
        <v>-5.7142428477194647E-2</v>
      </c>
      <c r="R451" s="6">
        <f t="shared" si="170"/>
        <v>1.7251985701978202E-2</v>
      </c>
      <c r="S451" s="6">
        <f t="shared" si="171"/>
        <v>2.2716847591944537E-2</v>
      </c>
      <c r="T451" s="6">
        <f t="shared" si="172"/>
        <v>9.2264976489630395E-4</v>
      </c>
      <c r="U451" s="6">
        <f t="shared" si="173"/>
        <v>-3.7377548294174424E-2</v>
      </c>
      <c r="V451" s="6">
        <f t="shared" si="174"/>
        <v>2.7138132615787691E-2</v>
      </c>
      <c r="W451" s="6">
        <f t="shared" si="175"/>
        <v>2.357690093850395E-4</v>
      </c>
      <c r="X451" s="6">
        <f t="shared" si="176"/>
        <v>5.4334731228716467E-2</v>
      </c>
      <c r="Y451" s="6">
        <f t="shared" si="177"/>
        <v>1.6219204158494191E-3</v>
      </c>
      <c r="Z451" s="6">
        <f t="shared" si="178"/>
        <v>9.8757661447340696E-3</v>
      </c>
      <c r="AA451" s="6">
        <f t="shared" si="179"/>
        <v>3.5170709165927273E-2</v>
      </c>
      <c r="AB451" s="6">
        <f t="shared" si="180"/>
        <v>2.7118080434259201E-2</v>
      </c>
      <c r="AC451" s="6">
        <f t="shared" si="181"/>
        <v>2.1656344481050853E-2</v>
      </c>
      <c r="AD451" s="6">
        <f t="shared" si="182"/>
        <v>-5.6965464472020076E-2</v>
      </c>
      <c r="AE451" s="6">
        <f t="shared" si="183"/>
        <v>1.2846977124404496E-2</v>
      </c>
      <c r="AF451" s="6">
        <f t="shared" si="184"/>
        <v>1.9091920927504832E-2</v>
      </c>
      <c r="AG451" s="6">
        <f t="shared" si="185"/>
        <v>-2.4742422234351681E-3</v>
      </c>
      <c r="AH451" s="6">
        <f t="shared" si="186"/>
        <v>-3.9223560965277376E-2</v>
      </c>
      <c r="AI451" s="6">
        <f t="shared" si="187"/>
        <v>2.172311311332167E-2</v>
      </c>
      <c r="AJ451" s="6">
        <f t="shared" si="188"/>
        <v>-1.3323865695394636E-5</v>
      </c>
      <c r="AK451" s="6">
        <f t="shared" si="189"/>
        <v>5.2413194804637228E-2</v>
      </c>
      <c r="AL451" s="6">
        <f t="shared" si="190"/>
        <v>1.309141376639346E-3</v>
      </c>
      <c r="AM451" s="6">
        <f t="shared" si="191"/>
        <v>9.2520133478986074E-3</v>
      </c>
      <c r="AN451" s="6">
        <f t="shared" si="192"/>
        <v>3.4058877075432488E-2</v>
      </c>
    </row>
    <row r="452" spans="1:40">
      <c r="A452" s="1" t="d">
        <v>2015-08-03</v>
      </c>
      <c r="B452">
        <v>78.279999000000004</v>
      </c>
      <c r="C452">
        <v>44.389999000000003</v>
      </c>
      <c r="D452">
        <v>66.989998</v>
      </c>
      <c r="E452">
        <v>75.319999999999993</v>
      </c>
      <c r="F452">
        <v>50.16</v>
      </c>
      <c r="G452">
        <v>53.689999</v>
      </c>
      <c r="H452">
        <v>45.220001000000003</v>
      </c>
      <c r="I452">
        <v>42.119999</v>
      </c>
      <c r="J452">
        <v>84.739998</v>
      </c>
      <c r="K452">
        <v>124.339996</v>
      </c>
      <c r="L452">
        <v>80.029999000000004</v>
      </c>
      <c r="M452">
        <v>84.110000999999997</v>
      </c>
      <c r="N452">
        <v>90.220000999999996</v>
      </c>
      <c r="O452" s="6">
        <f t="shared" si="167"/>
        <v>-1.1052681842278006E-2</v>
      </c>
      <c r="P452" s="6">
        <f t="shared" si="168"/>
        <v>2.3707539227899033E-2</v>
      </c>
      <c r="Q452" s="6">
        <f t="shared" si="169"/>
        <v>-7.8215335959294641E-2</v>
      </c>
      <c r="R452" s="6">
        <f t="shared" si="170"/>
        <v>-2.1670044749349141E-2</v>
      </c>
      <c r="S452" s="6">
        <f t="shared" si="171"/>
        <v>1.7958699828117843E-3</v>
      </c>
      <c r="T452" s="6">
        <f t="shared" si="172"/>
        <v>-2.2650798674128017E-2</v>
      </c>
      <c r="U452" s="6">
        <f t="shared" si="173"/>
        <v>-5.2552982706663587E-2</v>
      </c>
      <c r="V452" s="6">
        <f t="shared" si="174"/>
        <v>-3.0857989081337883E-2</v>
      </c>
      <c r="W452" s="6">
        <f t="shared" si="175"/>
        <v>-8.2571519467559745E-4</v>
      </c>
      <c r="X452" s="6">
        <f t="shared" si="176"/>
        <v>4.6251928829083314E-2</v>
      </c>
      <c r="Y452" s="6">
        <f t="shared" si="177"/>
        <v>-7.494005081358845E-4</v>
      </c>
      <c r="Z452" s="6">
        <f t="shared" si="178"/>
        <v>3.5731696162248656E-3</v>
      </c>
      <c r="AA452" s="6">
        <f t="shared" si="179"/>
        <v>2.3778632823608706E-2</v>
      </c>
      <c r="AB452" s="6">
        <f t="shared" si="180"/>
        <v>-1.6238417534056887E-2</v>
      </c>
      <c r="AC452" s="6">
        <f t="shared" si="181"/>
        <v>2.1903723942398087E-2</v>
      </c>
      <c r="AD452" s="6">
        <f t="shared" si="182"/>
        <v>-7.803837195412007E-2</v>
      </c>
      <c r="AE452" s="6">
        <f t="shared" si="183"/>
        <v>-2.6075053326922847E-2</v>
      </c>
      <c r="AF452" s="6">
        <f t="shared" si="184"/>
        <v>-1.8290566816279209E-3</v>
      </c>
      <c r="AG452" s="6">
        <f t="shared" si="185"/>
        <v>-2.6047690662459488E-2</v>
      </c>
      <c r="AH452" s="6">
        <f t="shared" si="186"/>
        <v>-5.4398995377766539E-2</v>
      </c>
      <c r="AI452" s="6">
        <f t="shared" si="187"/>
        <v>-3.6273008583803903E-2</v>
      </c>
      <c r="AJ452" s="6">
        <f t="shared" si="188"/>
        <v>-1.0748080697560317E-3</v>
      </c>
      <c r="AK452" s="6">
        <f t="shared" si="189"/>
        <v>4.4330392405004075E-2</v>
      </c>
      <c r="AL452" s="6">
        <f t="shared" si="190"/>
        <v>-1.0621795473459577E-3</v>
      </c>
      <c r="AM452" s="6">
        <f t="shared" si="191"/>
        <v>2.9494168193894038E-3</v>
      </c>
      <c r="AN452" s="6">
        <f t="shared" si="192"/>
        <v>2.2666800733113921E-2</v>
      </c>
    </row>
    <row r="453" spans="1:40">
      <c r="A453" s="1" t="d">
        <v>2015-08-10</v>
      </c>
      <c r="B453">
        <v>78.360000999999997</v>
      </c>
      <c r="C453">
        <v>45.57</v>
      </c>
      <c r="D453">
        <v>69.339995999999999</v>
      </c>
      <c r="E453">
        <v>75.379997000000003</v>
      </c>
      <c r="F453">
        <v>50.16</v>
      </c>
      <c r="G453">
        <v>54.380001</v>
      </c>
      <c r="H453">
        <v>45.720001000000003</v>
      </c>
      <c r="I453">
        <v>42.419998</v>
      </c>
      <c r="J453">
        <v>84.709998999999996</v>
      </c>
      <c r="K453">
        <v>123.959999</v>
      </c>
      <c r="L453">
        <v>79.989998</v>
      </c>
      <c r="M453">
        <v>83.949996999999996</v>
      </c>
      <c r="N453">
        <v>90.019997000000004</v>
      </c>
      <c r="O453" s="6">
        <f t="shared" si="167"/>
        <v>-6.2336822064777688E-3</v>
      </c>
      <c r="P453" s="6">
        <f t="shared" si="168"/>
        <v>7.3753503495145228E-2</v>
      </c>
      <c r="Q453" s="6">
        <f t="shared" si="169"/>
        <v>-2.7364171585306141E-3</v>
      </c>
      <c r="R453" s="6">
        <f t="shared" si="170"/>
        <v>7.055863895103414E-3</v>
      </c>
      <c r="S453" s="6">
        <f t="shared" si="171"/>
        <v>9.6154586994419734E-3</v>
      </c>
      <c r="T453" s="6">
        <f t="shared" si="172"/>
        <v>2.759308092200172E-2</v>
      </c>
      <c r="U453" s="6">
        <f t="shared" si="173"/>
        <v>1.4097127261728857E-2</v>
      </c>
      <c r="V453" s="6">
        <f t="shared" si="174"/>
        <v>1.4153576485813281E-3</v>
      </c>
      <c r="W453" s="6">
        <f t="shared" si="175"/>
        <v>-9.4397647127747713E-4</v>
      </c>
      <c r="X453" s="6">
        <f t="shared" si="176"/>
        <v>2.0950430180627588E-2</v>
      </c>
      <c r="Y453" s="6">
        <f t="shared" si="177"/>
        <v>-1.4991008522565981E-3</v>
      </c>
      <c r="Z453" s="6">
        <f t="shared" si="178"/>
        <v>-1.7851954096970181E-3</v>
      </c>
      <c r="AA453" s="6">
        <f t="shared" si="179"/>
        <v>9.8236782387570495E-3</v>
      </c>
      <c r="AB453" s="6">
        <f t="shared" si="180"/>
        <v>-1.1419417898256651E-2</v>
      </c>
      <c r="AC453" s="6">
        <f t="shared" si="181"/>
        <v>7.1949688209644286E-2</v>
      </c>
      <c r="AD453" s="6">
        <f t="shared" si="182"/>
        <v>-2.5594531533560437E-3</v>
      </c>
      <c r="AE453" s="6">
        <f t="shared" si="183"/>
        <v>2.6508553175297088E-3</v>
      </c>
      <c r="AF453" s="6">
        <f t="shared" si="184"/>
        <v>5.9905320350022682E-3</v>
      </c>
      <c r="AG453" s="6">
        <f t="shared" si="185"/>
        <v>2.4196188933670249E-2</v>
      </c>
      <c r="AH453" s="6">
        <f t="shared" si="186"/>
        <v>1.2251114590625905E-2</v>
      </c>
      <c r="AI453" s="6">
        <f t="shared" si="187"/>
        <v>-3.9996618538846928E-3</v>
      </c>
      <c r="AJ453" s="6">
        <f t="shared" si="188"/>
        <v>-1.1930693463579113E-3</v>
      </c>
      <c r="AK453" s="6">
        <f t="shared" si="189"/>
        <v>1.902889375654835E-2</v>
      </c>
      <c r="AL453" s="6">
        <f t="shared" si="190"/>
        <v>-1.8118798914666713E-3</v>
      </c>
      <c r="AM453" s="6">
        <f t="shared" si="191"/>
        <v>-2.4089482065324797E-3</v>
      </c>
      <c r="AN453" s="6">
        <f t="shared" si="192"/>
        <v>8.7118461482622624E-3</v>
      </c>
    </row>
    <row r="454" spans="1:40">
      <c r="A454" s="1" t="d">
        <v>2015-08-17</v>
      </c>
      <c r="B454">
        <v>74.360000999999997</v>
      </c>
      <c r="C454">
        <v>45.049999</v>
      </c>
      <c r="D454">
        <v>63.459999000000003</v>
      </c>
      <c r="E454">
        <v>71.709998999999996</v>
      </c>
      <c r="F454">
        <v>47.759998000000003</v>
      </c>
      <c r="G454">
        <v>51.459999000000003</v>
      </c>
      <c r="H454">
        <v>43.209999000000003</v>
      </c>
      <c r="I454">
        <v>39.560001</v>
      </c>
      <c r="J454">
        <v>84.889999000000003</v>
      </c>
      <c r="K454">
        <v>126.389999</v>
      </c>
      <c r="L454">
        <v>80.290001000000004</v>
      </c>
      <c r="M454">
        <v>84.639999000000003</v>
      </c>
      <c r="N454">
        <v>90.599997999999999</v>
      </c>
      <c r="O454" s="6">
        <f t="shared" si="167"/>
        <v>-7.5854696506292438E-2</v>
      </c>
      <c r="P454" s="6">
        <f t="shared" si="168"/>
        <v>2.3810581031282727E-2</v>
      </c>
      <c r="Q454" s="6">
        <f t="shared" si="169"/>
        <v>-8.9188827904384274E-2</v>
      </c>
      <c r="R454" s="6">
        <f t="shared" si="170"/>
        <v>-6.5836273745934662E-2</v>
      </c>
      <c r="S454" s="6">
        <f t="shared" si="171"/>
        <v>-5.2015457171692141E-2</v>
      </c>
      <c r="T454" s="6">
        <f t="shared" si="172"/>
        <v>-5.2245075092869242E-2</v>
      </c>
      <c r="U454" s="6">
        <f t="shared" si="173"/>
        <v>-6.1481943763430837E-2</v>
      </c>
      <c r="V454" s="6">
        <f t="shared" si="174"/>
        <v>-7.3566174403171244E-2</v>
      </c>
      <c r="W454" s="6">
        <f t="shared" si="175"/>
        <v>3.5343741163219834E-4</v>
      </c>
      <c r="X454" s="6">
        <f t="shared" si="176"/>
        <v>3.101646694692797E-2</v>
      </c>
      <c r="Y454" s="6">
        <f t="shared" si="177"/>
        <v>8.7221984381788159E-4</v>
      </c>
      <c r="Z454" s="6">
        <f t="shared" si="178"/>
        <v>2.1289186293711399E-3</v>
      </c>
      <c r="AA454" s="6">
        <f t="shared" si="179"/>
        <v>6.7556601527128373E-3</v>
      </c>
      <c r="AB454" s="6">
        <f t="shared" si="180"/>
        <v>-8.1040432198071319E-2</v>
      </c>
      <c r="AC454" s="6">
        <f t="shared" si="181"/>
        <v>2.2006765745781781E-2</v>
      </c>
      <c r="AD454" s="6">
        <f t="shared" si="182"/>
        <v>-8.9011863899209703E-2</v>
      </c>
      <c r="AE454" s="6">
        <f t="shared" si="183"/>
        <v>-7.0241282323508361E-2</v>
      </c>
      <c r="AF454" s="6">
        <f t="shared" si="184"/>
        <v>-5.5640383836131846E-2</v>
      </c>
      <c r="AG454" s="6">
        <f t="shared" si="185"/>
        <v>-5.5641967081200713E-2</v>
      </c>
      <c r="AH454" s="6">
        <f t="shared" si="186"/>
        <v>-6.3327956434533789E-2</v>
      </c>
      <c r="AI454" s="6">
        <f t="shared" si="187"/>
        <v>-7.8981193905637265E-2</v>
      </c>
      <c r="AJ454" s="6">
        <f t="shared" si="188"/>
        <v>1.043445365517642E-4</v>
      </c>
      <c r="AK454" s="6">
        <f t="shared" si="189"/>
        <v>2.9094930522848731E-2</v>
      </c>
      <c r="AL454" s="6">
        <f t="shared" si="190"/>
        <v>5.5944080460780836E-4</v>
      </c>
      <c r="AM454" s="6">
        <f t="shared" si="191"/>
        <v>1.5051658325356781E-3</v>
      </c>
      <c r="AN454" s="6">
        <f t="shared" si="192"/>
        <v>5.6438280622180511E-3</v>
      </c>
    </row>
    <row r="455" spans="1:40">
      <c r="A455" s="1" t="d">
        <v>2015-08-24</v>
      </c>
      <c r="B455">
        <v>75.559997999999993</v>
      </c>
      <c r="C455">
        <v>43.150002000000001</v>
      </c>
      <c r="D455">
        <v>65.739998</v>
      </c>
      <c r="E455">
        <v>71.800003000000004</v>
      </c>
      <c r="F455">
        <v>47.639999000000003</v>
      </c>
      <c r="G455">
        <v>51.75</v>
      </c>
      <c r="H455">
        <v>43.599997999999999</v>
      </c>
      <c r="I455">
        <v>40.599997999999999</v>
      </c>
      <c r="J455">
        <v>84.809997999999993</v>
      </c>
      <c r="K455">
        <v>122.360001</v>
      </c>
      <c r="L455">
        <v>80.099997999999999</v>
      </c>
      <c r="M455">
        <v>84.199996999999996</v>
      </c>
      <c r="N455">
        <v>89.07</v>
      </c>
      <c r="O455" s="6">
        <f t="shared" si="167"/>
        <v>-3.5365113588943176E-2</v>
      </c>
      <c r="P455" s="6">
        <f t="shared" si="168"/>
        <v>-2.8331732438969377E-2</v>
      </c>
      <c r="Q455" s="6">
        <f t="shared" si="169"/>
        <v>-1.8835786851778561E-2</v>
      </c>
      <c r="R455" s="6">
        <f t="shared" si="170"/>
        <v>-4.7861185952044062E-2</v>
      </c>
      <c r="S455" s="6">
        <f t="shared" si="171"/>
        <v>-5.1545172828330037E-2</v>
      </c>
      <c r="T455" s="6">
        <f t="shared" si="172"/>
        <v>-3.6802313663557087E-2</v>
      </c>
      <c r="U455" s="6">
        <f t="shared" si="173"/>
        <v>-3.6482384480504455E-2</v>
      </c>
      <c r="V455" s="6">
        <f t="shared" si="174"/>
        <v>-3.67546461774821E-2</v>
      </c>
      <c r="W455" s="6">
        <f t="shared" si="175"/>
        <v>8.2571519467554639E-4</v>
      </c>
      <c r="X455" s="6">
        <f t="shared" si="176"/>
        <v>-1.6052189216026011E-2</v>
      </c>
      <c r="Y455" s="6">
        <f t="shared" si="177"/>
        <v>8.7427722188365285E-4</v>
      </c>
      <c r="Z455" s="6">
        <f t="shared" si="178"/>
        <v>1.0694077552882309E-3</v>
      </c>
      <c r="AA455" s="6">
        <f t="shared" si="179"/>
        <v>-1.2828565620488586E-2</v>
      </c>
      <c r="AB455" s="6">
        <f t="shared" si="180"/>
        <v>-4.0550849280722057E-2</v>
      </c>
      <c r="AC455" s="6">
        <f t="shared" si="181"/>
        <v>-3.0135547724470323E-2</v>
      </c>
      <c r="AD455" s="6">
        <f t="shared" si="182"/>
        <v>-1.865882284660399E-2</v>
      </c>
      <c r="AE455" s="6">
        <f t="shared" si="183"/>
        <v>-5.2266194529617768E-2</v>
      </c>
      <c r="AF455" s="6">
        <f t="shared" si="184"/>
        <v>-5.5170099492769742E-2</v>
      </c>
      <c r="AG455" s="6">
        <f t="shared" si="185"/>
        <v>-4.0199205651888559E-2</v>
      </c>
      <c r="AH455" s="6">
        <f t="shared" si="186"/>
        <v>-3.8328397151607407E-2</v>
      </c>
      <c r="AI455" s="6">
        <f t="shared" si="187"/>
        <v>-4.2169665679948121E-2</v>
      </c>
      <c r="AJ455" s="6">
        <f t="shared" si="188"/>
        <v>5.7662231959511225E-4</v>
      </c>
      <c r="AK455" s="6">
        <f t="shared" si="189"/>
        <v>-1.7973725640105249E-2</v>
      </c>
      <c r="AL455" s="6">
        <f t="shared" si="190"/>
        <v>5.6149818267357972E-4</v>
      </c>
      <c r="AM455" s="6">
        <f t="shared" si="191"/>
        <v>4.4565495845276916E-4</v>
      </c>
      <c r="AN455" s="6">
        <f t="shared" si="192"/>
        <v>-1.3940397710983373E-2</v>
      </c>
    </row>
    <row r="456" spans="1:40">
      <c r="A456" s="1" t="d">
        <v>2015-08-31</v>
      </c>
      <c r="B456">
        <v>73.849997999999999</v>
      </c>
      <c r="C456">
        <v>40.959999000000003</v>
      </c>
      <c r="D456">
        <v>63.790000999999997</v>
      </c>
      <c r="E456">
        <v>68.680000000000007</v>
      </c>
      <c r="F456">
        <v>46.52</v>
      </c>
      <c r="G456">
        <v>50.360000999999997</v>
      </c>
      <c r="H456">
        <v>42.049999</v>
      </c>
      <c r="I456">
        <v>39.299999</v>
      </c>
      <c r="J456">
        <v>84.800003000000004</v>
      </c>
      <c r="K456">
        <v>122.68</v>
      </c>
      <c r="L456">
        <v>80.180000000000007</v>
      </c>
      <c r="M456">
        <v>84.470000999999996</v>
      </c>
      <c r="N456">
        <v>89.599997999999999</v>
      </c>
      <c r="O456" s="6">
        <f t="shared" si="167"/>
        <v>-5.9277623942487291E-2</v>
      </c>
      <c r="P456" s="6">
        <f t="shared" si="168"/>
        <v>-0.10665364895860154</v>
      </c>
      <c r="Q456" s="6">
        <f t="shared" si="169"/>
        <v>-8.3425428639812768E-2</v>
      </c>
      <c r="R456" s="6">
        <f t="shared" si="170"/>
        <v>-9.3083912011358752E-2</v>
      </c>
      <c r="S456" s="6">
        <f t="shared" si="171"/>
        <v>-7.5335568674201409E-2</v>
      </c>
      <c r="T456" s="6">
        <f t="shared" si="172"/>
        <v>-7.6799228560262528E-2</v>
      </c>
      <c r="U456" s="6">
        <f t="shared" si="173"/>
        <v>-8.367649816113179E-2</v>
      </c>
      <c r="V456" s="6">
        <f t="shared" si="174"/>
        <v>-7.6395408559040826E-2</v>
      </c>
      <c r="W456" s="6">
        <f t="shared" si="175"/>
        <v>1.0619315367374762E-3</v>
      </c>
      <c r="X456" s="6">
        <f t="shared" si="176"/>
        <v>-1.037958560637817E-2</v>
      </c>
      <c r="Y456" s="6">
        <f t="shared" si="177"/>
        <v>2.3725053567560752E-3</v>
      </c>
      <c r="Z456" s="6">
        <f t="shared" si="178"/>
        <v>6.1751057899355598E-3</v>
      </c>
      <c r="AA456" s="6">
        <f t="shared" si="179"/>
        <v>-4.676536879402551E-3</v>
      </c>
      <c r="AB456" s="6">
        <f t="shared" si="180"/>
        <v>-6.4463359634266179E-2</v>
      </c>
      <c r="AC456" s="6">
        <f t="shared" si="181"/>
        <v>-0.10845746424410248</v>
      </c>
      <c r="AD456" s="6">
        <f t="shared" si="182"/>
        <v>-8.3248464634638197E-2</v>
      </c>
      <c r="AE456" s="6">
        <f t="shared" si="183"/>
        <v>-9.7488920588932451E-2</v>
      </c>
      <c r="AF456" s="6">
        <f t="shared" si="184"/>
        <v>-7.8960495338641107E-2</v>
      </c>
      <c r="AG456" s="6">
        <f t="shared" si="185"/>
        <v>-8.0196120548593999E-2</v>
      </c>
      <c r="AH456" s="6">
        <f t="shared" si="186"/>
        <v>-8.5522510832234749E-2</v>
      </c>
      <c r="AI456" s="6">
        <f t="shared" si="187"/>
        <v>-8.1810428061506846E-2</v>
      </c>
      <c r="AJ456" s="6">
        <f t="shared" si="188"/>
        <v>8.1283866165704206E-4</v>
      </c>
      <c r="AK456" s="6">
        <f t="shared" si="189"/>
        <v>-1.2301122030457407E-2</v>
      </c>
      <c r="AL456" s="6">
        <f t="shared" si="190"/>
        <v>2.0597263175460021E-3</v>
      </c>
      <c r="AM456" s="6">
        <f t="shared" si="191"/>
        <v>5.5513529931000977E-3</v>
      </c>
      <c r="AN456" s="6">
        <f t="shared" si="192"/>
        <v>-5.7883689698973373E-3</v>
      </c>
    </row>
    <row r="457" spans="1:40">
      <c r="A457" s="1" t="d">
        <v>2015-09-07</v>
      </c>
      <c r="B457">
        <v>75.519997000000004</v>
      </c>
      <c r="C457">
        <v>41.549999</v>
      </c>
      <c r="D457">
        <v>63.369999</v>
      </c>
      <c r="E457">
        <v>70.629997000000003</v>
      </c>
      <c r="F457">
        <v>47.099997999999999</v>
      </c>
      <c r="G457">
        <v>51.509998000000003</v>
      </c>
      <c r="H457">
        <v>42.810001</v>
      </c>
      <c r="I457">
        <v>40.459999000000003</v>
      </c>
      <c r="J457">
        <v>84.809997999999993</v>
      </c>
      <c r="K457">
        <v>121.389999</v>
      </c>
      <c r="L457">
        <v>80.180000000000007</v>
      </c>
      <c r="M457">
        <v>84.25</v>
      </c>
      <c r="N457">
        <v>88.910004000000001</v>
      </c>
      <c r="O457" s="6">
        <f t="shared" si="167"/>
        <v>1.5479305811334807E-2</v>
      </c>
      <c r="P457" s="6">
        <f t="shared" si="168"/>
        <v>-8.0875464622720189E-2</v>
      </c>
      <c r="Q457" s="6">
        <f t="shared" si="169"/>
        <v>-1.4192228420038836E-3</v>
      </c>
      <c r="R457" s="6">
        <f t="shared" si="170"/>
        <v>-1.5175253003465866E-2</v>
      </c>
      <c r="S457" s="6">
        <f t="shared" si="171"/>
        <v>-1.3915468648772788E-2</v>
      </c>
      <c r="T457" s="6">
        <f t="shared" si="172"/>
        <v>9.7113732905204436E-4</v>
      </c>
      <c r="U457" s="6">
        <f t="shared" si="173"/>
        <v>-9.3001832851678148E-3</v>
      </c>
      <c r="V457" s="6">
        <f t="shared" si="174"/>
        <v>2.2495274991260864E-2</v>
      </c>
      <c r="W457" s="6">
        <f t="shared" si="175"/>
        <v>-9.4285217844235507E-4</v>
      </c>
      <c r="X457" s="6">
        <f t="shared" si="176"/>
        <v>-4.0363862075215057E-2</v>
      </c>
      <c r="Y457" s="6">
        <f t="shared" si="177"/>
        <v>-1.3709854370827612E-3</v>
      </c>
      <c r="Z457" s="6">
        <f t="shared" si="178"/>
        <v>-4.6183870627732864E-3</v>
      </c>
      <c r="AA457" s="6">
        <f t="shared" si="179"/>
        <v>-1.8829523851516559E-2</v>
      </c>
      <c r="AB457" s="6">
        <f t="shared" si="180"/>
        <v>1.0293570119555926E-2</v>
      </c>
      <c r="AC457" s="6">
        <f t="shared" si="181"/>
        <v>-8.2679279908221132E-2</v>
      </c>
      <c r="AD457" s="6">
        <f t="shared" si="182"/>
        <v>-1.2422588368293133E-3</v>
      </c>
      <c r="AE457" s="6">
        <f t="shared" si="183"/>
        <v>-1.9580261581039572E-2</v>
      </c>
      <c r="AF457" s="6">
        <f t="shared" si="184"/>
        <v>-1.7540395313212491E-2</v>
      </c>
      <c r="AG457" s="6">
        <f t="shared" si="185"/>
        <v>-2.4257546592794279E-3</v>
      </c>
      <c r="AH457" s="6">
        <f t="shared" si="186"/>
        <v>-1.1146195956270767E-2</v>
      </c>
      <c r="AI457" s="6">
        <f t="shared" si="187"/>
        <v>1.7080255488794844E-2</v>
      </c>
      <c r="AJ457" s="6">
        <f t="shared" si="188"/>
        <v>-1.1919450535227893E-3</v>
      </c>
      <c r="AK457" s="6">
        <f t="shared" si="189"/>
        <v>-4.2285398499294295E-2</v>
      </c>
      <c r="AL457" s="6">
        <f t="shared" si="190"/>
        <v>-1.6837644762928343E-3</v>
      </c>
      <c r="AM457" s="6">
        <f t="shared" si="191"/>
        <v>-5.2421398596087486E-3</v>
      </c>
      <c r="AN457" s="6">
        <f t="shared" si="192"/>
        <v>-1.9941355942011345E-2</v>
      </c>
    </row>
    <row r="458" spans="1:40">
      <c r="A458" s="1" t="d">
        <v>2015-09-14</v>
      </c>
      <c r="B458">
        <v>75.459998999999996</v>
      </c>
      <c r="C458">
        <v>42.23</v>
      </c>
      <c r="D458">
        <v>63.060001</v>
      </c>
      <c r="E458">
        <v>70.949996999999996</v>
      </c>
      <c r="F458">
        <v>47.189999</v>
      </c>
      <c r="G458">
        <v>50.860000999999997</v>
      </c>
      <c r="H458">
        <v>41.880001</v>
      </c>
      <c r="I458">
        <v>40.060001</v>
      </c>
      <c r="J458">
        <v>84.889999000000003</v>
      </c>
      <c r="K458">
        <v>122.099998</v>
      </c>
      <c r="L458">
        <v>80.330001999999993</v>
      </c>
      <c r="M458">
        <v>84.599997999999999</v>
      </c>
      <c r="N458">
        <v>88.910004000000001</v>
      </c>
      <c r="O458" s="6">
        <f t="shared" si="167"/>
        <v>-1.3243148801669075E-3</v>
      </c>
      <c r="P458" s="6">
        <f t="shared" si="168"/>
        <v>-2.1551594933525861E-2</v>
      </c>
      <c r="Q458" s="6">
        <f t="shared" si="169"/>
        <v>-4.162086783836718E-2</v>
      </c>
      <c r="R458" s="6">
        <f t="shared" si="170"/>
        <v>-1.1909156514154902E-2</v>
      </c>
      <c r="S458" s="6">
        <f t="shared" si="171"/>
        <v>-9.4907389489694727E-3</v>
      </c>
      <c r="T458" s="6">
        <f t="shared" si="172"/>
        <v>-1.7347652489688392E-2</v>
      </c>
      <c r="U458" s="6">
        <f t="shared" si="173"/>
        <v>-4.0248694603346173E-2</v>
      </c>
      <c r="V458" s="6">
        <f t="shared" si="174"/>
        <v>-1.3389662146373904E-2</v>
      </c>
      <c r="W458" s="6">
        <f t="shared" si="175"/>
        <v>9.4285217844225933E-4</v>
      </c>
      <c r="X458" s="6">
        <f t="shared" si="176"/>
        <v>-2.1271627186655487E-3</v>
      </c>
      <c r="Y458" s="6">
        <f t="shared" si="177"/>
        <v>2.8673459774952838E-3</v>
      </c>
      <c r="Z458" s="6">
        <f t="shared" si="178"/>
        <v>4.7393573526887918E-3</v>
      </c>
      <c r="AA458" s="6">
        <f t="shared" si="179"/>
        <v>-1.7979103214164315E-3</v>
      </c>
      <c r="AB458" s="6">
        <f t="shared" si="180"/>
        <v>-6.5100505719457892E-3</v>
      </c>
      <c r="AC458" s="6">
        <f t="shared" si="181"/>
        <v>-2.3355410219026807E-2</v>
      </c>
      <c r="AD458" s="6">
        <f t="shared" si="182"/>
        <v>-4.1443903833192609E-2</v>
      </c>
      <c r="AE458" s="6">
        <f t="shared" si="183"/>
        <v>-1.6314165091728606E-2</v>
      </c>
      <c r="AF458" s="6">
        <f t="shared" si="184"/>
        <v>-1.3115665613409178E-2</v>
      </c>
      <c r="AG458" s="6">
        <f t="shared" si="185"/>
        <v>-2.0744544478019863E-2</v>
      </c>
      <c r="AH458" s="6">
        <f t="shared" si="186"/>
        <v>-4.2094707274449125E-2</v>
      </c>
      <c r="AI458" s="6">
        <f t="shared" si="187"/>
        <v>-1.8804681648839926E-2</v>
      </c>
      <c r="AJ458" s="6">
        <f t="shared" si="188"/>
        <v>6.937593033618252E-4</v>
      </c>
      <c r="AK458" s="6">
        <f t="shared" si="189"/>
        <v>-4.0486991427447858E-3</v>
      </c>
      <c r="AL458" s="6">
        <f t="shared" si="190"/>
        <v>2.5545669382852107E-3</v>
      </c>
      <c r="AM458" s="6">
        <f t="shared" si="191"/>
        <v>4.1156045558533305E-3</v>
      </c>
      <c r="AN458" s="6">
        <f t="shared" si="192"/>
        <v>-2.9097424119112177E-3</v>
      </c>
    </row>
    <row r="459" spans="1:40">
      <c r="A459" s="1" t="d">
        <v>2015-09-21</v>
      </c>
      <c r="B459">
        <v>74.699996999999996</v>
      </c>
      <c r="C459">
        <v>42.73</v>
      </c>
      <c r="D459">
        <v>62.369999</v>
      </c>
      <c r="E459">
        <v>66.879997000000003</v>
      </c>
      <c r="F459">
        <v>47.48</v>
      </c>
      <c r="G459">
        <v>49.810001</v>
      </c>
      <c r="H459">
        <v>40.200001</v>
      </c>
      <c r="I459">
        <v>39.810001</v>
      </c>
      <c r="J459">
        <v>84.870002999999997</v>
      </c>
      <c r="K459">
        <v>121.540001</v>
      </c>
      <c r="L459">
        <v>80.230002999999996</v>
      </c>
      <c r="M459">
        <v>84.360000999999997</v>
      </c>
      <c r="N459">
        <v>88.519997000000004</v>
      </c>
      <c r="O459" s="6">
        <f t="shared" si="167"/>
        <v>1.1444070082662659E-2</v>
      </c>
      <c r="P459" s="6">
        <f t="shared" si="168"/>
        <v>4.2305293338743791E-2</v>
      </c>
      <c r="Q459" s="6">
        <f t="shared" si="169"/>
        <v>-2.2512079425620328E-2</v>
      </c>
      <c r="R459" s="6">
        <f t="shared" si="170"/>
        <v>-2.6558112109289E-2</v>
      </c>
      <c r="S459" s="6">
        <f t="shared" si="171"/>
        <v>2.0426242091003476E-2</v>
      </c>
      <c r="T459" s="6">
        <f t="shared" si="172"/>
        <v>-1.0981441871693819E-2</v>
      </c>
      <c r="U459" s="6">
        <f t="shared" si="173"/>
        <v>-4.4992342137146986E-2</v>
      </c>
      <c r="V459" s="6">
        <f t="shared" si="174"/>
        <v>1.2893668701619673E-2</v>
      </c>
      <c r="W459" s="6">
        <f t="shared" si="175"/>
        <v>8.2513115454922747E-4</v>
      </c>
      <c r="X459" s="6">
        <f t="shared" si="176"/>
        <v>-9.3359043110977646E-3</v>
      </c>
      <c r="Y459" s="6">
        <f t="shared" si="177"/>
        <v>6.2343994369951973E-4</v>
      </c>
      <c r="Z459" s="6">
        <f t="shared" si="178"/>
        <v>-1.303086113394797E-3</v>
      </c>
      <c r="AA459" s="6">
        <f t="shared" si="179"/>
        <v>-1.2126816367253818E-2</v>
      </c>
      <c r="AB459" s="6">
        <f t="shared" si="180"/>
        <v>6.2583343908837767E-3</v>
      </c>
      <c r="AC459" s="6">
        <f t="shared" si="181"/>
        <v>4.0501478053242848E-2</v>
      </c>
      <c r="AD459" s="6">
        <f t="shared" si="182"/>
        <v>-2.2335115420445757E-2</v>
      </c>
      <c r="AE459" s="6">
        <f t="shared" si="183"/>
        <v>-3.0963120686862706E-2</v>
      </c>
      <c r="AF459" s="6">
        <f t="shared" si="184"/>
        <v>1.6801315426563771E-2</v>
      </c>
      <c r="AG459" s="6">
        <f t="shared" si="185"/>
        <v>-1.4378333860025291E-2</v>
      </c>
      <c r="AH459" s="6">
        <f t="shared" si="186"/>
        <v>-4.6838354808249938E-2</v>
      </c>
      <c r="AI459" s="6">
        <f t="shared" si="187"/>
        <v>7.4786491991536514E-3</v>
      </c>
      <c r="AJ459" s="6">
        <f t="shared" si="188"/>
        <v>5.7603827946879334E-4</v>
      </c>
      <c r="AK459" s="6">
        <f t="shared" si="189"/>
        <v>-1.1257440735177001E-2</v>
      </c>
      <c r="AL459" s="6">
        <f t="shared" si="190"/>
        <v>3.1066090448944654E-4</v>
      </c>
      <c r="AM459" s="6">
        <f t="shared" si="191"/>
        <v>-1.9268389102302587E-3</v>
      </c>
      <c r="AN459" s="6">
        <f t="shared" si="192"/>
        <v>-1.3238648457748605E-2</v>
      </c>
    </row>
    <row r="460" spans="1:40">
      <c r="A460" s="1" t="d">
        <v>2015-09-28</v>
      </c>
      <c r="B460">
        <v>75.879997000000003</v>
      </c>
      <c r="C460">
        <v>43.349997999999999</v>
      </c>
      <c r="D460">
        <v>63.849997999999999</v>
      </c>
      <c r="E460">
        <v>68.290001000000004</v>
      </c>
      <c r="F460">
        <v>47.84</v>
      </c>
      <c r="G460">
        <v>50.41</v>
      </c>
      <c r="H460">
        <v>41.360000999999997</v>
      </c>
      <c r="I460">
        <v>40.080002</v>
      </c>
      <c r="J460">
        <v>85.07</v>
      </c>
      <c r="K460">
        <v>124.55999799999999</v>
      </c>
      <c r="L460">
        <v>80.489998</v>
      </c>
      <c r="M460">
        <v>85.089995999999999</v>
      </c>
      <c r="N460">
        <v>89.720000999999996</v>
      </c>
      <c r="O460" s="6">
        <f t="shared" si="167"/>
        <v>4.75562341803478E-3</v>
      </c>
      <c r="P460" s="6">
        <f t="shared" si="168"/>
        <v>4.2409159856380163E-2</v>
      </c>
      <c r="Q460" s="6">
        <f t="shared" si="169"/>
        <v>7.5460036000457587E-3</v>
      </c>
      <c r="R460" s="6">
        <f t="shared" si="170"/>
        <v>-3.3691583329530754E-2</v>
      </c>
      <c r="S460" s="6">
        <f t="shared" si="171"/>
        <v>1.5589151082850168E-2</v>
      </c>
      <c r="T460" s="6">
        <f t="shared" si="172"/>
        <v>-2.1586356655541577E-2</v>
      </c>
      <c r="U460" s="6">
        <f t="shared" si="173"/>
        <v>-3.4457489137759652E-2</v>
      </c>
      <c r="V460" s="6">
        <f t="shared" si="174"/>
        <v>-9.4363003470227611E-3</v>
      </c>
      <c r="W460" s="6">
        <f t="shared" si="175"/>
        <v>3.0610101963093532E-3</v>
      </c>
      <c r="X460" s="6">
        <f t="shared" si="176"/>
        <v>2.5779016797422272E-2</v>
      </c>
      <c r="Y460" s="6">
        <f t="shared" si="177"/>
        <v>3.8588210434740114E-3</v>
      </c>
      <c r="Z460" s="6">
        <f t="shared" si="178"/>
        <v>9.9209036199446113E-3</v>
      </c>
      <c r="AA460" s="6">
        <f t="shared" si="179"/>
        <v>9.0690536754326236E-3</v>
      </c>
      <c r="AB460" s="6">
        <f t="shared" si="180"/>
        <v>-4.3011227374410189E-4</v>
      </c>
      <c r="AC460" s="6">
        <f t="shared" si="181"/>
        <v>4.060534457087922E-2</v>
      </c>
      <c r="AD460" s="6">
        <f t="shared" si="182"/>
        <v>7.7229676052203294E-3</v>
      </c>
      <c r="AE460" s="6">
        <f t="shared" si="183"/>
        <v>-3.809659190710446E-2</v>
      </c>
      <c r="AF460" s="6">
        <f t="shared" si="184"/>
        <v>1.1964224418410463E-2</v>
      </c>
      <c r="AG460" s="6">
        <f t="shared" si="185"/>
        <v>-2.4983248643873048E-2</v>
      </c>
      <c r="AH460" s="6">
        <f t="shared" si="186"/>
        <v>-3.6303501808862604E-2</v>
      </c>
      <c r="AI460" s="6">
        <f t="shared" si="187"/>
        <v>-1.4851319849488783E-2</v>
      </c>
      <c r="AJ460" s="6">
        <f t="shared" si="188"/>
        <v>2.811917321228919E-3</v>
      </c>
      <c r="AK460" s="6">
        <f t="shared" si="189"/>
        <v>2.3857480373343034E-2</v>
      </c>
      <c r="AL460" s="6">
        <f t="shared" si="190"/>
        <v>3.5460420042639383E-3</v>
      </c>
      <c r="AM460" s="6">
        <f t="shared" si="191"/>
        <v>9.2971508231091491E-3</v>
      </c>
      <c r="AN460" s="6">
        <f t="shared" si="192"/>
        <v>7.9572215849378382E-3</v>
      </c>
    </row>
    <row r="461" spans="1:40">
      <c r="A461" s="1" t="d">
        <v>2015-10-05</v>
      </c>
      <c r="B461">
        <v>77.720000999999996</v>
      </c>
      <c r="C461">
        <v>43.790000999999997</v>
      </c>
      <c r="D461">
        <v>68.940002000000007</v>
      </c>
      <c r="E461">
        <v>68.440002000000007</v>
      </c>
      <c r="F461">
        <v>49.459999000000003</v>
      </c>
      <c r="G461">
        <v>53.380001</v>
      </c>
      <c r="H461">
        <v>44.150002000000001</v>
      </c>
      <c r="I461">
        <v>41.48</v>
      </c>
      <c r="J461">
        <v>84.959998999999996</v>
      </c>
      <c r="K461">
        <v>122.279999</v>
      </c>
      <c r="L461">
        <v>80.360000999999997</v>
      </c>
      <c r="M461">
        <v>84.790001000000004</v>
      </c>
      <c r="N461">
        <v>89.330001999999993</v>
      </c>
      <c r="O461" s="6">
        <f t="shared" si="167"/>
        <v>2.9509936091830037E-2</v>
      </c>
      <c r="P461" s="6">
        <f t="shared" si="168"/>
        <v>3.6274634703718493E-2</v>
      </c>
      <c r="Q461" s="6">
        <f t="shared" si="169"/>
        <v>8.9149920124625304E-2</v>
      </c>
      <c r="R461" s="6">
        <f t="shared" si="170"/>
        <v>-3.6017883076083432E-2</v>
      </c>
      <c r="S461" s="6">
        <f t="shared" si="171"/>
        <v>4.6982257327546129E-2</v>
      </c>
      <c r="T461" s="6">
        <f t="shared" si="172"/>
        <v>4.8359383054195876E-2</v>
      </c>
      <c r="U461" s="6">
        <f t="shared" si="173"/>
        <v>5.2784562469999401E-2</v>
      </c>
      <c r="V461" s="6">
        <f t="shared" si="174"/>
        <v>3.4833028161098421E-2</v>
      </c>
      <c r="W461" s="6">
        <f t="shared" si="175"/>
        <v>8.2425675345793167E-4</v>
      </c>
      <c r="X461" s="6">
        <f t="shared" si="176"/>
        <v>1.4731241080390763E-3</v>
      </c>
      <c r="Y461" s="6">
        <f t="shared" si="177"/>
        <v>3.7337730771616276E-4</v>
      </c>
      <c r="Z461" s="6">
        <f t="shared" si="178"/>
        <v>2.2433801382399075E-3</v>
      </c>
      <c r="AA461" s="6">
        <f t="shared" si="179"/>
        <v>4.7127329802808858E-3</v>
      </c>
      <c r="AB461" s="6">
        <f t="shared" si="180"/>
        <v>2.4324200400051156E-2</v>
      </c>
      <c r="AC461" s="6">
        <f t="shared" si="181"/>
        <v>3.4470819418217551E-2</v>
      </c>
      <c r="AD461" s="6">
        <f t="shared" si="182"/>
        <v>8.9326884129799874E-2</v>
      </c>
      <c r="AE461" s="6">
        <f t="shared" si="183"/>
        <v>-4.0422891653657138E-2</v>
      </c>
      <c r="AF461" s="6">
        <f t="shared" si="184"/>
        <v>4.3357330663106423E-2</v>
      </c>
      <c r="AG461" s="6">
        <f t="shared" si="185"/>
        <v>4.4962491065864404E-2</v>
      </c>
      <c r="AH461" s="6">
        <f t="shared" si="186"/>
        <v>5.0938549798896449E-2</v>
      </c>
      <c r="AI461" s="6">
        <f t="shared" si="187"/>
        <v>2.9418008658632401E-2</v>
      </c>
      <c r="AJ461" s="6">
        <f t="shared" si="188"/>
        <v>5.7516387837749754E-4</v>
      </c>
      <c r="AK461" s="6">
        <f t="shared" si="189"/>
        <v>-4.4841231604016065E-4</v>
      </c>
      <c r="AL461" s="6">
        <f t="shared" si="190"/>
        <v>6.0598268506089573E-5</v>
      </c>
      <c r="AM461" s="6">
        <f t="shared" si="191"/>
        <v>1.6196273414044457E-3</v>
      </c>
      <c r="AN461" s="6">
        <f t="shared" si="192"/>
        <v>3.6009008897860996E-3</v>
      </c>
    </row>
    <row r="462" spans="1:40">
      <c r="A462" s="1" t="d">
        <v>2015-10-12</v>
      </c>
      <c r="B462">
        <v>78.290001000000004</v>
      </c>
      <c r="C462">
        <v>44.779998999999997</v>
      </c>
      <c r="D462">
        <v>69.230002999999996</v>
      </c>
      <c r="E462">
        <v>69.760002</v>
      </c>
      <c r="F462">
        <v>49.630001</v>
      </c>
      <c r="G462">
        <v>52.549999</v>
      </c>
      <c r="H462">
        <v>44.09</v>
      </c>
      <c r="I462">
        <v>41.970001000000003</v>
      </c>
      <c r="J462">
        <v>85</v>
      </c>
      <c r="K462">
        <v>123.93</v>
      </c>
      <c r="L462">
        <v>80.470000999999996</v>
      </c>
      <c r="M462">
        <v>85.290001000000004</v>
      </c>
      <c r="N462">
        <v>90.199996999999996</v>
      </c>
      <c r="O462" s="6">
        <f t="shared" si="167"/>
        <v>4.6939841714717948E-2</v>
      </c>
      <c r="P462" s="6">
        <f t="shared" si="168"/>
        <v>4.6860339183277006E-2</v>
      </c>
      <c r="Q462" s="6">
        <f t="shared" si="169"/>
        <v>0.10434996351906618</v>
      </c>
      <c r="R462" s="6">
        <f t="shared" si="170"/>
        <v>4.2160884350462627E-2</v>
      </c>
      <c r="S462" s="6">
        <f t="shared" si="171"/>
        <v>4.4286940006985423E-2</v>
      </c>
      <c r="T462" s="6">
        <f t="shared" si="172"/>
        <v>5.3549291131982459E-2</v>
      </c>
      <c r="U462" s="6">
        <f t="shared" si="173"/>
        <v>9.236597886924941E-2</v>
      </c>
      <c r="V462" s="6">
        <f t="shared" si="174"/>
        <v>5.2836939040499756E-2</v>
      </c>
      <c r="W462" s="6">
        <f t="shared" si="175"/>
        <v>1.5305471605520865E-3</v>
      </c>
      <c r="X462" s="6">
        <f t="shared" si="176"/>
        <v>1.9473455141829708E-2</v>
      </c>
      <c r="Y462" s="6">
        <f t="shared" si="177"/>
        <v>2.986909426972269E-3</v>
      </c>
      <c r="Z462" s="6">
        <f t="shared" si="178"/>
        <v>1.0963858591189174E-2</v>
      </c>
      <c r="AA462" s="6">
        <f t="shared" si="179"/>
        <v>1.8800912516951769E-2</v>
      </c>
      <c r="AB462" s="6">
        <f t="shared" si="180"/>
        <v>4.1754106022939066E-2</v>
      </c>
      <c r="AC462" s="6">
        <f t="shared" si="181"/>
        <v>4.5056523897776063E-2</v>
      </c>
      <c r="AD462" s="6">
        <f t="shared" si="182"/>
        <v>0.10452692752424075</v>
      </c>
      <c r="AE462" s="6">
        <f t="shared" si="183"/>
        <v>3.7755875772888921E-2</v>
      </c>
      <c r="AF462" s="6">
        <f t="shared" si="184"/>
        <v>4.0662013342545718E-2</v>
      </c>
      <c r="AG462" s="6">
        <f t="shared" si="185"/>
        <v>5.0152399143650987E-2</v>
      </c>
      <c r="AH462" s="6">
        <f t="shared" si="186"/>
        <v>9.0519966198146451E-2</v>
      </c>
      <c r="AI462" s="6">
        <f t="shared" si="187"/>
        <v>4.7421919538033735E-2</v>
      </c>
      <c r="AJ462" s="6">
        <f t="shared" si="188"/>
        <v>1.2814542854716524E-3</v>
      </c>
      <c r="AK462" s="6">
        <f t="shared" si="189"/>
        <v>1.755191871775047E-2</v>
      </c>
      <c r="AL462" s="6">
        <f t="shared" si="190"/>
        <v>2.6741303877621959E-3</v>
      </c>
      <c r="AM462" s="6">
        <f t="shared" si="191"/>
        <v>1.0340105794353712E-2</v>
      </c>
      <c r="AN462" s="6">
        <f t="shared" si="192"/>
        <v>1.7689080426456984E-2</v>
      </c>
    </row>
    <row r="463" spans="1:40">
      <c r="A463" s="1" t="d">
        <v>2015-10-19</v>
      </c>
      <c r="B463">
        <v>79.629997000000003</v>
      </c>
      <c r="C463">
        <v>44.59</v>
      </c>
      <c r="D463">
        <v>68.260002</v>
      </c>
      <c r="E463">
        <v>69.330001999999993</v>
      </c>
      <c r="F463">
        <v>50.740001999999997</v>
      </c>
      <c r="G463">
        <v>54.66</v>
      </c>
      <c r="H463">
        <v>45.02</v>
      </c>
      <c r="I463">
        <v>43.830002</v>
      </c>
      <c r="J463">
        <v>84.970000999999996</v>
      </c>
      <c r="K463">
        <v>123.199997</v>
      </c>
      <c r="L463">
        <v>80.400002000000001</v>
      </c>
      <c r="M463">
        <v>85.07</v>
      </c>
      <c r="N463">
        <v>89.93</v>
      </c>
      <c r="O463" s="6">
        <f t="shared" si="167"/>
        <v>4.8237763064406289E-2</v>
      </c>
      <c r="P463" s="6">
        <f t="shared" si="168"/>
        <v>2.8202961548937054E-2</v>
      </c>
      <c r="Q463" s="6">
        <f t="shared" si="169"/>
        <v>6.6787421623163395E-2</v>
      </c>
      <c r="R463" s="6">
        <f t="shared" si="170"/>
        <v>1.511438418550903E-2</v>
      </c>
      <c r="S463" s="6">
        <f t="shared" si="171"/>
        <v>5.885248394539247E-2</v>
      </c>
      <c r="T463" s="6">
        <f t="shared" si="172"/>
        <v>8.0942612405382391E-2</v>
      </c>
      <c r="U463" s="6">
        <f t="shared" si="173"/>
        <v>8.4792581100463268E-2</v>
      </c>
      <c r="V463" s="6">
        <f t="shared" si="174"/>
        <v>8.944105338475547E-2</v>
      </c>
      <c r="W463" s="6">
        <f t="shared" si="175"/>
        <v>-1.1761822034834773E-3</v>
      </c>
      <c r="X463" s="6">
        <f t="shared" si="176"/>
        <v>-1.0978484720454054E-2</v>
      </c>
      <c r="Y463" s="6">
        <f t="shared" si="177"/>
        <v>-1.1187271972927465E-3</v>
      </c>
      <c r="Z463" s="6">
        <f t="shared" si="178"/>
        <v>-2.3502586462267292E-4</v>
      </c>
      <c r="AA463" s="6">
        <f t="shared" si="179"/>
        <v>2.3378691286297954E-3</v>
      </c>
      <c r="AB463" s="6">
        <f t="shared" si="180"/>
        <v>4.3052027372627408E-2</v>
      </c>
      <c r="AC463" s="6">
        <f t="shared" si="181"/>
        <v>2.6399146263436108E-2</v>
      </c>
      <c r="AD463" s="6">
        <f t="shared" si="182"/>
        <v>6.6964385628337966E-2</v>
      </c>
      <c r="AE463" s="6">
        <f t="shared" si="183"/>
        <v>1.0709375607935324E-2</v>
      </c>
      <c r="AF463" s="6">
        <f t="shared" si="184"/>
        <v>5.5227557280952765E-2</v>
      </c>
      <c r="AG463" s="6">
        <f t="shared" si="185"/>
        <v>7.754572041705092E-2</v>
      </c>
      <c r="AH463" s="6">
        <f t="shared" si="186"/>
        <v>8.2946568429360323E-2</v>
      </c>
      <c r="AI463" s="6">
        <f t="shared" si="187"/>
        <v>8.402603388228945E-2</v>
      </c>
      <c r="AJ463" s="6">
        <f t="shared" si="188"/>
        <v>-1.4252750785639114E-3</v>
      </c>
      <c r="AK463" s="6">
        <f t="shared" si="189"/>
        <v>-1.2900021144533291E-2</v>
      </c>
      <c r="AL463" s="6">
        <f t="shared" si="190"/>
        <v>-1.4315062365028196E-3</v>
      </c>
      <c r="AM463" s="6">
        <f t="shared" si="191"/>
        <v>-8.5877866145813472E-4</v>
      </c>
      <c r="AN463" s="6">
        <f t="shared" si="192"/>
        <v>1.2260370381350092E-3</v>
      </c>
    </row>
    <row r="464" spans="1:40">
      <c r="A464" s="1" t="d">
        <v>2015-10-26</v>
      </c>
      <c r="B464">
        <v>80.970000999999996</v>
      </c>
      <c r="C464">
        <v>43.75</v>
      </c>
      <c r="D464">
        <v>68.029999000000004</v>
      </c>
      <c r="E464">
        <v>71.339995999999999</v>
      </c>
      <c r="F464">
        <v>49.880001</v>
      </c>
      <c r="G464">
        <v>54.27</v>
      </c>
      <c r="H464">
        <v>45.279998999999997</v>
      </c>
      <c r="I464">
        <v>43.650002000000001</v>
      </c>
      <c r="J464">
        <v>84.830001999999993</v>
      </c>
      <c r="K464">
        <v>122.779999</v>
      </c>
      <c r="L464">
        <v>80.239998</v>
      </c>
      <c r="M464">
        <v>84.709998999999996</v>
      </c>
      <c r="N464">
        <v>89.660004000000001</v>
      </c>
      <c r="O464" s="6">
        <f t="shared" si="167"/>
        <v>4.0966090672335795E-2</v>
      </c>
      <c r="P464" s="6">
        <f t="shared" si="168"/>
        <v>-9.1389084594714739E-4</v>
      </c>
      <c r="Q464" s="6">
        <f t="shared" si="169"/>
        <v>-1.3287820441880942E-2</v>
      </c>
      <c r="R464" s="6">
        <f t="shared" si="170"/>
        <v>4.1499645614548497E-2</v>
      </c>
      <c r="S464" s="6">
        <f t="shared" si="171"/>
        <v>8.4558989850391491E-3</v>
      </c>
      <c r="T464" s="6">
        <f t="shared" si="172"/>
        <v>1.6535425365327615E-2</v>
      </c>
      <c r="U464" s="6">
        <f t="shared" si="173"/>
        <v>2.5272439460040319E-2</v>
      </c>
      <c r="V464" s="6">
        <f t="shared" si="174"/>
        <v>5.0991944743298573E-2</v>
      </c>
      <c r="W464" s="6">
        <f t="shared" si="175"/>
        <v>-1.5312683271758195E-3</v>
      </c>
      <c r="X464" s="6">
        <f t="shared" si="176"/>
        <v>4.0806390100198769E-3</v>
      </c>
      <c r="Y464" s="6">
        <f t="shared" si="177"/>
        <v>-1.4944336622800993E-3</v>
      </c>
      <c r="Z464" s="6">
        <f t="shared" si="178"/>
        <v>-9.4397647127747713E-4</v>
      </c>
      <c r="AA464" s="6">
        <f t="shared" si="179"/>
        <v>3.6873832376322245E-3</v>
      </c>
      <c r="AB464" s="6">
        <f t="shared" si="180"/>
        <v>3.5780354980556914E-2</v>
      </c>
      <c r="AC464" s="6">
        <f t="shared" si="181"/>
        <v>-2.7177061314480932E-3</v>
      </c>
      <c r="AD464" s="6">
        <f t="shared" si="182"/>
        <v>-1.3110856436706371E-2</v>
      </c>
      <c r="AE464" s="6">
        <f t="shared" si="183"/>
        <v>3.7094637036974791E-2</v>
      </c>
      <c r="AF464" s="6">
        <f t="shared" si="184"/>
        <v>4.8309723205994439E-3</v>
      </c>
      <c r="AG464" s="6">
        <f t="shared" si="185"/>
        <v>1.3138533376996143E-2</v>
      </c>
      <c r="AH464" s="6">
        <f t="shared" si="186"/>
        <v>2.3426426788937367E-2</v>
      </c>
      <c r="AI464" s="6">
        <f t="shared" si="187"/>
        <v>4.5576925240832553E-2</v>
      </c>
      <c r="AJ464" s="6">
        <f t="shared" si="188"/>
        <v>-1.7803612022562537E-3</v>
      </c>
      <c r="AK464" s="6">
        <f t="shared" si="189"/>
        <v>2.1591025859406402E-3</v>
      </c>
      <c r="AL464" s="6">
        <f t="shared" si="190"/>
        <v>-1.8072127014901725E-3</v>
      </c>
      <c r="AM464" s="6">
        <f t="shared" si="191"/>
        <v>-1.5677292681129389E-3</v>
      </c>
      <c r="AN464" s="6">
        <f t="shared" si="192"/>
        <v>2.5755511471374382E-3</v>
      </c>
    </row>
    <row r="465" spans="1:40">
      <c r="A465" s="1" t="d">
        <v>2015-11-02</v>
      </c>
      <c r="B465">
        <v>81.419998000000007</v>
      </c>
      <c r="C465">
        <v>42.25</v>
      </c>
      <c r="D465">
        <v>69.800003000000004</v>
      </c>
      <c r="E465">
        <v>71.75</v>
      </c>
      <c r="F465">
        <v>49.18</v>
      </c>
      <c r="G465">
        <v>54.860000999999997</v>
      </c>
      <c r="H465">
        <v>45.330002</v>
      </c>
      <c r="I465">
        <v>44.34</v>
      </c>
      <c r="J465">
        <v>84.559997999999993</v>
      </c>
      <c r="K465">
        <v>119</v>
      </c>
      <c r="L465">
        <v>79.779999000000004</v>
      </c>
      <c r="M465">
        <v>83.489998</v>
      </c>
      <c r="N465">
        <v>87.410004000000001</v>
      </c>
      <c r="O465" s="6">
        <f t="shared" si="167"/>
        <v>3.9201024817997206E-2</v>
      </c>
      <c r="P465" s="6">
        <f t="shared" si="168"/>
        <v>-5.8157235036027655E-2</v>
      </c>
      <c r="Q465" s="6">
        <f t="shared" si="169"/>
        <v>8.1997147245206538E-3</v>
      </c>
      <c r="R465" s="6">
        <f t="shared" si="170"/>
        <v>2.8127046369281834E-2</v>
      </c>
      <c r="S465" s="6">
        <f t="shared" si="171"/>
        <v>-9.108472960406077E-3</v>
      </c>
      <c r="T465" s="6">
        <f t="shared" si="172"/>
        <v>4.3019425444210002E-2</v>
      </c>
      <c r="U465" s="6">
        <f t="shared" si="173"/>
        <v>2.7736109703801824E-2</v>
      </c>
      <c r="V465" s="6">
        <f t="shared" si="174"/>
        <v>5.4932103016123342E-2</v>
      </c>
      <c r="W465" s="6">
        <f t="shared" si="175"/>
        <v>-5.1899385801794156E-3</v>
      </c>
      <c r="X465" s="6">
        <f t="shared" si="176"/>
        <v>-4.0593396965253555E-2</v>
      </c>
      <c r="Y465" s="6">
        <f t="shared" si="177"/>
        <v>-8.6116226422420367E-3</v>
      </c>
      <c r="Z465" s="6">
        <f t="shared" si="178"/>
        <v>-2.133038580477787E-2</v>
      </c>
      <c r="AA465" s="6">
        <f t="shared" si="179"/>
        <v>-3.1419655455403782E-2</v>
      </c>
      <c r="AB465" s="6">
        <f t="shared" si="180"/>
        <v>3.4015289126218325E-2</v>
      </c>
      <c r="AC465" s="6">
        <f t="shared" si="181"/>
        <v>-5.9961050321528597E-2</v>
      </c>
      <c r="AD465" s="6">
        <f t="shared" si="182"/>
        <v>8.3766787296952246E-3</v>
      </c>
      <c r="AE465" s="6">
        <f t="shared" si="183"/>
        <v>2.3722037791708128E-2</v>
      </c>
      <c r="AF465" s="6">
        <f t="shared" si="184"/>
        <v>-1.2733399624845782E-2</v>
      </c>
      <c r="AG465" s="6">
        <f t="shared" si="185"/>
        <v>3.9622533455878531E-2</v>
      </c>
      <c r="AH465" s="6">
        <f t="shared" si="186"/>
        <v>2.5890097032698872E-2</v>
      </c>
      <c r="AI465" s="6">
        <f t="shared" si="187"/>
        <v>4.9517083513657321E-2</v>
      </c>
      <c r="AJ465" s="6">
        <f t="shared" si="188"/>
        <v>-5.4390314552598493E-3</v>
      </c>
      <c r="AK465" s="6">
        <f t="shared" si="189"/>
        <v>-4.2514933389332793E-2</v>
      </c>
      <c r="AL465" s="6">
        <f t="shared" si="190"/>
        <v>-8.9244016814521102E-3</v>
      </c>
      <c r="AM465" s="6">
        <f t="shared" si="191"/>
        <v>-2.195413860161333E-2</v>
      </c>
      <c r="AN465" s="6">
        <f t="shared" si="192"/>
        <v>-3.2531487545898567E-2</v>
      </c>
    </row>
    <row r="466" spans="1:40">
      <c r="A466" s="1" t="d">
        <v>2015-11-09</v>
      </c>
      <c r="B466">
        <v>77.730002999999996</v>
      </c>
      <c r="C466">
        <v>42.540000999999997</v>
      </c>
      <c r="D466">
        <v>65.980002999999996</v>
      </c>
      <c r="E466">
        <v>69.569999999999993</v>
      </c>
      <c r="F466">
        <v>47.830002</v>
      </c>
      <c r="G466">
        <v>53.52</v>
      </c>
      <c r="H466">
        <v>44.400002000000001</v>
      </c>
      <c r="I466">
        <v>42.369999</v>
      </c>
      <c r="J466">
        <v>84.660004000000001</v>
      </c>
      <c r="K466">
        <v>119.68</v>
      </c>
      <c r="L466">
        <v>79.919998000000007</v>
      </c>
      <c r="M466">
        <v>83.779999000000004</v>
      </c>
      <c r="N466">
        <v>87.779999000000004</v>
      </c>
      <c r="O466" s="6">
        <f t="shared" si="167"/>
        <v>-2.4149546757844923E-2</v>
      </c>
      <c r="P466" s="6">
        <f t="shared" si="168"/>
        <v>-4.70647853600073E-2</v>
      </c>
      <c r="Q466" s="6">
        <f t="shared" si="169"/>
        <v>-3.3972261509538845E-2</v>
      </c>
      <c r="R466" s="6">
        <f t="shared" si="170"/>
        <v>3.4556981336105715E-3</v>
      </c>
      <c r="S466" s="6">
        <f t="shared" si="171"/>
        <v>-5.9061494080803557E-2</v>
      </c>
      <c r="T466" s="6">
        <f t="shared" si="172"/>
        <v>-2.1076764679948814E-2</v>
      </c>
      <c r="U466" s="6">
        <f t="shared" si="173"/>
        <v>-1.3867320995363103E-2</v>
      </c>
      <c r="V466" s="6">
        <f t="shared" si="174"/>
        <v>-3.3878019024700536E-2</v>
      </c>
      <c r="W466" s="6">
        <f t="shared" si="175"/>
        <v>-3.6549824437181778E-3</v>
      </c>
      <c r="X466" s="6">
        <f t="shared" si="176"/>
        <v>-2.8987512522602604E-2</v>
      </c>
      <c r="Y466" s="6">
        <f t="shared" si="177"/>
        <v>-5.9880917452694721E-3</v>
      </c>
      <c r="Z466" s="6">
        <f t="shared" si="178"/>
        <v>-1.5280143404927022E-2</v>
      </c>
      <c r="AA466" s="6">
        <f t="shared" si="179"/>
        <v>-2.4197917058452936E-2</v>
      </c>
      <c r="AB466" s="6">
        <f t="shared" si="180"/>
        <v>-2.9335282449623804E-2</v>
      </c>
      <c r="AC466" s="6">
        <f t="shared" si="181"/>
        <v>-4.8868600645508242E-2</v>
      </c>
      <c r="AD466" s="6">
        <f t="shared" si="182"/>
        <v>-3.3795297504364274E-2</v>
      </c>
      <c r="AE466" s="6">
        <f t="shared" si="183"/>
        <v>-9.493104439631337E-4</v>
      </c>
      <c r="AF466" s="6">
        <f t="shared" si="184"/>
        <v>-6.2686420745243263E-2</v>
      </c>
      <c r="AG466" s="6">
        <f t="shared" si="185"/>
        <v>-2.4473656668280285E-2</v>
      </c>
      <c r="AH466" s="6">
        <f t="shared" si="186"/>
        <v>-1.5713333666466055E-2</v>
      </c>
      <c r="AI466" s="6">
        <f t="shared" si="187"/>
        <v>-3.9293038527166556E-2</v>
      </c>
      <c r="AJ466" s="6">
        <f t="shared" si="188"/>
        <v>-3.904075318798612E-3</v>
      </c>
      <c r="AK466" s="6">
        <f t="shared" si="189"/>
        <v>-3.0909048946681842E-2</v>
      </c>
      <c r="AL466" s="6">
        <f t="shared" si="190"/>
        <v>-6.3008707844795456E-3</v>
      </c>
      <c r="AM466" s="6">
        <f t="shared" si="191"/>
        <v>-1.5903896201762482E-2</v>
      </c>
      <c r="AN466" s="6">
        <f t="shared" si="192"/>
        <v>-2.5309749148947722E-2</v>
      </c>
    </row>
    <row r="467" spans="1:40">
      <c r="A467" s="1" t="d">
        <v>2015-11-16</v>
      </c>
      <c r="B467">
        <v>81.230002999999996</v>
      </c>
      <c r="C467">
        <v>43.389999000000003</v>
      </c>
      <c r="D467">
        <v>66.900002000000001</v>
      </c>
      <c r="E467">
        <v>71.519997000000004</v>
      </c>
      <c r="F467">
        <v>49.080002</v>
      </c>
      <c r="G467">
        <v>55.369999</v>
      </c>
      <c r="H467">
        <v>45.529998999999997</v>
      </c>
      <c r="I467">
        <v>44.200001</v>
      </c>
      <c r="J467">
        <v>84.580001999999993</v>
      </c>
      <c r="K467">
        <v>120.449997</v>
      </c>
      <c r="L467">
        <v>79.919998000000007</v>
      </c>
      <c r="M467">
        <v>83.980002999999996</v>
      </c>
      <c r="N467">
        <v>88.129997000000003</v>
      </c>
      <c r="O467" s="6">
        <f t="shared" si="167"/>
        <v>3.2059459467536863E-3</v>
      </c>
      <c r="P467" s="6">
        <f t="shared" si="168"/>
        <v>-8.2626360401492627E-3</v>
      </c>
      <c r="Q467" s="6">
        <f t="shared" si="169"/>
        <v>-1.674977262802347E-2</v>
      </c>
      <c r="R467" s="6">
        <f t="shared" si="170"/>
        <v>2.5199650577313768E-3</v>
      </c>
      <c r="S467" s="6">
        <f t="shared" si="171"/>
        <v>-1.6168480267444912E-2</v>
      </c>
      <c r="T467" s="6">
        <f t="shared" si="172"/>
        <v>2.0066324699240575E-2</v>
      </c>
      <c r="U467" s="6">
        <f t="shared" si="173"/>
        <v>5.5060155730284168E-3</v>
      </c>
      <c r="V467" s="6">
        <f t="shared" si="174"/>
        <v>1.2521483603461456E-2</v>
      </c>
      <c r="W467" s="6">
        <f t="shared" si="175"/>
        <v>-2.951421705613634E-3</v>
      </c>
      <c r="X467" s="6">
        <f t="shared" si="176"/>
        <v>-1.9159423700421577E-2</v>
      </c>
      <c r="Y467" s="6">
        <f t="shared" si="177"/>
        <v>-3.9960094131825811E-3</v>
      </c>
      <c r="Z467" s="6">
        <f t="shared" si="178"/>
        <v>-8.6549356596400846E-3</v>
      </c>
      <c r="AA467" s="6">
        <f t="shared" si="179"/>
        <v>-1.7211820269328028E-2</v>
      </c>
      <c r="AB467" s="6">
        <f t="shared" si="180"/>
        <v>-1.9797897450251956E-3</v>
      </c>
      <c r="AC467" s="6">
        <f t="shared" si="181"/>
        <v>-1.0066451325650209E-2</v>
      </c>
      <c r="AD467" s="6">
        <f t="shared" si="182"/>
        <v>-1.6572808622848899E-2</v>
      </c>
      <c r="AE467" s="6">
        <f t="shared" si="183"/>
        <v>-1.8850435198423283E-3</v>
      </c>
      <c r="AF467" s="6">
        <f t="shared" si="184"/>
        <v>-1.9793406931884618E-2</v>
      </c>
      <c r="AG467" s="6">
        <f t="shared" si="185"/>
        <v>1.6669432710909104E-2</v>
      </c>
      <c r="AH467" s="6">
        <f t="shared" si="186"/>
        <v>3.6600029019254647E-3</v>
      </c>
      <c r="AI467" s="6">
        <f t="shared" si="187"/>
        <v>7.1064641009954349E-3</v>
      </c>
      <c r="AJ467" s="6">
        <f t="shared" si="188"/>
        <v>-3.2005145806940681E-3</v>
      </c>
      <c r="AK467" s="6">
        <f t="shared" si="189"/>
        <v>-2.1080960124500815E-2</v>
      </c>
      <c r="AL467" s="6">
        <f t="shared" si="190"/>
        <v>-4.3087884523926546E-3</v>
      </c>
      <c r="AM467" s="6">
        <f t="shared" si="191"/>
        <v>-9.2786884564755468E-3</v>
      </c>
      <c r="AN467" s="6">
        <f t="shared" si="192"/>
        <v>-1.8323652359822813E-2</v>
      </c>
    </row>
    <row r="468" spans="1:40">
      <c r="A468" s="1" t="d">
        <v>2015-11-23</v>
      </c>
      <c r="B468">
        <v>81.470000999999996</v>
      </c>
      <c r="C468">
        <v>42.75</v>
      </c>
      <c r="D468">
        <v>67.769997000000004</v>
      </c>
      <c r="E468">
        <v>72.089995999999999</v>
      </c>
      <c r="F468">
        <v>49.959999000000003</v>
      </c>
      <c r="G468">
        <v>55.099997999999999</v>
      </c>
      <c r="H468">
        <v>45.619999</v>
      </c>
      <c r="I468">
        <v>43.91</v>
      </c>
      <c r="J468">
        <v>84.599997999999999</v>
      </c>
      <c r="K468">
        <v>120.970001</v>
      </c>
      <c r="L468">
        <v>79.949996999999996</v>
      </c>
      <c r="M468">
        <v>84.209998999999996</v>
      </c>
      <c r="N468">
        <v>88.489998</v>
      </c>
      <c r="O468" s="6">
        <f t="shared" si="167"/>
        <v>6.1394808616375431E-4</v>
      </c>
      <c r="P468" s="6">
        <f t="shared" si="168"/>
        <v>1.1764841579586431E-2</v>
      </c>
      <c r="Q468" s="6">
        <f t="shared" si="169"/>
        <v>-2.9514477867622936E-2</v>
      </c>
      <c r="R468" s="6">
        <f t="shared" si="170"/>
        <v>4.7274282905572949E-3</v>
      </c>
      <c r="S468" s="6">
        <f t="shared" si="171"/>
        <v>1.5735628453317559E-2</v>
      </c>
      <c r="T468" s="6">
        <f t="shared" si="172"/>
        <v>4.3651761235533179E-3</v>
      </c>
      <c r="U468" s="6">
        <f t="shared" si="173"/>
        <v>6.3770858623830905E-3</v>
      </c>
      <c r="V468" s="6">
        <f t="shared" si="174"/>
        <v>-9.7451196145395373E-3</v>
      </c>
      <c r="W468" s="6">
        <f t="shared" si="175"/>
        <v>4.7292506137848098E-4</v>
      </c>
      <c r="X468" s="6">
        <f t="shared" si="176"/>
        <v>1.6419096126739873E-2</v>
      </c>
      <c r="Y468" s="6">
        <f t="shared" si="177"/>
        <v>2.1285678137196074E-3</v>
      </c>
      <c r="Z468" s="6">
        <f t="shared" si="178"/>
        <v>8.5868269158823115E-3</v>
      </c>
      <c r="AA468" s="6">
        <f t="shared" si="179"/>
        <v>1.2279790324084605E-2</v>
      </c>
      <c r="AB468" s="6">
        <f t="shared" si="180"/>
        <v>-4.5717876056151274E-3</v>
      </c>
      <c r="AC468" s="6">
        <f t="shared" si="181"/>
        <v>9.9610262940854847E-3</v>
      </c>
      <c r="AD468" s="6">
        <f t="shared" si="182"/>
        <v>-2.9337513862448365E-2</v>
      </c>
      <c r="AE468" s="6">
        <f t="shared" si="183"/>
        <v>3.2241971298358971E-4</v>
      </c>
      <c r="AF468" s="6">
        <f t="shared" si="184"/>
        <v>1.2110701788877853E-2</v>
      </c>
      <c r="AG468" s="6">
        <f t="shared" si="185"/>
        <v>9.6828413522184568E-4</v>
      </c>
      <c r="AH468" s="6">
        <f t="shared" si="186"/>
        <v>4.5310731912801385E-3</v>
      </c>
      <c r="AI468" s="6">
        <f t="shared" si="187"/>
        <v>-1.5160139117005558E-2</v>
      </c>
      <c r="AJ468" s="6">
        <f t="shared" si="188"/>
        <v>2.2383218629804685E-4</v>
      </c>
      <c r="AK468" s="6">
        <f t="shared" si="189"/>
        <v>1.4497559702660636E-2</v>
      </c>
      <c r="AL468" s="6">
        <f t="shared" si="190"/>
        <v>1.8157887745095342E-3</v>
      </c>
      <c r="AM468" s="6">
        <f t="shared" si="191"/>
        <v>7.9630741190468493E-3</v>
      </c>
      <c r="AN468" s="6">
        <f t="shared" si="192"/>
        <v>1.116795823358982E-2</v>
      </c>
    </row>
    <row r="469" spans="1:40">
      <c r="A469" s="1" t="d">
        <v>2015-11-30</v>
      </c>
      <c r="B469">
        <v>81.220000999999996</v>
      </c>
      <c r="C469">
        <v>42.470001000000003</v>
      </c>
      <c r="D469">
        <v>64.699996999999996</v>
      </c>
      <c r="E469">
        <v>71.779999000000004</v>
      </c>
      <c r="F469">
        <v>50.439999</v>
      </c>
      <c r="G469">
        <v>54.560001</v>
      </c>
      <c r="H469">
        <v>45.82</v>
      </c>
      <c r="I469">
        <v>44.57</v>
      </c>
      <c r="J469">
        <v>84.529999000000004</v>
      </c>
      <c r="K469">
        <v>120.58000199999999</v>
      </c>
      <c r="L469">
        <v>79.800003000000004</v>
      </c>
      <c r="M469">
        <v>83.800003000000004</v>
      </c>
      <c r="N469">
        <v>87.870002999999997</v>
      </c>
      <c r="O469" s="6">
        <f t="shared" ref="O469:O532" si="193">LN(B469/B466)</f>
        <v>4.3920212733125533E-2</v>
      </c>
      <c r="P469" s="6">
        <f t="shared" ref="P469:P532" si="194">LN(C469/C466)</f>
        <v>-1.6468654081659669E-3</v>
      </c>
      <c r="Q469" s="6">
        <f t="shared" ref="Q469:Q532" si="195">LN(D469/D466)</f>
        <v>-1.9590556129755899E-2</v>
      </c>
      <c r="R469" s="6">
        <f t="shared" ref="R469:R532" si="196">LN(E469/E466)</f>
        <v>3.1272431852453958E-2</v>
      </c>
      <c r="S469" s="6">
        <f t="shared" ref="S469:S532" si="197">LN(F469/F466)</f>
        <v>5.3131391764218092E-2</v>
      </c>
      <c r="T469" s="6">
        <f t="shared" ref="T469:T532" si="198">LN(G469/G466)</f>
        <v>1.9245616043679116E-2</v>
      </c>
      <c r="U469" s="6">
        <f t="shared" ref="U469:U532" si="199">LN(H469/H466)</f>
        <v>3.1481162542126274E-2</v>
      </c>
      <c r="V469" s="6">
        <f t="shared" ref="V469:V532" si="200">LN(I469/I466)</f>
        <v>5.0620445921601878E-2</v>
      </c>
      <c r="W469" s="6">
        <f t="shared" ref="W469:W532" si="201">LN(J469/J466)</f>
        <v>-1.5367932298744758E-3</v>
      </c>
      <c r="X469" s="6">
        <f t="shared" ref="X469:X532" si="202">LN(K469/K466)</f>
        <v>7.4919354215906789E-3</v>
      </c>
      <c r="Y469" s="6">
        <f t="shared" ref="Y469:Y532" si="203">LN(L469/L466)</f>
        <v>-1.5025672655254753E-3</v>
      </c>
      <c r="Z469" s="6">
        <f t="shared" ref="Z469:Z532" si="204">LN(M469/M466)</f>
        <v>2.3873970469357277E-4</v>
      </c>
      <c r="AA469" s="6">
        <f t="shared" ref="AA469:AA532" si="205">LN(N469/N466)</f>
        <v>1.0248107811250062E-3</v>
      </c>
      <c r="AB469" s="6">
        <f t="shared" ref="AB469:AB532" si="206">O469-$O$655</f>
        <v>3.8734477041346652E-2</v>
      </c>
      <c r="AC469" s="6">
        <f t="shared" ref="AC469:AC532" si="207">P469-$P$655</f>
        <v>-3.4506806936669128E-3</v>
      </c>
      <c r="AD469" s="6">
        <f t="shared" ref="AD469:AD532" si="208">Q469-$Q$655</f>
        <v>-1.9413592124581328E-2</v>
      </c>
      <c r="AE469" s="6">
        <f t="shared" ref="AE469:AE532" si="209">R469-$R$655</f>
        <v>2.6867423274880252E-2</v>
      </c>
      <c r="AF469" s="6">
        <f t="shared" ref="AF469:AF532" si="210">S469-$S$655</f>
        <v>4.9506465099778386E-2</v>
      </c>
      <c r="AG469" s="6">
        <f t="shared" ref="AG469:AG532" si="211">T469-$T$655</f>
        <v>1.5848724055347645E-2</v>
      </c>
      <c r="AH469" s="6">
        <f t="shared" ref="AH469:AH532" si="212">U469-$U$655</f>
        <v>2.9635149871023322E-2</v>
      </c>
      <c r="AI469" s="6">
        <f t="shared" ref="AI469:AI532" si="213">V469-$V$655</f>
        <v>4.5205426419135858E-2</v>
      </c>
      <c r="AJ469" s="6">
        <f t="shared" ref="AJ469:AJ532" si="214">W469-$W$655</f>
        <v>-1.78588610495491E-3</v>
      </c>
      <c r="AK469" s="6">
        <f t="shared" ref="AK469:AK532" si="215">X469-$X$655</f>
        <v>5.5703989975114422E-3</v>
      </c>
      <c r="AL469" s="6">
        <f t="shared" ref="AL469:AL532" si="216">Y469-$Y$655</f>
        <v>-1.8153463047355484E-3</v>
      </c>
      <c r="AM469" s="6">
        <f t="shared" ref="AM469:AM532" si="217">Z469-$Z$655</f>
        <v>-3.8501309214188898E-4</v>
      </c>
      <c r="AN469" s="6">
        <f t="shared" ref="AN469:AN532" si="218">AA469-$AA$655</f>
        <v>-8.7021309369780071E-5</v>
      </c>
    </row>
    <row r="470" spans="1:40">
      <c r="A470" s="1" t="d">
        <v>2015-12-07</v>
      </c>
      <c r="B470">
        <v>78.059997999999993</v>
      </c>
      <c r="C470">
        <v>41.790000999999997</v>
      </c>
      <c r="D470">
        <v>60.459999000000003</v>
      </c>
      <c r="E470">
        <v>70.300003000000004</v>
      </c>
      <c r="F470">
        <v>49.48</v>
      </c>
      <c r="G470">
        <v>52.610000999999997</v>
      </c>
      <c r="H470">
        <v>43.939999</v>
      </c>
      <c r="I470">
        <v>42.799999</v>
      </c>
      <c r="J470">
        <v>84.589995999999999</v>
      </c>
      <c r="K470">
        <v>123.760002</v>
      </c>
      <c r="L470">
        <v>79.959998999999996</v>
      </c>
      <c r="M470">
        <v>84.139999000000003</v>
      </c>
      <c r="N470">
        <v>88.830001999999993</v>
      </c>
      <c r="O470" s="6">
        <f t="shared" si="193"/>
        <v>-3.9806937863878129E-2</v>
      </c>
      <c r="P470" s="6">
        <f t="shared" si="194"/>
        <v>-3.7571876374480902E-2</v>
      </c>
      <c r="Q470" s="6">
        <f t="shared" si="195"/>
        <v>-0.10121702421809775</v>
      </c>
      <c r="R470" s="6">
        <f t="shared" si="196"/>
        <v>-1.7205247428077605E-2</v>
      </c>
      <c r="S470" s="6">
        <f t="shared" si="197"/>
        <v>8.1168869317810675E-3</v>
      </c>
      <c r="T470" s="6">
        <f t="shared" si="198"/>
        <v>-5.1131678024045328E-2</v>
      </c>
      <c r="U470" s="6">
        <f t="shared" si="199"/>
        <v>-3.5546383184992765E-2</v>
      </c>
      <c r="V470" s="6">
        <f t="shared" si="200"/>
        <v>-3.2186732484821762E-2</v>
      </c>
      <c r="W470" s="6">
        <f t="shared" si="201"/>
        <v>1.1815333841436374E-4</v>
      </c>
      <c r="X470" s="6">
        <f t="shared" si="202"/>
        <v>2.7109518270840946E-2</v>
      </c>
      <c r="Y470" s="6">
        <f t="shared" si="203"/>
        <v>5.0038781067322346E-4</v>
      </c>
      <c r="Z470" s="6">
        <f t="shared" si="204"/>
        <v>1.9033552985834093E-3</v>
      </c>
      <c r="AA470" s="6">
        <f t="shared" si="205"/>
        <v>7.9114902255785682E-3</v>
      </c>
      <c r="AB470" s="6">
        <f t="shared" si="206"/>
        <v>-4.499267355565701E-2</v>
      </c>
      <c r="AC470" s="6">
        <f t="shared" si="207"/>
        <v>-3.9375691659981844E-2</v>
      </c>
      <c r="AD470" s="6">
        <f t="shared" si="208"/>
        <v>-0.10104006021292318</v>
      </c>
      <c r="AE470" s="6">
        <f t="shared" si="209"/>
        <v>-2.1610256005651311E-2</v>
      </c>
      <c r="AF470" s="6">
        <f t="shared" si="210"/>
        <v>4.4919602673413623E-3</v>
      </c>
      <c r="AG470" s="6">
        <f t="shared" si="211"/>
        <v>-5.4528570012376799E-2</v>
      </c>
      <c r="AH470" s="6">
        <f t="shared" si="212"/>
        <v>-3.7392395856095717E-2</v>
      </c>
      <c r="AI470" s="6">
        <f t="shared" si="213"/>
        <v>-3.7601751987287782E-2</v>
      </c>
      <c r="AJ470" s="6">
        <f t="shared" si="214"/>
        <v>-1.3093953666607039E-4</v>
      </c>
      <c r="AK470" s="6">
        <f t="shared" si="215"/>
        <v>2.5187981846761708E-2</v>
      </c>
      <c r="AL470" s="6">
        <f t="shared" si="216"/>
        <v>1.8760877146315028E-4</v>
      </c>
      <c r="AM470" s="6">
        <f t="shared" si="217"/>
        <v>1.2796025017479476E-3</v>
      </c>
      <c r="AN470" s="6">
        <f t="shared" si="218"/>
        <v>6.7996581350837819E-3</v>
      </c>
    </row>
    <row r="471" spans="1:40">
      <c r="A471" s="1" t="d">
        <v>2015-12-14</v>
      </c>
      <c r="B471">
        <v>77.330001999999993</v>
      </c>
      <c r="C471">
        <v>42.509998000000003</v>
      </c>
      <c r="D471">
        <v>58.790000999999997</v>
      </c>
      <c r="E471">
        <v>70.489998</v>
      </c>
      <c r="F471">
        <v>49.34</v>
      </c>
      <c r="G471">
        <v>51.740001999999997</v>
      </c>
      <c r="H471">
        <v>42.27</v>
      </c>
      <c r="I471">
        <v>42.169998</v>
      </c>
      <c r="J471">
        <v>84.519997000000004</v>
      </c>
      <c r="K471">
        <v>123.230003</v>
      </c>
      <c r="L471">
        <v>79.709998999999996</v>
      </c>
      <c r="M471">
        <v>83.669998000000007</v>
      </c>
      <c r="N471">
        <v>88.339995999999999</v>
      </c>
      <c r="O471" s="6">
        <f t="shared" si="193"/>
        <v>-5.2152862112879665E-2</v>
      </c>
      <c r="P471" s="6">
        <f t="shared" si="194"/>
        <v>-5.6299000598249447E-3</v>
      </c>
      <c r="Q471" s="6">
        <f t="shared" si="195"/>
        <v>-0.14214778545678683</v>
      </c>
      <c r="R471" s="6">
        <f t="shared" si="196"/>
        <v>-2.2444455517322881E-2</v>
      </c>
      <c r="S471" s="6">
        <f t="shared" si="197"/>
        <v>-1.2487554140153293E-2</v>
      </c>
      <c r="T471" s="6">
        <f t="shared" si="198"/>
        <v>-6.2918464448532649E-2</v>
      </c>
      <c r="U471" s="6">
        <f t="shared" si="199"/>
        <v>-7.6268580357332624E-2</v>
      </c>
      <c r="V471" s="6">
        <f t="shared" si="200"/>
        <v>-4.0433064242239476E-2</v>
      </c>
      <c r="W471" s="6">
        <f t="shared" si="201"/>
        <v>-9.4608571821746125E-4</v>
      </c>
      <c r="X471" s="6">
        <f t="shared" si="202"/>
        <v>1.8509963056483444E-2</v>
      </c>
      <c r="Y471" s="6">
        <f t="shared" si="203"/>
        <v>-3.0063658621559946E-3</v>
      </c>
      <c r="Z471" s="6">
        <f t="shared" si="204"/>
        <v>-6.4332007627495519E-3</v>
      </c>
      <c r="AA471" s="6">
        <f t="shared" si="205"/>
        <v>-1.696567789056827E-3</v>
      </c>
      <c r="AB471" s="6">
        <f t="shared" si="206"/>
        <v>-5.7338597804658546E-2</v>
      </c>
      <c r="AC471" s="6">
        <f t="shared" si="207"/>
        <v>-7.4337153453258907E-3</v>
      </c>
      <c r="AD471" s="6">
        <f t="shared" si="208"/>
        <v>-0.14197082145161227</v>
      </c>
      <c r="AE471" s="6">
        <f t="shared" si="209"/>
        <v>-2.6849464094896587E-2</v>
      </c>
      <c r="AF471" s="6">
        <f t="shared" si="210"/>
        <v>-1.6112480804592998E-2</v>
      </c>
      <c r="AG471" s="6">
        <f t="shared" si="211"/>
        <v>-6.631535643686412E-2</v>
      </c>
      <c r="AH471" s="6">
        <f t="shared" si="212"/>
        <v>-7.8114593028435569E-2</v>
      </c>
      <c r="AI471" s="6">
        <f t="shared" si="213"/>
        <v>-4.5848083744705496E-2</v>
      </c>
      <c r="AJ471" s="6">
        <f t="shared" si="214"/>
        <v>-1.1951785932978955E-3</v>
      </c>
      <c r="AK471" s="6">
        <f t="shared" si="215"/>
        <v>1.6588426632404205E-2</v>
      </c>
      <c r="AL471" s="6">
        <f t="shared" si="216"/>
        <v>-3.3191449013660677E-3</v>
      </c>
      <c r="AM471" s="6">
        <f t="shared" si="217"/>
        <v>-7.0569535595850132E-3</v>
      </c>
      <c r="AN471" s="6">
        <f t="shared" si="218"/>
        <v>-2.8083998795516135E-3</v>
      </c>
    </row>
    <row r="472" spans="1:40">
      <c r="A472" s="1" t="d">
        <v>2015-12-21</v>
      </c>
      <c r="B472">
        <v>78.480002999999996</v>
      </c>
      <c r="C472">
        <v>43.470001000000003</v>
      </c>
      <c r="D472">
        <v>61.57</v>
      </c>
      <c r="E472">
        <v>72.449996999999996</v>
      </c>
      <c r="F472">
        <v>50.869999</v>
      </c>
      <c r="G472">
        <v>53.459999000000003</v>
      </c>
      <c r="H472">
        <v>44.110000999999997</v>
      </c>
      <c r="I472">
        <v>43.25</v>
      </c>
      <c r="J472">
        <v>84.449996999999996</v>
      </c>
      <c r="K472">
        <v>121.83000199999999</v>
      </c>
      <c r="L472">
        <v>79.599997999999999</v>
      </c>
      <c r="M472">
        <v>83.169998000000007</v>
      </c>
      <c r="N472">
        <v>87.440002000000007</v>
      </c>
      <c r="O472" s="6">
        <f t="shared" si="193"/>
        <v>-3.4317681086983409E-2</v>
      </c>
      <c r="P472" s="6">
        <f t="shared" si="194"/>
        <v>2.3273100133859251E-2</v>
      </c>
      <c r="Q472" s="6">
        <f t="shared" si="195"/>
        <v>-4.9586416215883375E-2</v>
      </c>
      <c r="R472" s="6">
        <f t="shared" si="196"/>
        <v>9.2907555708189767E-3</v>
      </c>
      <c r="S472" s="6">
        <f t="shared" si="197"/>
        <v>8.4888479055385234E-3</v>
      </c>
      <c r="T472" s="6">
        <f t="shared" si="198"/>
        <v>-2.0367339858453667E-2</v>
      </c>
      <c r="U472" s="6">
        <f t="shared" si="199"/>
        <v>-3.8034140237905238E-2</v>
      </c>
      <c r="V472" s="6">
        <f t="shared" si="200"/>
        <v>-3.0063753580576096E-2</v>
      </c>
      <c r="W472" s="6">
        <f t="shared" si="201"/>
        <v>-9.4688138088712458E-4</v>
      </c>
      <c r="X472" s="6">
        <f t="shared" si="202"/>
        <v>1.0313197134875827E-2</v>
      </c>
      <c r="Y472" s="6">
        <f t="shared" si="203"/>
        <v>-2.5094743250384708E-3</v>
      </c>
      <c r="Z472" s="6">
        <f t="shared" si="204"/>
        <v>-7.5463614540959272E-3</v>
      </c>
      <c r="AA472" s="6">
        <f t="shared" si="205"/>
        <v>-4.9056169079863049E-3</v>
      </c>
      <c r="AB472" s="6">
        <f t="shared" si="206"/>
        <v>-3.950341677876229E-2</v>
      </c>
      <c r="AC472" s="6">
        <f t="shared" si="207"/>
        <v>2.1469284848358305E-2</v>
      </c>
      <c r="AD472" s="6">
        <f t="shared" si="208"/>
        <v>-4.9409452210708804E-2</v>
      </c>
      <c r="AE472" s="6">
        <f t="shared" si="209"/>
        <v>4.8857469932452715E-3</v>
      </c>
      <c r="AF472" s="6">
        <f t="shared" si="210"/>
        <v>4.8639212410988182E-3</v>
      </c>
      <c r="AG472" s="6">
        <f t="shared" si="211"/>
        <v>-2.3764231846785139E-2</v>
      </c>
      <c r="AH472" s="6">
        <f t="shared" si="212"/>
        <v>-3.988015290900819E-2</v>
      </c>
      <c r="AI472" s="6">
        <f t="shared" si="213"/>
        <v>-3.547877308304212E-2</v>
      </c>
      <c r="AJ472" s="6">
        <f t="shared" si="214"/>
        <v>-1.1959742559675586E-3</v>
      </c>
      <c r="AK472" s="6">
        <f t="shared" si="215"/>
        <v>8.3916607107965904E-3</v>
      </c>
      <c r="AL472" s="6">
        <f t="shared" si="216"/>
        <v>-2.8222533642485439E-3</v>
      </c>
      <c r="AM472" s="6">
        <f t="shared" si="217"/>
        <v>-8.1701142509313894E-3</v>
      </c>
      <c r="AN472" s="6">
        <f t="shared" si="218"/>
        <v>-6.0174489984810911E-3</v>
      </c>
    </row>
    <row r="473" spans="1:40">
      <c r="A473" s="1" t="d">
        <v>2015-12-28</v>
      </c>
      <c r="B473">
        <v>78.160004000000001</v>
      </c>
      <c r="C473">
        <v>43.279998999999997</v>
      </c>
      <c r="D473">
        <v>60.32</v>
      </c>
      <c r="E473">
        <v>72.029999000000004</v>
      </c>
      <c r="F473">
        <v>50.490001999999997</v>
      </c>
      <c r="G473">
        <v>53.009998000000003</v>
      </c>
      <c r="H473">
        <v>43.419998</v>
      </c>
      <c r="I473">
        <v>42.830002</v>
      </c>
      <c r="J473">
        <v>84.360000999999997</v>
      </c>
      <c r="K473">
        <v>120.58000199999999</v>
      </c>
      <c r="L473">
        <v>79.569999999999993</v>
      </c>
      <c r="M473">
        <v>83.059997999999993</v>
      </c>
      <c r="N473">
        <v>86.809997999999993</v>
      </c>
      <c r="O473" s="6">
        <f t="shared" si="193"/>
        <v>1.2803227804470715E-3</v>
      </c>
      <c r="P473" s="6">
        <f t="shared" si="194"/>
        <v>3.5033511043871882E-2</v>
      </c>
      <c r="Q473" s="6">
        <f t="shared" si="195"/>
        <v>-2.3182491117502316E-3</v>
      </c>
      <c r="R473" s="6">
        <f t="shared" si="196"/>
        <v>2.4310843527295709E-2</v>
      </c>
      <c r="S473" s="6">
        <f t="shared" si="197"/>
        <v>2.0206788958340799E-2</v>
      </c>
      <c r="T473" s="6">
        <f t="shared" si="198"/>
        <v>7.574302520474749E-3</v>
      </c>
      <c r="U473" s="6">
        <f t="shared" si="199"/>
        <v>-1.1904925809735126E-2</v>
      </c>
      <c r="V473" s="6">
        <f t="shared" si="200"/>
        <v>7.0075910025472728E-4</v>
      </c>
      <c r="W473" s="6">
        <f t="shared" si="201"/>
        <v>-2.722641564475711E-3</v>
      </c>
      <c r="X473" s="6">
        <f t="shared" si="202"/>
        <v>-2.6030772777362932E-2</v>
      </c>
      <c r="Y473" s="6">
        <f t="shared" si="203"/>
        <v>-4.8893597365026907E-3</v>
      </c>
      <c r="Z473" s="6">
        <f t="shared" si="204"/>
        <v>-1.2918852153793103E-2</v>
      </c>
      <c r="AA473" s="6">
        <f t="shared" si="205"/>
        <v>-2.3002653931629584E-2</v>
      </c>
      <c r="AB473" s="6">
        <f t="shared" si="206"/>
        <v>-3.9054129113318104E-3</v>
      </c>
      <c r="AC473" s="6">
        <f t="shared" si="207"/>
        <v>3.3229695758370939E-2</v>
      </c>
      <c r="AD473" s="6">
        <f t="shared" si="208"/>
        <v>-2.1412851065756612E-3</v>
      </c>
      <c r="AE473" s="6">
        <f t="shared" si="209"/>
        <v>1.9905834949722003E-2</v>
      </c>
      <c r="AF473" s="6">
        <f t="shared" si="210"/>
        <v>1.6581862293901094E-2</v>
      </c>
      <c r="AG473" s="6">
        <f t="shared" si="211"/>
        <v>4.1774105321432768E-3</v>
      </c>
      <c r="AH473" s="6">
        <f t="shared" si="212"/>
        <v>-1.3750938480838078E-2</v>
      </c>
      <c r="AI473" s="6">
        <f t="shared" si="213"/>
        <v>-4.7142604022112934E-3</v>
      </c>
      <c r="AJ473" s="6">
        <f t="shared" si="214"/>
        <v>-2.9717344395561451E-3</v>
      </c>
      <c r="AK473" s="6">
        <f t="shared" si="215"/>
        <v>-2.795230920144217E-2</v>
      </c>
      <c r="AL473" s="6">
        <f t="shared" si="216"/>
        <v>-5.2021387757127642E-3</v>
      </c>
      <c r="AM473" s="6">
        <f t="shared" si="217"/>
        <v>-1.3542604950628565E-2</v>
      </c>
      <c r="AN473" s="6">
        <f t="shared" si="218"/>
        <v>-2.4114486022124369E-2</v>
      </c>
    </row>
    <row r="474" spans="1:40">
      <c r="A474" s="1" t="d">
        <v>2016-01-04</v>
      </c>
      <c r="B474">
        <v>73.610000999999997</v>
      </c>
      <c r="C474">
        <v>43.110000999999997</v>
      </c>
      <c r="D474">
        <v>56.049999</v>
      </c>
      <c r="E474">
        <v>68.019997000000004</v>
      </c>
      <c r="F474">
        <v>49.02</v>
      </c>
      <c r="G474">
        <v>49.720001000000003</v>
      </c>
      <c r="H474">
        <v>40.060001</v>
      </c>
      <c r="I474">
        <v>40.090000000000003</v>
      </c>
      <c r="J474">
        <v>84.559997999999993</v>
      </c>
      <c r="K474">
        <v>123.360001</v>
      </c>
      <c r="L474">
        <v>79.889999000000003</v>
      </c>
      <c r="M474">
        <v>83.989998</v>
      </c>
      <c r="N474">
        <v>88.18</v>
      </c>
      <c r="O474" s="6">
        <f t="shared" si="193"/>
        <v>-4.9301104828402331E-2</v>
      </c>
      <c r="P474" s="6">
        <f t="shared" si="194"/>
        <v>1.4015716632572736E-2</v>
      </c>
      <c r="Q474" s="6">
        <f t="shared" si="195"/>
        <v>-4.7727657746903324E-2</v>
      </c>
      <c r="R474" s="6">
        <f t="shared" si="196"/>
        <v>-3.5669091938591607E-2</v>
      </c>
      <c r="S474" s="6">
        <f t="shared" si="197"/>
        <v>-6.5067330012440871E-3</v>
      </c>
      <c r="T474" s="6">
        <f t="shared" si="198"/>
        <v>-3.9823928657553867E-2</v>
      </c>
      <c r="U474" s="6">
        <f t="shared" si="199"/>
        <v>-5.3699259378470587E-2</v>
      </c>
      <c r="V474" s="6">
        <f t="shared" si="200"/>
        <v>-5.0582093676970856E-2</v>
      </c>
      <c r="W474" s="6">
        <f t="shared" si="201"/>
        <v>4.7316065683911584E-4</v>
      </c>
      <c r="X474" s="6">
        <f t="shared" si="202"/>
        <v>1.0543656266220705E-3</v>
      </c>
      <c r="Y474" s="6">
        <f t="shared" si="203"/>
        <v>2.2556400823850247E-3</v>
      </c>
      <c r="Z474" s="6">
        <f t="shared" si="204"/>
        <v>3.8172539210998206E-3</v>
      </c>
      <c r="AA474" s="6">
        <f t="shared" si="205"/>
        <v>-1.8127809589862222E-3</v>
      </c>
      <c r="AB474" s="6">
        <f t="shared" si="206"/>
        <v>-5.4486840520181212E-2</v>
      </c>
      <c r="AC474" s="6">
        <f t="shared" si="207"/>
        <v>1.221190134707179E-2</v>
      </c>
      <c r="AD474" s="6">
        <f t="shared" si="208"/>
        <v>-4.7550693741728753E-2</v>
      </c>
      <c r="AE474" s="6">
        <f t="shared" si="209"/>
        <v>-4.0074100516165313E-2</v>
      </c>
      <c r="AF474" s="6">
        <f t="shared" si="210"/>
        <v>-1.0131659665683792E-2</v>
      </c>
      <c r="AG474" s="6">
        <f t="shared" si="211"/>
        <v>-4.3220820645885338E-2</v>
      </c>
      <c r="AH474" s="6">
        <f t="shared" si="212"/>
        <v>-5.5545272049573539E-2</v>
      </c>
      <c r="AI474" s="6">
        <f t="shared" si="213"/>
        <v>-5.5997113179436876E-2</v>
      </c>
      <c r="AJ474" s="6">
        <f t="shared" si="214"/>
        <v>2.2406778175868171E-4</v>
      </c>
      <c r="AK474" s="6">
        <f t="shared" si="215"/>
        <v>-8.671707974571665E-4</v>
      </c>
      <c r="AL474" s="6">
        <f t="shared" si="216"/>
        <v>1.9428610431749516E-3</v>
      </c>
      <c r="AM474" s="6">
        <f t="shared" si="217"/>
        <v>3.1935011242643589E-3</v>
      </c>
      <c r="AN474" s="6">
        <f t="shared" si="218"/>
        <v>-2.9246130494810082E-3</v>
      </c>
    </row>
    <row r="475" spans="1:40">
      <c r="A475" s="1" t="d">
        <v>2016-01-11</v>
      </c>
      <c r="B475">
        <v>71.5</v>
      </c>
      <c r="C475">
        <v>43.41</v>
      </c>
      <c r="D475">
        <v>54.349997999999999</v>
      </c>
      <c r="E475">
        <v>66.870002999999997</v>
      </c>
      <c r="F475">
        <v>48.299999</v>
      </c>
      <c r="G475">
        <v>48.650002000000001</v>
      </c>
      <c r="H475">
        <v>38.25</v>
      </c>
      <c r="I475">
        <v>39.340000000000003</v>
      </c>
      <c r="J475">
        <v>84.739998</v>
      </c>
      <c r="K475">
        <v>125.75</v>
      </c>
      <c r="L475">
        <v>80.040001000000004</v>
      </c>
      <c r="M475">
        <v>84.230002999999996</v>
      </c>
      <c r="N475">
        <v>88.68</v>
      </c>
      <c r="O475" s="6">
        <f t="shared" si="193"/>
        <v>-9.3146403783444562E-2</v>
      </c>
      <c r="P475" s="6">
        <f t="shared" si="194"/>
        <v>-1.3812386935691996E-3</v>
      </c>
      <c r="Q475" s="6">
        <f t="shared" si="195"/>
        <v>-0.12473016215442907</v>
      </c>
      <c r="R475" s="6">
        <f t="shared" si="196"/>
        <v>-8.0146146429769499E-2</v>
      </c>
      <c r="S475" s="6">
        <f t="shared" si="197"/>
        <v>-5.1841799222128775E-2</v>
      </c>
      <c r="T475" s="6">
        <f t="shared" si="198"/>
        <v>-9.4281842263216203E-2</v>
      </c>
      <c r="U475" s="6">
        <f t="shared" si="199"/>
        <v>-0.14254297651489947</v>
      </c>
      <c r="V475" s="6">
        <f t="shared" si="200"/>
        <v>-9.4755420416975211E-2</v>
      </c>
      <c r="W475" s="6">
        <f t="shared" si="201"/>
        <v>3.4281138669781702E-3</v>
      </c>
      <c r="X475" s="6">
        <f t="shared" si="202"/>
        <v>3.1669162197214745E-2</v>
      </c>
      <c r="Y475" s="6">
        <f t="shared" si="203"/>
        <v>5.5124544845769254E-3</v>
      </c>
      <c r="Z475" s="6">
        <f t="shared" si="204"/>
        <v>1.2664506110571794E-2</v>
      </c>
      <c r="AA475" s="6">
        <f t="shared" si="205"/>
        <v>1.4081518007000684E-2</v>
      </c>
      <c r="AB475" s="6">
        <f t="shared" si="206"/>
        <v>-9.8332139475223443E-2</v>
      </c>
      <c r="AC475" s="6">
        <f t="shared" si="207"/>
        <v>-3.1850539790701455E-3</v>
      </c>
      <c r="AD475" s="6">
        <f t="shared" si="208"/>
        <v>-0.1245531981492545</v>
      </c>
      <c r="AE475" s="6">
        <f t="shared" si="209"/>
        <v>-8.4551155007343198E-2</v>
      </c>
      <c r="AF475" s="6">
        <f t="shared" si="210"/>
        <v>-5.546672588656848E-2</v>
      </c>
      <c r="AG475" s="6">
        <f t="shared" si="211"/>
        <v>-9.7678734251547675E-2</v>
      </c>
      <c r="AH475" s="6">
        <f t="shared" si="212"/>
        <v>-0.14438898918600243</v>
      </c>
      <c r="AI475" s="6">
        <f t="shared" si="213"/>
        <v>-0.10017043991944123</v>
      </c>
      <c r="AJ475" s="6">
        <f t="shared" si="214"/>
        <v>3.1790209918977361E-3</v>
      </c>
      <c r="AK475" s="6">
        <f t="shared" si="215"/>
        <v>2.9747625773135507E-2</v>
      </c>
      <c r="AL475" s="6">
        <f t="shared" si="216"/>
        <v>5.1996754453668519E-3</v>
      </c>
      <c r="AM475" s="6">
        <f t="shared" si="217"/>
        <v>1.2040753313736332E-2</v>
      </c>
      <c r="AN475" s="6">
        <f t="shared" si="218"/>
        <v>1.2969685916505897E-2</v>
      </c>
    </row>
    <row r="476" spans="1:40">
      <c r="A476" s="1" t="d">
        <v>2016-01-18</v>
      </c>
      <c r="B476">
        <v>73.309997999999993</v>
      </c>
      <c r="C476">
        <v>43.799999</v>
      </c>
      <c r="D476">
        <v>55.740001999999997</v>
      </c>
      <c r="E476">
        <v>67.849997999999999</v>
      </c>
      <c r="F476">
        <v>49.290000999999997</v>
      </c>
      <c r="G476">
        <v>48.639999000000003</v>
      </c>
      <c r="H476">
        <v>38.509998000000003</v>
      </c>
      <c r="I476">
        <v>40.380001</v>
      </c>
      <c r="J476">
        <v>84.75</v>
      </c>
      <c r="K476">
        <v>125.339996</v>
      </c>
      <c r="L476">
        <v>79.959998999999996</v>
      </c>
      <c r="M476">
        <v>83.970000999999996</v>
      </c>
      <c r="N476">
        <v>88.449996999999996</v>
      </c>
      <c r="O476" s="6">
        <f t="shared" si="193"/>
        <v>-6.4061060957511629E-2</v>
      </c>
      <c r="P476" s="6">
        <f t="shared" si="194"/>
        <v>1.1943183118484564E-2</v>
      </c>
      <c r="Q476" s="6">
        <f t="shared" si="195"/>
        <v>-7.8965665765023715E-2</v>
      </c>
      <c r="R476" s="6">
        <f t="shared" si="196"/>
        <v>-5.9783328214076566E-2</v>
      </c>
      <c r="S476" s="6">
        <f t="shared" si="197"/>
        <v>-2.4054095477250837E-2</v>
      </c>
      <c r="T476" s="6">
        <f t="shared" si="198"/>
        <v>-8.6034320172282783E-2</v>
      </c>
      <c r="U476" s="6">
        <f t="shared" si="199"/>
        <v>-0.12000222249616821</v>
      </c>
      <c r="V476" s="6">
        <f t="shared" si="200"/>
        <v>-5.8904200674093285E-2</v>
      </c>
      <c r="W476" s="6">
        <f t="shared" si="201"/>
        <v>4.6123787960266832E-3</v>
      </c>
      <c r="X476" s="6">
        <f t="shared" si="202"/>
        <v>3.8716563235574798E-2</v>
      </c>
      <c r="Y476" s="6">
        <f t="shared" si="203"/>
        <v>4.8893597365026291E-3</v>
      </c>
      <c r="Z476" s="6">
        <f t="shared" si="204"/>
        <v>1.0896389980858784E-2</v>
      </c>
      <c r="AA476" s="6">
        <f t="shared" si="205"/>
        <v>1.8715587323430226E-2</v>
      </c>
      <c r="AB476" s="6">
        <f t="shared" si="206"/>
        <v>-6.924679664929051E-2</v>
      </c>
      <c r="AC476" s="6">
        <f t="shared" si="207"/>
        <v>1.0139367832983618E-2</v>
      </c>
      <c r="AD476" s="6">
        <f t="shared" si="208"/>
        <v>-7.8788701759849145E-2</v>
      </c>
      <c r="AE476" s="6">
        <f t="shared" si="209"/>
        <v>-6.4188336791650272E-2</v>
      </c>
      <c r="AF476" s="6">
        <f t="shared" si="210"/>
        <v>-2.7679022141690542E-2</v>
      </c>
      <c r="AG476" s="6">
        <f t="shared" si="211"/>
        <v>-8.9431212160614254E-2</v>
      </c>
      <c r="AH476" s="6">
        <f t="shared" si="212"/>
        <v>-0.12184823516727117</v>
      </c>
      <c r="AI476" s="6">
        <f t="shared" si="213"/>
        <v>-6.4319220176559305E-2</v>
      </c>
      <c r="AJ476" s="6">
        <f t="shared" si="214"/>
        <v>4.3632859209462495E-3</v>
      </c>
      <c r="AK476" s="6">
        <f t="shared" si="215"/>
        <v>3.679502681149556E-2</v>
      </c>
      <c r="AL476" s="6">
        <f t="shared" si="216"/>
        <v>4.5765806972925555E-3</v>
      </c>
      <c r="AM476" s="6">
        <f t="shared" si="217"/>
        <v>1.0272637184023322E-2</v>
      </c>
      <c r="AN476" s="6">
        <f t="shared" si="218"/>
        <v>1.760375523293544E-2</v>
      </c>
    </row>
    <row r="477" spans="1:40">
      <c r="A477" s="1" t="d">
        <v>2016-01-25</v>
      </c>
      <c r="B477">
        <v>74.110000999999997</v>
      </c>
      <c r="C477">
        <v>45.419998</v>
      </c>
      <c r="D477">
        <v>58.209999000000003</v>
      </c>
      <c r="E477">
        <v>66.470000999999996</v>
      </c>
      <c r="F477">
        <v>50.759998000000003</v>
      </c>
      <c r="G477">
        <v>49.990001999999997</v>
      </c>
      <c r="H477">
        <v>38.770000000000003</v>
      </c>
      <c r="I477">
        <v>41.240001999999997</v>
      </c>
      <c r="J477">
        <v>84.910004000000001</v>
      </c>
      <c r="K477">
        <v>127.300003</v>
      </c>
      <c r="L477">
        <v>80.199996999999996</v>
      </c>
      <c r="M477">
        <v>84.580001999999993</v>
      </c>
      <c r="N477">
        <v>88.839995999999999</v>
      </c>
      <c r="O477" s="6">
        <f t="shared" si="193"/>
        <v>6.7695898009978092E-3</v>
      </c>
      <c r="P477" s="6">
        <f t="shared" si="194"/>
        <v>5.2197480688429027E-2</v>
      </c>
      <c r="Q477" s="6">
        <f t="shared" si="195"/>
        <v>3.7813012427509715E-2</v>
      </c>
      <c r="R477" s="6">
        <f t="shared" si="196"/>
        <v>-2.3051002376502178E-2</v>
      </c>
      <c r="S477" s="6">
        <f t="shared" si="197"/>
        <v>3.4880225345116332E-2</v>
      </c>
      <c r="T477" s="6">
        <f t="shared" si="198"/>
        <v>5.4157386783387322E-3</v>
      </c>
      <c r="U477" s="6">
        <f t="shared" si="199"/>
        <v>-3.2731603517390226E-2</v>
      </c>
      <c r="V477" s="6">
        <f t="shared" si="200"/>
        <v>2.8281780990947414E-2</v>
      </c>
      <c r="W477" s="6">
        <f t="shared" si="201"/>
        <v>4.1306012098373188E-3</v>
      </c>
      <c r="X477" s="6">
        <f t="shared" si="202"/>
        <v>3.1439611208364554E-2</v>
      </c>
      <c r="Y477" s="6">
        <f t="shared" si="203"/>
        <v>3.8728014892449336E-3</v>
      </c>
      <c r="Z477" s="6">
        <f t="shared" si="204"/>
        <v>7.0001353654173632E-3</v>
      </c>
      <c r="AA477" s="6">
        <f t="shared" si="205"/>
        <v>7.4567740716704094E-3</v>
      </c>
      <c r="AB477" s="6">
        <f t="shared" si="206"/>
        <v>1.5838541092189273E-3</v>
      </c>
      <c r="AC477" s="6">
        <f t="shared" si="207"/>
        <v>5.0393665402928084E-2</v>
      </c>
      <c r="AD477" s="6">
        <f t="shared" si="208"/>
        <v>3.7989976432684286E-2</v>
      </c>
      <c r="AE477" s="6">
        <f t="shared" si="209"/>
        <v>-2.7456010954075884E-2</v>
      </c>
      <c r="AF477" s="6">
        <f t="shared" si="210"/>
        <v>3.1255298680676627E-2</v>
      </c>
      <c r="AG477" s="6">
        <f t="shared" si="211"/>
        <v>2.01884669000726E-3</v>
      </c>
      <c r="AH477" s="6">
        <f t="shared" si="212"/>
        <v>-3.4577616188493178E-2</v>
      </c>
      <c r="AI477" s="6">
        <f t="shared" si="213"/>
        <v>2.2866761488481394E-2</v>
      </c>
      <c r="AJ477" s="6">
        <f t="shared" si="214"/>
        <v>3.8815083347568846E-3</v>
      </c>
      <c r="AK477" s="6">
        <f t="shared" si="215"/>
        <v>2.9518074784285316E-2</v>
      </c>
      <c r="AL477" s="6">
        <f t="shared" si="216"/>
        <v>3.5600224500348604E-3</v>
      </c>
      <c r="AM477" s="6">
        <f t="shared" si="217"/>
        <v>6.3763825685819019E-3</v>
      </c>
      <c r="AN477" s="6">
        <f t="shared" si="218"/>
        <v>6.3449419811756232E-3</v>
      </c>
    </row>
    <row r="478" spans="1:40">
      <c r="A478" s="1" t="d">
        <v>2016-02-01</v>
      </c>
      <c r="B478">
        <v>70.160004000000001</v>
      </c>
      <c r="C478">
        <v>46.57</v>
      </c>
      <c r="D478">
        <v>55.939999</v>
      </c>
      <c r="E478">
        <v>64.400002000000001</v>
      </c>
      <c r="F478">
        <v>49.630001</v>
      </c>
      <c r="G478">
        <v>50.040000999999997</v>
      </c>
      <c r="H478">
        <v>40.610000999999997</v>
      </c>
      <c r="I478">
        <v>39.5</v>
      </c>
      <c r="J478">
        <v>84.949996999999996</v>
      </c>
      <c r="K478">
        <v>128.720001</v>
      </c>
      <c r="L478">
        <v>80.279999000000004</v>
      </c>
      <c r="M478">
        <v>84.809997999999993</v>
      </c>
      <c r="N478">
        <v>89.300003000000004</v>
      </c>
      <c r="O478" s="6">
        <f t="shared" si="193"/>
        <v>-1.8919044623493256E-2</v>
      </c>
      <c r="P478" s="6">
        <f t="shared" si="194"/>
        <v>7.0266727682783719E-2</v>
      </c>
      <c r="Q478" s="6">
        <f t="shared" si="195"/>
        <v>2.8835093128827854E-2</v>
      </c>
      <c r="R478" s="6">
        <f t="shared" si="196"/>
        <v>-3.7636816762845436E-2</v>
      </c>
      <c r="S478" s="6">
        <f t="shared" si="197"/>
        <v>2.7163969793859512E-2</v>
      </c>
      <c r="T478" s="6">
        <f t="shared" si="198"/>
        <v>2.8170855840740569E-2</v>
      </c>
      <c r="U478" s="6">
        <f t="shared" si="199"/>
        <v>5.9870806050137983E-2</v>
      </c>
      <c r="V478" s="6">
        <f t="shared" si="200"/>
        <v>4.0588589461630024E-3</v>
      </c>
      <c r="W478" s="6">
        <f t="shared" si="201"/>
        <v>2.4750912062413608E-3</v>
      </c>
      <c r="X478" s="6">
        <f t="shared" si="202"/>
        <v>2.3343701473079639E-2</v>
      </c>
      <c r="Y478" s="6">
        <f t="shared" si="203"/>
        <v>2.9939892624491278E-3</v>
      </c>
      <c r="Z478" s="6">
        <f t="shared" si="204"/>
        <v>6.8622488474482475E-3</v>
      </c>
      <c r="AA478" s="6">
        <f t="shared" si="205"/>
        <v>6.9671367289668457E-3</v>
      </c>
      <c r="AB478" s="6">
        <f t="shared" si="206"/>
        <v>-2.4104780315272138E-2</v>
      </c>
      <c r="AC478" s="6">
        <f t="shared" si="207"/>
        <v>6.8462912397282777E-2</v>
      </c>
      <c r="AD478" s="6">
        <f t="shared" si="208"/>
        <v>2.9012057134002425E-2</v>
      </c>
      <c r="AE478" s="6">
        <f t="shared" si="209"/>
        <v>-4.2041825340419142E-2</v>
      </c>
      <c r="AF478" s="6">
        <f t="shared" si="210"/>
        <v>2.3539043129419807E-2</v>
      </c>
      <c r="AG478" s="6">
        <f t="shared" si="211"/>
        <v>2.4773963852409098E-2</v>
      </c>
      <c r="AH478" s="6">
        <f t="shared" si="212"/>
        <v>5.8024793379035031E-2</v>
      </c>
      <c r="AI478" s="6">
        <f t="shared" si="213"/>
        <v>-1.3561605563030188E-3</v>
      </c>
      <c r="AJ478" s="6">
        <f t="shared" si="214"/>
        <v>2.2259983311609267E-3</v>
      </c>
      <c r="AK478" s="6">
        <f t="shared" si="215"/>
        <v>2.1422165049000401E-2</v>
      </c>
      <c r="AL478" s="6">
        <f t="shared" si="216"/>
        <v>2.6812102232390547E-3</v>
      </c>
      <c r="AM478" s="6">
        <f t="shared" si="217"/>
        <v>6.2384960506127862E-3</v>
      </c>
      <c r="AN478" s="6">
        <f t="shared" si="218"/>
        <v>5.8553046384720595E-3</v>
      </c>
    </row>
    <row r="479" spans="1:40">
      <c r="A479" s="1" t="d">
        <v>2016-02-08</v>
      </c>
      <c r="B479">
        <v>69.790001000000004</v>
      </c>
      <c r="C479">
        <v>45.560001</v>
      </c>
      <c r="D479">
        <v>55.279998999999997</v>
      </c>
      <c r="E479">
        <v>64.370002999999997</v>
      </c>
      <c r="F479">
        <v>50.07</v>
      </c>
      <c r="G479">
        <v>49.669998</v>
      </c>
      <c r="H479">
        <v>39.939999</v>
      </c>
      <c r="I479">
        <v>39.270000000000003</v>
      </c>
      <c r="J479">
        <v>85</v>
      </c>
      <c r="K479">
        <v>131.5</v>
      </c>
      <c r="L479">
        <v>80.330001999999993</v>
      </c>
      <c r="M479">
        <v>85.059997999999993</v>
      </c>
      <c r="N479">
        <v>90.18</v>
      </c>
      <c r="O479" s="6">
        <f t="shared" si="193"/>
        <v>-4.9206250596326467E-2</v>
      </c>
      <c r="P479" s="6">
        <f t="shared" si="194"/>
        <v>3.9396365976709237E-2</v>
      </c>
      <c r="Q479" s="6">
        <f t="shared" si="195"/>
        <v>-8.2868965649877096E-3</v>
      </c>
      <c r="R479" s="6">
        <f t="shared" si="196"/>
        <v>-5.2651624134005752E-2</v>
      </c>
      <c r="S479" s="6">
        <f t="shared" si="197"/>
        <v>1.5700785336476362E-2</v>
      </c>
      <c r="T479" s="6">
        <f t="shared" si="198"/>
        <v>2.0954871754803463E-2</v>
      </c>
      <c r="U479" s="6">
        <f t="shared" si="199"/>
        <v>3.646040705785878E-2</v>
      </c>
      <c r="V479" s="6">
        <f t="shared" si="200"/>
        <v>-2.7873769059507864E-2</v>
      </c>
      <c r="W479" s="6">
        <f t="shared" si="201"/>
        <v>2.9455102297567446E-3</v>
      </c>
      <c r="X479" s="6">
        <f t="shared" si="202"/>
        <v>4.797683873448641E-2</v>
      </c>
      <c r="Y479" s="6">
        <f t="shared" si="203"/>
        <v>4.6166779570732397E-3</v>
      </c>
      <c r="Z479" s="6">
        <f t="shared" si="204"/>
        <v>1.2897262208185793E-2</v>
      </c>
      <c r="AA479" s="6">
        <f t="shared" si="205"/>
        <v>1.9370286304611954E-2</v>
      </c>
      <c r="AB479" s="6">
        <f t="shared" si="206"/>
        <v>-5.4391986288105348E-2</v>
      </c>
      <c r="AC479" s="6">
        <f t="shared" si="207"/>
        <v>3.7592550691208294E-2</v>
      </c>
      <c r="AD479" s="6">
        <f t="shared" si="208"/>
        <v>-8.1099325598131388E-3</v>
      </c>
      <c r="AE479" s="6">
        <f t="shared" si="209"/>
        <v>-5.7056632711579458E-2</v>
      </c>
      <c r="AF479" s="6">
        <f t="shared" si="210"/>
        <v>1.2075858672036657E-2</v>
      </c>
      <c r="AG479" s="6">
        <f t="shared" si="211"/>
        <v>1.7557979766471991E-2</v>
      </c>
      <c r="AH479" s="6">
        <f t="shared" si="212"/>
        <v>3.4614394386755828E-2</v>
      </c>
      <c r="AI479" s="6">
        <f t="shared" si="213"/>
        <v>-3.3288788561973884E-2</v>
      </c>
      <c r="AJ479" s="6">
        <f t="shared" si="214"/>
        <v>2.6964173546763105E-3</v>
      </c>
      <c r="AK479" s="6">
        <f t="shared" si="215"/>
        <v>4.6055302310407172E-2</v>
      </c>
      <c r="AL479" s="6">
        <f t="shared" si="216"/>
        <v>4.3038989178631661E-3</v>
      </c>
      <c r="AM479" s="6">
        <f t="shared" si="217"/>
        <v>1.2273509411350331E-2</v>
      </c>
      <c r="AN479" s="6">
        <f t="shared" si="218"/>
        <v>1.8258454214117169E-2</v>
      </c>
    </row>
    <row r="480" spans="1:40">
      <c r="A480" s="1" t="d">
        <v>2016-02-15</v>
      </c>
      <c r="B480">
        <v>72.739998</v>
      </c>
      <c r="C480">
        <v>46.200001</v>
      </c>
      <c r="D480">
        <v>56.810001</v>
      </c>
      <c r="E480">
        <v>65.930000000000007</v>
      </c>
      <c r="F480">
        <v>50.84</v>
      </c>
      <c r="G480">
        <v>51.32</v>
      </c>
      <c r="H480">
        <v>40.75</v>
      </c>
      <c r="I480">
        <v>40.659999999999997</v>
      </c>
      <c r="J480">
        <v>84.959998999999996</v>
      </c>
      <c r="K480">
        <v>131.009995</v>
      </c>
      <c r="L480">
        <v>80.290001000000004</v>
      </c>
      <c r="M480">
        <v>85.139999000000003</v>
      </c>
      <c r="N480">
        <v>89.849997999999999</v>
      </c>
      <c r="O480" s="6">
        <f t="shared" si="193"/>
        <v>-1.8659077393068817E-2</v>
      </c>
      <c r="P480" s="6">
        <f t="shared" si="194"/>
        <v>1.7027327088768529E-2</v>
      </c>
      <c r="Q480" s="6">
        <f t="shared" si="195"/>
        <v>-2.4344759932895147E-2</v>
      </c>
      <c r="R480" s="6">
        <f t="shared" si="196"/>
        <v>-8.1571599726628207E-3</v>
      </c>
      <c r="S480" s="6">
        <f t="shared" si="197"/>
        <v>1.5748428761704406E-3</v>
      </c>
      <c r="T480" s="6">
        <f t="shared" si="198"/>
        <v>2.6257514313956027E-2</v>
      </c>
      <c r="U480" s="6">
        <f t="shared" si="199"/>
        <v>4.9809088004033913E-2</v>
      </c>
      <c r="V480" s="6">
        <f t="shared" si="200"/>
        <v>-1.416389944516263E-2</v>
      </c>
      <c r="W480" s="6">
        <f t="shared" si="201"/>
        <v>5.8862660340947026E-4</v>
      </c>
      <c r="X480" s="6">
        <f t="shared" si="202"/>
        <v>2.8727088870813697E-2</v>
      </c>
      <c r="Y480" s="6">
        <f t="shared" si="203"/>
        <v>1.1216151854595792E-3</v>
      </c>
      <c r="Z480" s="6">
        <f t="shared" si="204"/>
        <v>6.5990929640514203E-3</v>
      </c>
      <c r="AA480" s="6">
        <f t="shared" si="205"/>
        <v>1.1304636968784755E-2</v>
      </c>
      <c r="AB480" s="6">
        <f t="shared" si="206"/>
        <v>-2.3844813084847698E-2</v>
      </c>
      <c r="AC480" s="6">
        <f t="shared" si="207"/>
        <v>1.5223511803267583E-2</v>
      </c>
      <c r="AD480" s="6">
        <f t="shared" si="208"/>
        <v>-2.4167795927720576E-2</v>
      </c>
      <c r="AE480" s="6">
        <f t="shared" si="209"/>
        <v>-1.2562168550236525E-2</v>
      </c>
      <c r="AF480" s="6">
        <f t="shared" si="210"/>
        <v>-2.0500837882692644E-3</v>
      </c>
      <c r="AG480" s="6">
        <f t="shared" si="211"/>
        <v>2.2860622325624556E-2</v>
      </c>
      <c r="AH480" s="6">
        <f t="shared" si="212"/>
        <v>4.7963075332930961E-2</v>
      </c>
      <c r="AI480" s="6">
        <f t="shared" si="213"/>
        <v>-1.957891894762865E-2</v>
      </c>
      <c r="AJ480" s="6">
        <f t="shared" si="214"/>
        <v>3.3953372832903612E-4</v>
      </c>
      <c r="AK480" s="6">
        <f t="shared" si="215"/>
        <v>2.6805552446734458E-2</v>
      </c>
      <c r="AL480" s="6">
        <f t="shared" si="216"/>
        <v>8.0883614624950606E-4</v>
      </c>
      <c r="AM480" s="6">
        <f t="shared" si="217"/>
        <v>5.975340167215959E-3</v>
      </c>
      <c r="AN480" s="6">
        <f t="shared" si="218"/>
        <v>1.0192804878289968E-2</v>
      </c>
    </row>
    <row r="481" spans="1:40">
      <c r="A481" s="1" t="d">
        <v>2016-02-22</v>
      </c>
      <c r="B481">
        <v>74.830001999999993</v>
      </c>
      <c r="C481">
        <v>46.169998</v>
      </c>
      <c r="D481">
        <v>57.23</v>
      </c>
      <c r="E481">
        <v>67.300003000000004</v>
      </c>
      <c r="F481">
        <v>51.09</v>
      </c>
      <c r="G481">
        <v>52.450001</v>
      </c>
      <c r="H481">
        <v>42.060001</v>
      </c>
      <c r="I481">
        <v>41.259998000000003</v>
      </c>
      <c r="J481">
        <v>84.910004000000001</v>
      </c>
      <c r="K481">
        <v>130.41000399999999</v>
      </c>
      <c r="L481">
        <v>80.309997999999993</v>
      </c>
      <c r="M481">
        <v>85.360000999999997</v>
      </c>
      <c r="N481">
        <v>90.209998999999996</v>
      </c>
      <c r="O481" s="6">
        <f t="shared" si="193"/>
        <v>6.444049574304643E-2</v>
      </c>
      <c r="P481" s="6">
        <f t="shared" si="194"/>
        <v>-8.6263637935612494E-3</v>
      </c>
      <c r="Q481" s="6">
        <f t="shared" si="195"/>
        <v>2.2798566523493262E-2</v>
      </c>
      <c r="R481" s="6">
        <f t="shared" si="196"/>
        <v>4.404661706099619E-2</v>
      </c>
      <c r="S481" s="6">
        <f t="shared" si="197"/>
        <v>2.8993273594254122E-2</v>
      </c>
      <c r="T481" s="6">
        <f t="shared" si="198"/>
        <v>4.7037648325359928E-2</v>
      </c>
      <c r="U481" s="6">
        <f t="shared" si="199"/>
        <v>3.5082827727429454E-2</v>
      </c>
      <c r="V481" s="6">
        <f t="shared" si="200"/>
        <v>4.3592787262931046E-2</v>
      </c>
      <c r="W481" s="6">
        <f t="shared" si="201"/>
        <v>-4.7089368307490215E-4</v>
      </c>
      <c r="X481" s="6">
        <f t="shared" si="202"/>
        <v>1.3043853888376108E-2</v>
      </c>
      <c r="Y481" s="6">
        <f t="shared" si="203"/>
        <v>3.7360982513668571E-4</v>
      </c>
      <c r="Z481" s="6">
        <f t="shared" si="204"/>
        <v>6.4641819171032478E-3</v>
      </c>
      <c r="AA481" s="6">
        <f t="shared" si="205"/>
        <v>1.0138753106223948E-2</v>
      </c>
      <c r="AB481" s="6">
        <f t="shared" si="206"/>
        <v>5.9254760051267549E-2</v>
      </c>
      <c r="AC481" s="6">
        <f t="shared" si="207"/>
        <v>-1.0430179079062196E-2</v>
      </c>
      <c r="AD481" s="6">
        <f t="shared" si="208"/>
        <v>2.2975530528667833E-2</v>
      </c>
      <c r="AE481" s="6">
        <f t="shared" si="209"/>
        <v>3.9641608483422484E-2</v>
      </c>
      <c r="AF481" s="6">
        <f t="shared" si="210"/>
        <v>2.5368346929814416E-2</v>
      </c>
      <c r="AG481" s="6">
        <f t="shared" si="211"/>
        <v>4.3640756337028457E-2</v>
      </c>
      <c r="AH481" s="6">
        <f t="shared" si="212"/>
        <v>3.3236815056326502E-2</v>
      </c>
      <c r="AI481" s="6">
        <f t="shared" si="213"/>
        <v>3.8177767760465026E-2</v>
      </c>
      <c r="AJ481" s="6">
        <f t="shared" si="214"/>
        <v>-7.1998655815533634E-4</v>
      </c>
      <c r="AK481" s="6">
        <f t="shared" si="215"/>
        <v>1.1122317464296871E-2</v>
      </c>
      <c r="AL481" s="6">
        <f t="shared" si="216"/>
        <v>6.0830785926612525E-5</v>
      </c>
      <c r="AM481" s="6">
        <f t="shared" si="217"/>
        <v>5.8404291202677865E-3</v>
      </c>
      <c r="AN481" s="6">
        <f t="shared" si="218"/>
        <v>9.0269210157291613E-3</v>
      </c>
    </row>
    <row r="482" spans="1:40">
      <c r="A482" s="1" t="d">
        <v>2016-02-29</v>
      </c>
      <c r="B482">
        <v>76.720000999999996</v>
      </c>
      <c r="C482">
        <v>47.110000999999997</v>
      </c>
      <c r="D482">
        <v>60.959999000000003</v>
      </c>
      <c r="E482">
        <v>67.410004000000001</v>
      </c>
      <c r="F482">
        <v>52.040000999999997</v>
      </c>
      <c r="G482">
        <v>53.779998999999997</v>
      </c>
      <c r="H482">
        <v>43.459999000000003</v>
      </c>
      <c r="I482">
        <v>42.419998</v>
      </c>
      <c r="J482">
        <v>84.760002</v>
      </c>
      <c r="K482">
        <v>128.60000600000001</v>
      </c>
      <c r="L482">
        <v>80.099997999999999</v>
      </c>
      <c r="M482">
        <v>84.720000999999996</v>
      </c>
      <c r="N482">
        <v>90.080001999999993</v>
      </c>
      <c r="O482" s="6">
        <f t="shared" si="193"/>
        <v>9.4671696251832888E-2</v>
      </c>
      <c r="P482" s="6">
        <f t="shared" si="194"/>
        <v>3.345515341080587E-2</v>
      </c>
      <c r="Q482" s="6">
        <f t="shared" si="195"/>
        <v>9.7806733604502011E-2</v>
      </c>
      <c r="R482" s="6">
        <f t="shared" si="196"/>
        <v>4.6145701533637895E-2</v>
      </c>
      <c r="S482" s="6">
        <f t="shared" si="197"/>
        <v>3.8590646518438472E-2</v>
      </c>
      <c r="T482" s="6">
        <f t="shared" si="198"/>
        <v>7.9500543392941159E-2</v>
      </c>
      <c r="U482" s="6">
        <f t="shared" si="199"/>
        <v>8.4462648868506865E-2</v>
      </c>
      <c r="V482" s="6">
        <f t="shared" si="200"/>
        <v>7.7159033399045049E-2</v>
      </c>
      <c r="W482" s="6">
        <f t="shared" si="201"/>
        <v>-2.827499494182522E-3</v>
      </c>
      <c r="X482" s="6">
        <f t="shared" si="202"/>
        <v>-2.2299993158002629E-2</v>
      </c>
      <c r="Y482" s="6">
        <f t="shared" si="203"/>
        <v>-2.8673459774952192E-3</v>
      </c>
      <c r="Z482" s="6">
        <f t="shared" si="204"/>
        <v>-4.0051532159334552E-3</v>
      </c>
      <c r="AA482" s="6">
        <f t="shared" si="205"/>
        <v>-1.1094863990715996E-3</v>
      </c>
      <c r="AB482" s="6">
        <f t="shared" si="206"/>
        <v>8.9485960560054006E-2</v>
      </c>
      <c r="AC482" s="6">
        <f t="shared" si="207"/>
        <v>3.1651338125304927E-2</v>
      </c>
      <c r="AD482" s="6">
        <f t="shared" si="208"/>
        <v>9.7983697609676582E-2</v>
      </c>
      <c r="AE482" s="6">
        <f t="shared" si="209"/>
        <v>4.1740692956064189E-2</v>
      </c>
      <c r="AF482" s="6">
        <f t="shared" si="210"/>
        <v>3.4965719853998767E-2</v>
      </c>
      <c r="AG482" s="6">
        <f t="shared" si="211"/>
        <v>7.6103651404609687E-2</v>
      </c>
      <c r="AH482" s="6">
        <f t="shared" si="212"/>
        <v>8.261663619740392E-2</v>
      </c>
      <c r="AI482" s="6">
        <f t="shared" si="213"/>
        <v>7.1744013896579029E-2</v>
      </c>
      <c r="AJ482" s="6">
        <f t="shared" si="214"/>
        <v>-3.0765923692629561E-3</v>
      </c>
      <c r="AK482" s="6">
        <f t="shared" si="215"/>
        <v>-2.4221529582081867E-2</v>
      </c>
      <c r="AL482" s="6">
        <f t="shared" si="216"/>
        <v>-3.1801250167052923E-3</v>
      </c>
      <c r="AM482" s="6">
        <f t="shared" si="217"/>
        <v>-4.6289060127689165E-3</v>
      </c>
      <c r="AN482" s="6">
        <f t="shared" si="218"/>
        <v>-2.2213184895663856E-3</v>
      </c>
    </row>
    <row r="483" spans="1:40">
      <c r="A483" s="1" t="d">
        <v>2016-03-07</v>
      </c>
      <c r="B483">
        <v>77.300003000000004</v>
      </c>
      <c r="C483">
        <v>48.150002000000001</v>
      </c>
      <c r="D483">
        <v>62.360000999999997</v>
      </c>
      <c r="E483">
        <v>68.589995999999999</v>
      </c>
      <c r="F483">
        <v>52.450001</v>
      </c>
      <c r="G483">
        <v>54.040000999999997</v>
      </c>
      <c r="H483">
        <v>44.400002000000001</v>
      </c>
      <c r="I483">
        <v>42.869999</v>
      </c>
      <c r="J483">
        <v>84.639999000000003</v>
      </c>
      <c r="K483">
        <v>127.360001</v>
      </c>
      <c r="L483">
        <v>79.980002999999996</v>
      </c>
      <c r="M483">
        <v>84.629997000000003</v>
      </c>
      <c r="N483">
        <v>90.580001999999993</v>
      </c>
      <c r="O483" s="6">
        <f t="shared" si="193"/>
        <v>6.0802582339553185E-2</v>
      </c>
      <c r="P483" s="6">
        <f t="shared" si="194"/>
        <v>4.1341360048283191E-2</v>
      </c>
      <c r="Q483" s="6">
        <f t="shared" si="195"/>
        <v>9.3211676053925954E-2</v>
      </c>
      <c r="R483" s="6">
        <f t="shared" si="196"/>
        <v>3.9553120068480829E-2</v>
      </c>
      <c r="S483" s="6">
        <f t="shared" si="197"/>
        <v>3.1176907586829485E-2</v>
      </c>
      <c r="T483" s="6">
        <f t="shared" si="198"/>
        <v>5.1643991849373516E-2</v>
      </c>
      <c r="U483" s="6">
        <f t="shared" si="199"/>
        <v>8.578367479635142E-2</v>
      </c>
      <c r="V483" s="6">
        <f t="shared" si="200"/>
        <v>5.2927449083349613E-2</v>
      </c>
      <c r="W483" s="6">
        <f t="shared" si="201"/>
        <v>-3.7735894281393035E-3</v>
      </c>
      <c r="X483" s="6">
        <f t="shared" si="202"/>
        <v>-2.8255888052721344E-2</v>
      </c>
      <c r="Y483" s="6">
        <f t="shared" si="203"/>
        <v>-3.8684517233948425E-3</v>
      </c>
      <c r="Z483" s="6">
        <f t="shared" si="204"/>
        <v>-6.0081704210541535E-3</v>
      </c>
      <c r="AA483" s="6">
        <f t="shared" si="205"/>
        <v>8.0918692377501423E-3</v>
      </c>
      <c r="AB483" s="6">
        <f t="shared" si="206"/>
        <v>5.5616846647774304E-2</v>
      </c>
      <c r="AC483" s="6">
        <f t="shared" si="207"/>
        <v>3.9537544762782248E-2</v>
      </c>
      <c r="AD483" s="6">
        <f t="shared" si="208"/>
        <v>9.3388640059100525E-2</v>
      </c>
      <c r="AE483" s="6">
        <f t="shared" si="209"/>
        <v>3.5148111490907123E-2</v>
      </c>
      <c r="AF483" s="6">
        <f t="shared" si="210"/>
        <v>2.7551980922389779E-2</v>
      </c>
      <c r="AG483" s="6">
        <f t="shared" si="211"/>
        <v>4.8247099861042045E-2</v>
      </c>
      <c r="AH483" s="6">
        <f t="shared" si="212"/>
        <v>8.3937662125248474E-2</v>
      </c>
      <c r="AI483" s="6">
        <f t="shared" si="213"/>
        <v>4.7512429580883593E-2</v>
      </c>
      <c r="AJ483" s="6">
        <f t="shared" si="214"/>
        <v>-4.0226823032197372E-3</v>
      </c>
      <c r="AK483" s="6">
        <f t="shared" si="215"/>
        <v>-3.0177424476800583E-2</v>
      </c>
      <c r="AL483" s="6">
        <f t="shared" si="216"/>
        <v>-4.181230762604916E-3</v>
      </c>
      <c r="AM483" s="6">
        <f t="shared" si="217"/>
        <v>-6.6319232178896157E-3</v>
      </c>
      <c r="AN483" s="6">
        <f t="shared" si="218"/>
        <v>6.980037147255356E-3</v>
      </c>
    </row>
    <row r="484" spans="1:40">
      <c r="A484" s="1" t="d">
        <v>2016-03-14</v>
      </c>
      <c r="B484">
        <v>78.089995999999999</v>
      </c>
      <c r="C484">
        <v>48.630001</v>
      </c>
      <c r="D484">
        <v>63.490001999999997</v>
      </c>
      <c r="E484">
        <v>66.839995999999999</v>
      </c>
      <c r="F484">
        <v>52.650002000000001</v>
      </c>
      <c r="G484">
        <v>55.630001</v>
      </c>
      <c r="H484">
        <v>45.419998</v>
      </c>
      <c r="I484">
        <v>43.59</v>
      </c>
      <c r="J484">
        <v>84.849997999999999</v>
      </c>
      <c r="K484">
        <v>129.05999800000001</v>
      </c>
      <c r="L484">
        <v>80.379997000000003</v>
      </c>
      <c r="M484">
        <v>85.419998000000007</v>
      </c>
      <c r="N484">
        <v>91.93</v>
      </c>
      <c r="O484" s="6">
        <f t="shared" si="193"/>
        <v>4.2643055632119245E-2</v>
      </c>
      <c r="P484" s="6">
        <f t="shared" si="194"/>
        <v>5.1910451778407814E-2</v>
      </c>
      <c r="Q484" s="6">
        <f t="shared" si="195"/>
        <v>0.10380420826237094</v>
      </c>
      <c r="R484" s="6">
        <f t="shared" si="196"/>
        <v>-6.8586373444176254E-3</v>
      </c>
      <c r="S484" s="6">
        <f t="shared" si="197"/>
        <v>3.0077493223981816E-2</v>
      </c>
      <c r="T484" s="6">
        <f t="shared" si="198"/>
        <v>5.8862288155030931E-2</v>
      </c>
      <c r="U484" s="6">
        <f t="shared" si="199"/>
        <v>7.6855298593833776E-2</v>
      </c>
      <c r="V484" s="6">
        <f t="shared" si="200"/>
        <v>5.4934307080294037E-2</v>
      </c>
      <c r="W484" s="6">
        <f t="shared" si="201"/>
        <v>-7.0695101074692488E-4</v>
      </c>
      <c r="X484" s="6">
        <f t="shared" si="202"/>
        <v>-1.040596733027886E-2</v>
      </c>
      <c r="Y484" s="6">
        <f t="shared" si="203"/>
        <v>8.7123040146588351E-4</v>
      </c>
      <c r="Z484" s="6">
        <f t="shared" si="204"/>
        <v>7.0262329101291861E-4</v>
      </c>
      <c r="AA484" s="6">
        <f t="shared" si="205"/>
        <v>1.8887143292361554E-2</v>
      </c>
      <c r="AB484" s="6">
        <f t="shared" si="206"/>
        <v>3.7457319940340364E-2</v>
      </c>
      <c r="AC484" s="6">
        <f t="shared" si="207"/>
        <v>5.0106636492906871E-2</v>
      </c>
      <c r="AD484" s="6">
        <f t="shared" si="208"/>
        <v>0.10398117226754551</v>
      </c>
      <c r="AE484" s="6">
        <f t="shared" si="209"/>
        <v>-1.126364592199133E-2</v>
      </c>
      <c r="AF484" s="6">
        <f t="shared" si="210"/>
        <v>2.6452566559542111E-2</v>
      </c>
      <c r="AG484" s="6">
        <f t="shared" si="211"/>
        <v>5.546539616669946E-2</v>
      </c>
      <c r="AH484" s="6">
        <f t="shared" si="212"/>
        <v>7.5009285922730817E-2</v>
      </c>
      <c r="AI484" s="6">
        <f t="shared" si="213"/>
        <v>4.9519287577828017E-2</v>
      </c>
      <c r="AJ484" s="6">
        <f t="shared" si="214"/>
        <v>-9.5604388582735901E-4</v>
      </c>
      <c r="AK484" s="6">
        <f t="shared" si="215"/>
        <v>-1.2327503754358097E-2</v>
      </c>
      <c r="AL484" s="6">
        <f t="shared" si="216"/>
        <v>5.5845136225581037E-4</v>
      </c>
      <c r="AM484" s="6">
        <f t="shared" si="217"/>
        <v>7.8870494177456858E-5</v>
      </c>
      <c r="AN484" s="6">
        <f t="shared" si="218"/>
        <v>1.7775311201866768E-2</v>
      </c>
    </row>
    <row r="485" spans="1:40">
      <c r="A485" s="1" t="d">
        <v>2016-03-21</v>
      </c>
      <c r="B485">
        <v>77.550003000000004</v>
      </c>
      <c r="C485">
        <v>48.91</v>
      </c>
      <c r="D485">
        <v>61.84</v>
      </c>
      <c r="E485">
        <v>67.389999000000003</v>
      </c>
      <c r="F485">
        <v>52.32</v>
      </c>
      <c r="G485">
        <v>55.119999</v>
      </c>
      <c r="H485">
        <v>44.549999</v>
      </c>
      <c r="I485">
        <v>43.619999</v>
      </c>
      <c r="J485">
        <v>84.800003000000004</v>
      </c>
      <c r="K485">
        <v>129.53999300000001</v>
      </c>
      <c r="L485">
        <v>80.220000999999996</v>
      </c>
      <c r="M485">
        <v>85.440002000000007</v>
      </c>
      <c r="N485">
        <v>92.470000999999996</v>
      </c>
      <c r="O485" s="6">
        <f t="shared" si="193"/>
        <v>1.0760484697673166E-2</v>
      </c>
      <c r="P485" s="6">
        <f t="shared" si="194"/>
        <v>3.7496560612400642E-2</v>
      </c>
      <c r="Q485" s="6">
        <f t="shared" si="195"/>
        <v>1.4332509304975254E-2</v>
      </c>
      <c r="R485" s="6">
        <f t="shared" si="196"/>
        <v>-2.9681008459412115E-4</v>
      </c>
      <c r="S485" s="6">
        <f t="shared" si="197"/>
        <v>5.36603428865127E-3</v>
      </c>
      <c r="T485" s="6">
        <f t="shared" si="198"/>
        <v>2.4610976316722492E-2</v>
      </c>
      <c r="U485" s="6">
        <f t="shared" si="199"/>
        <v>2.4771179651509618E-2</v>
      </c>
      <c r="V485" s="6">
        <f t="shared" si="200"/>
        <v>2.7895835859255716E-2</v>
      </c>
      <c r="W485" s="6">
        <f t="shared" si="201"/>
        <v>4.7182117908140116E-4</v>
      </c>
      <c r="X485" s="6">
        <f t="shared" si="202"/>
        <v>7.2828012575899938E-3</v>
      </c>
      <c r="Y485" s="6">
        <f t="shared" si="203"/>
        <v>1.4970437021016802E-3</v>
      </c>
      <c r="Z485" s="6">
        <f t="shared" si="204"/>
        <v>8.4626855233849128E-3</v>
      </c>
      <c r="AA485" s="6">
        <f t="shared" si="205"/>
        <v>2.6186091809998722E-2</v>
      </c>
      <c r="AB485" s="6">
        <f t="shared" si="206"/>
        <v>5.5747490058942846E-3</v>
      </c>
      <c r="AC485" s="6">
        <f t="shared" si="207"/>
        <v>3.56927453268997E-2</v>
      </c>
      <c r="AD485" s="6">
        <f t="shared" si="208"/>
        <v>1.4509473310149824E-2</v>
      </c>
      <c r="AE485" s="6">
        <f t="shared" si="209"/>
        <v>-4.7018186621678266E-3</v>
      </c>
      <c r="AF485" s="6">
        <f t="shared" si="210"/>
        <v>1.7411076242115648E-3</v>
      </c>
      <c r="AG485" s="6">
        <f t="shared" si="211"/>
        <v>2.121408432839102E-2</v>
      </c>
      <c r="AH485" s="6">
        <f t="shared" si="212"/>
        <v>2.2925166980406666E-2</v>
      </c>
      <c r="AI485" s="6">
        <f t="shared" si="213"/>
        <v>2.2480816356789696E-2</v>
      </c>
      <c r="AJ485" s="6">
        <f t="shared" si="214"/>
        <v>2.2272830400096703E-4</v>
      </c>
      <c r="AK485" s="6">
        <f t="shared" si="215"/>
        <v>5.3612648335107571E-3</v>
      </c>
      <c r="AL485" s="6">
        <f t="shared" si="216"/>
        <v>1.184264662891607E-3</v>
      </c>
      <c r="AM485" s="6">
        <f t="shared" si="217"/>
        <v>7.8389327265494507E-3</v>
      </c>
      <c r="AN485" s="6">
        <f t="shared" si="218"/>
        <v>2.5074259719503937E-2</v>
      </c>
    </row>
    <row r="486" spans="1:40">
      <c r="A486" s="1" t="d">
        <v>2016-03-28</v>
      </c>
      <c r="B486">
        <v>79.430000000000007</v>
      </c>
      <c r="C486">
        <v>49.810001</v>
      </c>
      <c r="D486">
        <v>61.060001</v>
      </c>
      <c r="E486">
        <v>68.550003000000004</v>
      </c>
      <c r="F486">
        <v>53.619999</v>
      </c>
      <c r="G486">
        <v>55.73</v>
      </c>
      <c r="H486">
        <v>45.240001999999997</v>
      </c>
      <c r="I486">
        <v>44.700001</v>
      </c>
      <c r="J486">
        <v>84.93</v>
      </c>
      <c r="K486">
        <v>130.679993</v>
      </c>
      <c r="L486">
        <v>80.5</v>
      </c>
      <c r="M486">
        <v>85.919998000000007</v>
      </c>
      <c r="N486">
        <v>93.089995999999999</v>
      </c>
      <c r="O486" s="6">
        <f t="shared" si="193"/>
        <v>2.7182136241833431E-2</v>
      </c>
      <c r="P486" s="6">
        <f t="shared" si="194"/>
        <v>3.3894607380484054E-2</v>
      </c>
      <c r="Q486" s="6">
        <f t="shared" si="195"/>
        <v>-2.1067056541430595E-2</v>
      </c>
      <c r="R486" s="6">
        <f t="shared" si="196"/>
        <v>-5.8324342169067793E-4</v>
      </c>
      <c r="S486" s="6">
        <f t="shared" si="197"/>
        <v>2.2061760249972605E-2</v>
      </c>
      <c r="T486" s="6">
        <f t="shared" si="198"/>
        <v>3.0794069984635807E-2</v>
      </c>
      <c r="U486" s="6">
        <f t="shared" si="199"/>
        <v>1.8742180973360431E-2</v>
      </c>
      <c r="V486" s="6">
        <f t="shared" si="200"/>
        <v>4.1801266707337567E-2</v>
      </c>
      <c r="W486" s="6">
        <f t="shared" si="201"/>
        <v>3.4204314966735411E-3</v>
      </c>
      <c r="X486" s="6">
        <f t="shared" si="202"/>
        <v>2.5733803219073679E-2</v>
      </c>
      <c r="Y486" s="6">
        <f t="shared" si="203"/>
        <v>6.4805434964688279E-3</v>
      </c>
      <c r="Z486" s="6">
        <f t="shared" si="204"/>
        <v>1.5127829249495441E-2</v>
      </c>
      <c r="AA486" s="6">
        <f t="shared" si="205"/>
        <v>2.7333263951231205E-2</v>
      </c>
      <c r="AB486" s="6">
        <f t="shared" si="206"/>
        <v>2.199640055005455E-2</v>
      </c>
      <c r="AC486" s="6">
        <f t="shared" si="207"/>
        <v>3.2090792094983112E-2</v>
      </c>
      <c r="AD486" s="6">
        <f t="shared" si="208"/>
        <v>-2.0890092536256025E-2</v>
      </c>
      <c r="AE486" s="6">
        <f t="shared" si="209"/>
        <v>-4.988251999264383E-3</v>
      </c>
      <c r="AF486" s="6">
        <f t="shared" si="210"/>
        <v>1.84368335855329E-2</v>
      </c>
      <c r="AG486" s="6">
        <f t="shared" si="211"/>
        <v>2.7397177996304336E-2</v>
      </c>
      <c r="AH486" s="6">
        <f t="shared" si="212"/>
        <v>1.6896168302257479E-2</v>
      </c>
      <c r="AI486" s="6">
        <f t="shared" si="213"/>
        <v>3.6386247204871547E-2</v>
      </c>
      <c r="AJ486" s="6">
        <f t="shared" si="214"/>
        <v>3.171338621593107E-3</v>
      </c>
      <c r="AK486" s="6">
        <f t="shared" si="215"/>
        <v>2.381226679499444E-2</v>
      </c>
      <c r="AL486" s="6">
        <f t="shared" si="216"/>
        <v>6.1677644572587544E-3</v>
      </c>
      <c r="AM486" s="6">
        <f t="shared" si="217"/>
        <v>1.4504076452659978E-2</v>
      </c>
      <c r="AN486" s="6">
        <f t="shared" si="218"/>
        <v>2.622143186073642E-2</v>
      </c>
    </row>
    <row r="487" spans="1:40">
      <c r="A487" s="1" t="d">
        <v>2016-04-04</v>
      </c>
      <c r="B487">
        <v>77.870002999999997</v>
      </c>
      <c r="C487">
        <v>48.849997999999999</v>
      </c>
      <c r="D487">
        <v>62.369999</v>
      </c>
      <c r="E487">
        <v>69.349997999999999</v>
      </c>
      <c r="F487">
        <v>53.41</v>
      </c>
      <c r="G487">
        <v>54.709999000000003</v>
      </c>
      <c r="H487">
        <v>44.52</v>
      </c>
      <c r="I487">
        <v>43.889999000000003</v>
      </c>
      <c r="J487">
        <v>85.040001000000004</v>
      </c>
      <c r="K487">
        <v>132.009995</v>
      </c>
      <c r="L487">
        <v>80.699996999999996</v>
      </c>
      <c r="M487">
        <v>86.389999000000003</v>
      </c>
      <c r="N487">
        <v>93.919998000000007</v>
      </c>
      <c r="O487" s="6">
        <f t="shared" si="193"/>
        <v>-2.8211483369924703E-3</v>
      </c>
      <c r="P487" s="6">
        <f t="shared" si="194"/>
        <v>4.513692568000308E-3</v>
      </c>
      <c r="Q487" s="6">
        <f t="shared" si="195"/>
        <v>-1.7798070178699998E-2</v>
      </c>
      <c r="R487" s="6">
        <f t="shared" si="196"/>
        <v>3.686447403883221E-2</v>
      </c>
      <c r="S487" s="6">
        <f t="shared" si="197"/>
        <v>1.4331717784990334E-2</v>
      </c>
      <c r="T487" s="6">
        <f t="shared" si="198"/>
        <v>-1.6676152265573625E-2</v>
      </c>
      <c r="U487" s="6">
        <f t="shared" si="199"/>
        <v>-2.001396623660184E-2</v>
      </c>
      <c r="V487" s="6">
        <f t="shared" si="200"/>
        <v>6.8587146656077522E-3</v>
      </c>
      <c r="W487" s="6">
        <f t="shared" si="201"/>
        <v>2.2367776836371353E-3</v>
      </c>
      <c r="X487" s="6">
        <f t="shared" si="202"/>
        <v>2.2600242405723656E-2</v>
      </c>
      <c r="Y487" s="6">
        <f t="shared" si="203"/>
        <v>3.9731864028438851E-3</v>
      </c>
      <c r="Z487" s="6">
        <f t="shared" si="204"/>
        <v>1.129167479577914E-2</v>
      </c>
      <c r="AA487" s="6">
        <f t="shared" si="205"/>
        <v>2.1415916909403872E-2</v>
      </c>
      <c r="AB487" s="6">
        <f t="shared" si="206"/>
        <v>-8.0068840287713522E-3</v>
      </c>
      <c r="AC487" s="6">
        <f t="shared" si="207"/>
        <v>2.7098772824993619E-3</v>
      </c>
      <c r="AD487" s="6">
        <f t="shared" si="208"/>
        <v>-1.7621106173525428E-2</v>
      </c>
      <c r="AE487" s="6">
        <f t="shared" si="209"/>
        <v>3.2459465461258503E-2</v>
      </c>
      <c r="AF487" s="6">
        <f t="shared" si="210"/>
        <v>1.0706791120550629E-2</v>
      </c>
      <c r="AG487" s="6">
        <f t="shared" si="211"/>
        <v>-2.0073044253905097E-2</v>
      </c>
      <c r="AH487" s="6">
        <f t="shared" si="212"/>
        <v>-2.1859978907704792E-2</v>
      </c>
      <c r="AI487" s="6">
        <f t="shared" si="213"/>
        <v>1.4436951631417311E-3</v>
      </c>
      <c r="AJ487" s="6">
        <f t="shared" si="214"/>
        <v>1.9876848085567012E-3</v>
      </c>
      <c r="AK487" s="6">
        <f t="shared" si="215"/>
        <v>2.0678705981644417E-2</v>
      </c>
      <c r="AL487" s="6">
        <f t="shared" si="216"/>
        <v>3.6604073636338119E-3</v>
      </c>
      <c r="AM487" s="6">
        <f t="shared" si="217"/>
        <v>1.0667921998943678E-2</v>
      </c>
      <c r="AN487" s="6">
        <f t="shared" si="218"/>
        <v>2.0304084818909086E-2</v>
      </c>
    </row>
    <row r="488" spans="1:40">
      <c r="A488" s="1" t="d">
        <v>2016-04-11</v>
      </c>
      <c r="B488">
        <v>79.489998</v>
      </c>
      <c r="C488">
        <v>48.889999000000003</v>
      </c>
      <c r="D488">
        <v>63.540000999999997</v>
      </c>
      <c r="E488">
        <v>70.019997000000004</v>
      </c>
      <c r="F488">
        <v>53.040000999999997</v>
      </c>
      <c r="G488">
        <v>56.049999</v>
      </c>
      <c r="H488">
        <v>46.029998999999997</v>
      </c>
      <c r="I488">
        <v>44.34</v>
      </c>
      <c r="J488">
        <v>85.029999000000004</v>
      </c>
      <c r="K488">
        <v>131.88000500000001</v>
      </c>
      <c r="L488">
        <v>80.610000999999997</v>
      </c>
      <c r="M488">
        <v>86.370002999999997</v>
      </c>
      <c r="N488">
        <v>93.839995999999999</v>
      </c>
      <c r="O488" s="6">
        <f t="shared" si="193"/>
        <v>2.4708274117356762E-2</v>
      </c>
      <c r="P488" s="6">
        <f t="shared" si="194"/>
        <v>-4.0901841479229581E-4</v>
      </c>
      <c r="Q488" s="6">
        <f t="shared" si="195"/>
        <v>2.7119240300321007E-2</v>
      </c>
      <c r="R488" s="6">
        <f t="shared" si="196"/>
        <v>3.8284248562488556E-2</v>
      </c>
      <c r="S488" s="6">
        <f t="shared" si="197"/>
        <v>1.3667657582358866E-2</v>
      </c>
      <c r="T488" s="6">
        <f t="shared" si="198"/>
        <v>1.6731523113787797E-2</v>
      </c>
      <c r="U488" s="6">
        <f t="shared" si="199"/>
        <v>3.2681204634058797E-2</v>
      </c>
      <c r="V488" s="6">
        <f t="shared" si="200"/>
        <v>1.6371466339946336E-2</v>
      </c>
      <c r="W488" s="6">
        <f t="shared" si="201"/>
        <v>2.7085454619306848E-3</v>
      </c>
      <c r="X488" s="6">
        <f t="shared" si="202"/>
        <v>1.7902796399377575E-2</v>
      </c>
      <c r="Y488" s="6">
        <f t="shared" si="203"/>
        <v>4.8498508932923283E-3</v>
      </c>
      <c r="Z488" s="6">
        <f t="shared" si="204"/>
        <v>1.0826029406352005E-2</v>
      </c>
      <c r="AA488" s="6">
        <f t="shared" si="205"/>
        <v>1.4706883315607825E-2</v>
      </c>
      <c r="AB488" s="6">
        <f t="shared" si="206"/>
        <v>1.9522538425577881E-2</v>
      </c>
      <c r="AC488" s="6">
        <f t="shared" si="207"/>
        <v>-2.2128337002932418E-3</v>
      </c>
      <c r="AD488" s="6">
        <f t="shared" si="208"/>
        <v>2.7296204305495578E-2</v>
      </c>
      <c r="AE488" s="6">
        <f t="shared" si="209"/>
        <v>3.387923998491485E-2</v>
      </c>
      <c r="AF488" s="6">
        <f t="shared" si="210"/>
        <v>1.0042730917919161E-2</v>
      </c>
      <c r="AG488" s="6">
        <f t="shared" si="211"/>
        <v>1.3334631125456325E-2</v>
      </c>
      <c r="AH488" s="6">
        <f t="shared" si="212"/>
        <v>3.0835191962955845E-2</v>
      </c>
      <c r="AI488" s="6">
        <f t="shared" si="213"/>
        <v>1.0956446837480316E-2</v>
      </c>
      <c r="AJ488" s="6">
        <f t="shared" si="214"/>
        <v>2.4594525868502507E-3</v>
      </c>
      <c r="AK488" s="6">
        <f t="shared" si="215"/>
        <v>1.5981259975298336E-2</v>
      </c>
      <c r="AL488" s="6">
        <f t="shared" si="216"/>
        <v>4.5370718540822547E-3</v>
      </c>
      <c r="AM488" s="6">
        <f t="shared" si="217"/>
        <v>1.0202276609516543E-2</v>
      </c>
      <c r="AN488" s="6">
        <f t="shared" si="218"/>
        <v>1.359505122511304E-2</v>
      </c>
    </row>
    <row r="489" spans="1:40">
      <c r="A489" s="1" t="d">
        <v>2016-04-18</v>
      </c>
      <c r="B489">
        <v>79.459998999999996</v>
      </c>
      <c r="C489">
        <v>47.349997999999999</v>
      </c>
      <c r="D489">
        <v>67.040001000000004</v>
      </c>
      <c r="E489">
        <v>71.870002999999997</v>
      </c>
      <c r="F489">
        <v>51.959999000000003</v>
      </c>
      <c r="G489">
        <v>56.41</v>
      </c>
      <c r="H489">
        <v>47.209999000000003</v>
      </c>
      <c r="I489">
        <v>43.439999</v>
      </c>
      <c r="J489">
        <v>84.910004000000001</v>
      </c>
      <c r="K489">
        <v>128.36000100000001</v>
      </c>
      <c r="L489">
        <v>80.459998999999996</v>
      </c>
      <c r="M489">
        <v>85.940002000000007</v>
      </c>
      <c r="N489">
        <v>93.529999000000004</v>
      </c>
      <c r="O489" s="6">
        <f t="shared" si="193"/>
        <v>3.7760715646356061E-4</v>
      </c>
      <c r="P489" s="6">
        <f t="shared" si="194"/>
        <v>-5.0649009768043707E-2</v>
      </c>
      <c r="Q489" s="6">
        <f t="shared" si="195"/>
        <v>9.3432467406229847E-2</v>
      </c>
      <c r="R489" s="6">
        <f t="shared" si="196"/>
        <v>4.7295523450385929E-2</v>
      </c>
      <c r="S489" s="6">
        <f t="shared" si="197"/>
        <v>-3.1447941601230378E-2</v>
      </c>
      <c r="T489" s="6">
        <f t="shared" si="198"/>
        <v>1.2127846170439731E-2</v>
      </c>
      <c r="U489" s="6">
        <f t="shared" si="199"/>
        <v>4.2624017919658745E-2</v>
      </c>
      <c r="V489" s="6">
        <f t="shared" si="200"/>
        <v>-2.8592871385465662E-2</v>
      </c>
      <c r="W489" s="6">
        <f t="shared" si="201"/>
        <v>-2.3546867194365015E-4</v>
      </c>
      <c r="X489" s="6">
        <f t="shared" si="202"/>
        <v>-1.7912709134660119E-2</v>
      </c>
      <c r="Y489" s="6">
        <f t="shared" si="203"/>
        <v>-4.9703033141158305E-4</v>
      </c>
      <c r="Z489" s="6">
        <f t="shared" si="204"/>
        <v>2.3279413581217477E-4</v>
      </c>
      <c r="AA489" s="6">
        <f t="shared" si="205"/>
        <v>4.7155055954748899E-3</v>
      </c>
      <c r="AB489" s="6">
        <f t="shared" si="206"/>
        <v>-4.8081285353153216E-3</v>
      </c>
      <c r="AC489" s="6">
        <f t="shared" si="207"/>
        <v>-5.2452825053544649E-2</v>
      </c>
      <c r="AD489" s="6">
        <f t="shared" si="208"/>
        <v>9.3609431411404417E-2</v>
      </c>
      <c r="AE489" s="6">
        <f t="shared" si="209"/>
        <v>4.2890514872812223E-2</v>
      </c>
      <c r="AF489" s="6">
        <f t="shared" si="210"/>
        <v>-3.5072868265670083E-2</v>
      </c>
      <c r="AG489" s="6">
        <f t="shared" si="211"/>
        <v>8.7309541821082581E-3</v>
      </c>
      <c r="AH489" s="6">
        <f t="shared" si="212"/>
        <v>4.0778005248555793E-2</v>
      </c>
      <c r="AI489" s="6">
        <f t="shared" si="213"/>
        <v>-3.4007890887931685E-2</v>
      </c>
      <c r="AJ489" s="6">
        <f t="shared" si="214"/>
        <v>-4.8456154702408428E-4</v>
      </c>
      <c r="AK489" s="6">
        <f t="shared" si="215"/>
        <v>-1.9834245558739357E-2</v>
      </c>
      <c r="AL489" s="6">
        <f t="shared" si="216"/>
        <v>-8.0980937062165629E-4</v>
      </c>
      <c r="AM489" s="6">
        <f t="shared" si="217"/>
        <v>-3.9095866102328695E-4</v>
      </c>
      <c r="AN489" s="6">
        <f t="shared" si="218"/>
        <v>3.6036735049801037E-3</v>
      </c>
    </row>
    <row r="490" spans="1:40">
      <c r="A490" s="1" t="d">
        <v>2016-04-25</v>
      </c>
      <c r="B490">
        <v>79.199996999999996</v>
      </c>
      <c r="C490">
        <v>48.419998</v>
      </c>
      <c r="D490">
        <v>67.5</v>
      </c>
      <c r="E490">
        <v>69.790001000000004</v>
      </c>
      <c r="F490">
        <v>52.299999</v>
      </c>
      <c r="G490">
        <v>56.16</v>
      </c>
      <c r="H490">
        <v>47.099997999999999</v>
      </c>
      <c r="I490">
        <v>42.130001</v>
      </c>
      <c r="J490">
        <v>85.010002</v>
      </c>
      <c r="K490">
        <v>129.38000500000001</v>
      </c>
      <c r="L490">
        <v>80.610000999999997</v>
      </c>
      <c r="M490">
        <v>86.339995999999999</v>
      </c>
      <c r="N490">
        <v>93.779999000000004</v>
      </c>
      <c r="O490" s="6">
        <f t="shared" si="193"/>
        <v>1.6935452826949485E-2</v>
      </c>
      <c r="P490" s="6">
        <f t="shared" si="194"/>
        <v>-8.8414273424669027E-3</v>
      </c>
      <c r="Q490" s="6">
        <f t="shared" si="195"/>
        <v>7.9043223373802374E-2</v>
      </c>
      <c r="R490" s="6">
        <f t="shared" si="196"/>
        <v>6.3246294361418249E-3</v>
      </c>
      <c r="S490" s="6">
        <f t="shared" si="197"/>
        <v>-2.1001642401260727E-2</v>
      </c>
      <c r="T490" s="6">
        <f t="shared" si="198"/>
        <v>2.6158269920015201E-2</v>
      </c>
      <c r="U490" s="6">
        <f t="shared" si="199"/>
        <v>5.6334432152182042E-2</v>
      </c>
      <c r="V490" s="6">
        <f t="shared" si="200"/>
        <v>-4.0926381188929217E-2</v>
      </c>
      <c r="W490" s="6">
        <f t="shared" si="201"/>
        <v>-3.5282563695346293E-4</v>
      </c>
      <c r="X490" s="6">
        <f t="shared" si="202"/>
        <v>-2.0123790155060904E-2</v>
      </c>
      <c r="Y490" s="6">
        <f t="shared" si="203"/>
        <v>-1.1158144002629952E-3</v>
      </c>
      <c r="Z490" s="6">
        <f t="shared" si="204"/>
        <v>-5.7897299651737716E-4</v>
      </c>
      <c r="AA490" s="6">
        <f t="shared" si="205"/>
        <v>-1.4917317868814561E-3</v>
      </c>
      <c r="AB490" s="6">
        <f t="shared" si="206"/>
        <v>1.1749717135170604E-2</v>
      </c>
      <c r="AC490" s="6">
        <f t="shared" si="207"/>
        <v>-1.0645242627967849E-2</v>
      </c>
      <c r="AD490" s="6">
        <f t="shared" si="208"/>
        <v>7.9220187378976945E-2</v>
      </c>
      <c r="AE490" s="6">
        <f t="shared" si="209"/>
        <v>1.9196208585681197E-3</v>
      </c>
      <c r="AF490" s="6">
        <f t="shared" si="210"/>
        <v>-2.4626569065700432E-2</v>
      </c>
      <c r="AG490" s="6">
        <f t="shared" si="211"/>
        <v>2.2761377931683729E-2</v>
      </c>
      <c r="AH490" s="6">
        <f t="shared" si="212"/>
        <v>5.448841948107909E-2</v>
      </c>
      <c r="AI490" s="6">
        <f t="shared" si="213"/>
        <v>-4.6341400691395238E-2</v>
      </c>
      <c r="AJ490" s="6">
        <f t="shared" si="214"/>
        <v>-6.0191851203389706E-4</v>
      </c>
      <c r="AK490" s="6">
        <f t="shared" si="215"/>
        <v>-2.2045326579140143E-2</v>
      </c>
      <c r="AL490" s="6">
        <f t="shared" si="216"/>
        <v>-1.4285934394730683E-3</v>
      </c>
      <c r="AM490" s="6">
        <f t="shared" si="217"/>
        <v>-1.2027257933528389E-3</v>
      </c>
      <c r="AN490" s="6">
        <f t="shared" si="218"/>
        <v>-2.6035638773762425E-3</v>
      </c>
    </row>
    <row r="491" spans="1:40">
      <c r="A491" s="1" t="d">
        <v>2016-05-02</v>
      </c>
      <c r="B491">
        <v>79.279999000000004</v>
      </c>
      <c r="C491">
        <v>48.830002</v>
      </c>
      <c r="D491">
        <v>65.269997000000004</v>
      </c>
      <c r="E491">
        <v>69.180000000000007</v>
      </c>
      <c r="F491">
        <v>53.240001999999997</v>
      </c>
      <c r="G491">
        <v>55.639999000000003</v>
      </c>
      <c r="H491">
        <v>46.16</v>
      </c>
      <c r="I491">
        <v>42.25</v>
      </c>
      <c r="J491">
        <v>85.019997000000004</v>
      </c>
      <c r="K491">
        <v>130.449997</v>
      </c>
      <c r="L491">
        <v>80.629997000000003</v>
      </c>
      <c r="M491">
        <v>86.43</v>
      </c>
      <c r="N491">
        <v>94.230002999999996</v>
      </c>
      <c r="O491" s="6">
        <f t="shared" si="193"/>
        <v>-2.6453250164126477E-3</v>
      </c>
      <c r="P491" s="6">
        <f t="shared" si="194"/>
        <v>-1.2279371044781788E-3</v>
      </c>
      <c r="Q491" s="6">
        <f t="shared" si="195"/>
        <v>2.6862822104714072E-2</v>
      </c>
      <c r="R491" s="6">
        <f t="shared" si="196"/>
        <v>-1.2069069172594529E-2</v>
      </c>
      <c r="S491" s="6">
        <f t="shared" si="197"/>
        <v>3.7636663613479743E-3</v>
      </c>
      <c r="T491" s="6">
        <f t="shared" si="198"/>
        <v>-7.3417825943950001E-3</v>
      </c>
      <c r="U491" s="6">
        <f t="shared" si="199"/>
        <v>2.8202860956563053E-3</v>
      </c>
      <c r="V491" s="6">
        <f t="shared" si="200"/>
        <v>-4.828285038498261E-2</v>
      </c>
      <c r="W491" s="6">
        <f t="shared" si="201"/>
        <v>-1.1763599231760694E-4</v>
      </c>
      <c r="X491" s="6">
        <f t="shared" si="202"/>
        <v>-1.0902467531363952E-2</v>
      </c>
      <c r="Y491" s="6">
        <f t="shared" si="203"/>
        <v>2.4802778901682828E-4</v>
      </c>
      <c r="Z491" s="6">
        <f t="shared" si="204"/>
        <v>6.944097380705476E-4</v>
      </c>
      <c r="AA491" s="6">
        <f t="shared" si="205"/>
        <v>4.1474723361858519E-3</v>
      </c>
      <c r="AB491" s="6">
        <f t="shared" si="206"/>
        <v>-7.8310607081915305E-3</v>
      </c>
      <c r="AC491" s="6">
        <f t="shared" si="207"/>
        <v>-3.0317523899791249E-3</v>
      </c>
      <c r="AD491" s="6">
        <f t="shared" si="208"/>
        <v>2.7039786109888643E-2</v>
      </c>
      <c r="AE491" s="6">
        <f t="shared" si="209"/>
        <v>-1.6474077750168233E-2</v>
      </c>
      <c r="AF491" s="6">
        <f t="shared" si="210"/>
        <v>1.3873969690826908E-4</v>
      </c>
      <c r="AG491" s="6">
        <f t="shared" si="211"/>
        <v>-1.0738674582726471E-2</v>
      </c>
      <c r="AH491" s="6">
        <f t="shared" si="212"/>
        <v>9.742734245533533E-4</v>
      </c>
      <c r="AI491" s="6">
        <f t="shared" si="213"/>
        <v>-5.3697869887448631E-2</v>
      </c>
      <c r="AJ491" s="6">
        <f t="shared" si="214"/>
        <v>-3.6672886739804106E-4</v>
      </c>
      <c r="AK491" s="6">
        <f t="shared" si="215"/>
        <v>-1.2824003955443189E-2</v>
      </c>
      <c r="AL491" s="6">
        <f t="shared" si="216"/>
        <v>-6.475125019324491E-5</v>
      </c>
      <c r="AM491" s="6">
        <f t="shared" si="217"/>
        <v>7.0656941235085853E-5</v>
      </c>
      <c r="AN491" s="6">
        <f t="shared" si="218"/>
        <v>3.0356402456910656E-3</v>
      </c>
    </row>
    <row r="492" spans="1:40">
      <c r="A492" s="1" t="d">
        <v>2016-05-09</v>
      </c>
      <c r="B492">
        <v>78.110000999999997</v>
      </c>
      <c r="C492">
        <v>49.389999000000003</v>
      </c>
      <c r="D492">
        <v>64.989998</v>
      </c>
      <c r="E492">
        <v>69.139999000000003</v>
      </c>
      <c r="F492">
        <v>53.240001999999997</v>
      </c>
      <c r="G492">
        <v>55.049999</v>
      </c>
      <c r="H492">
        <v>45.950001</v>
      </c>
      <c r="I492">
        <v>42.209999000000003</v>
      </c>
      <c r="J492">
        <v>85.010002</v>
      </c>
      <c r="K492">
        <v>132.279999</v>
      </c>
      <c r="L492">
        <v>80.639999000000003</v>
      </c>
      <c r="M492">
        <v>86.650002000000001</v>
      </c>
      <c r="N492">
        <v>94.82</v>
      </c>
      <c r="O492" s="6">
        <f t="shared" si="193"/>
        <v>-1.7135635376840513E-2</v>
      </c>
      <c r="P492" s="6">
        <f t="shared" si="194"/>
        <v>4.2181176912081821E-2</v>
      </c>
      <c r="Q492" s="6">
        <f t="shared" si="195"/>
        <v>-3.1056089958003495E-2</v>
      </c>
      <c r="R492" s="6">
        <f t="shared" si="196"/>
        <v>-3.8725553192313772E-2</v>
      </c>
      <c r="S492" s="6">
        <f t="shared" si="197"/>
        <v>2.4335858535825095E-2</v>
      </c>
      <c r="T492" s="6">
        <f t="shared" si="198"/>
        <v>-2.4404602748500134E-2</v>
      </c>
      <c r="U492" s="6">
        <f t="shared" si="199"/>
        <v>-2.7051842811760839E-2</v>
      </c>
      <c r="V492" s="6">
        <f t="shared" si="200"/>
        <v>-2.8723516502083248E-2</v>
      </c>
      <c r="W492" s="6">
        <f t="shared" si="201"/>
        <v>1.1770010359368399E-3</v>
      </c>
      <c r="X492" s="6">
        <f t="shared" si="202"/>
        <v>3.0082056521625038E-2</v>
      </c>
      <c r="Y492" s="6">
        <f t="shared" si="203"/>
        <v>2.234637829158725E-3</v>
      </c>
      <c r="Z492" s="6">
        <f t="shared" si="204"/>
        <v>8.2276376240774367E-3</v>
      </c>
      <c r="AA492" s="6">
        <f t="shared" si="205"/>
        <v>1.3698127719269353E-2</v>
      </c>
      <c r="AB492" s="6">
        <f t="shared" si="206"/>
        <v>-2.2321371068619394E-2</v>
      </c>
      <c r="AC492" s="6">
        <f t="shared" si="207"/>
        <v>4.0377361626580878E-2</v>
      </c>
      <c r="AD492" s="6">
        <f t="shared" si="208"/>
        <v>-3.0879125952828924E-2</v>
      </c>
      <c r="AE492" s="6">
        <f t="shared" si="209"/>
        <v>-4.3130561769887478E-2</v>
      </c>
      <c r="AF492" s="6">
        <f t="shared" si="210"/>
        <v>2.0710931871385389E-2</v>
      </c>
      <c r="AG492" s="6">
        <f t="shared" si="211"/>
        <v>-2.7801494736831606E-2</v>
      </c>
      <c r="AH492" s="6">
        <f t="shared" si="212"/>
        <v>-2.8897855482863791E-2</v>
      </c>
      <c r="AI492" s="6">
        <f t="shared" si="213"/>
        <v>-3.4138536004549268E-2</v>
      </c>
      <c r="AJ492" s="6">
        <f t="shared" si="214"/>
        <v>9.2790816085640574E-4</v>
      </c>
      <c r="AK492" s="6">
        <f t="shared" si="215"/>
        <v>2.8160520097545799E-2</v>
      </c>
      <c r="AL492" s="6">
        <f t="shared" si="216"/>
        <v>1.9218587899486519E-3</v>
      </c>
      <c r="AM492" s="6">
        <f t="shared" si="217"/>
        <v>7.6038848272419746E-3</v>
      </c>
      <c r="AN492" s="6">
        <f t="shared" si="218"/>
        <v>1.2586295628774568E-2</v>
      </c>
    </row>
    <row r="493" spans="1:40">
      <c r="A493" s="1" t="d">
        <v>2016-05-16</v>
      </c>
      <c r="B493">
        <v>77.699996999999996</v>
      </c>
      <c r="C493">
        <v>48.290000999999997</v>
      </c>
      <c r="D493">
        <v>66.160004000000001</v>
      </c>
      <c r="E493">
        <v>69.690002000000007</v>
      </c>
      <c r="F493">
        <v>52.16</v>
      </c>
      <c r="G493">
        <v>55.029998999999997</v>
      </c>
      <c r="H493">
        <v>46.279998999999997</v>
      </c>
      <c r="I493">
        <v>42.73</v>
      </c>
      <c r="J493">
        <v>84.839995999999999</v>
      </c>
      <c r="K493">
        <v>130.14999399999999</v>
      </c>
      <c r="L493">
        <v>80.330001999999993</v>
      </c>
      <c r="M493">
        <v>85.889999000000003</v>
      </c>
      <c r="N493">
        <v>93.370002999999997</v>
      </c>
      <c r="O493" s="6">
        <f t="shared" si="193"/>
        <v>-1.9121042178029204E-2</v>
      </c>
      <c r="P493" s="6">
        <f t="shared" si="194"/>
        <v>-2.6883896109944402E-3</v>
      </c>
      <c r="Q493" s="6">
        <f t="shared" si="195"/>
        <v>-2.005148670355798E-2</v>
      </c>
      <c r="R493" s="6">
        <f t="shared" si="196"/>
        <v>-1.4338832088113861E-3</v>
      </c>
      <c r="S493" s="6">
        <f t="shared" si="197"/>
        <v>-2.6804343320206534E-3</v>
      </c>
      <c r="T493" s="6">
        <f t="shared" si="198"/>
        <v>-2.0326286817794598E-2</v>
      </c>
      <c r="U493" s="6">
        <f t="shared" si="199"/>
        <v>-1.7563077841656512E-2</v>
      </c>
      <c r="V493" s="6">
        <f t="shared" si="200"/>
        <v>1.4141149928953507E-2</v>
      </c>
      <c r="W493" s="6">
        <f t="shared" si="201"/>
        <v>-2.0018376070024269E-3</v>
      </c>
      <c r="X493" s="6">
        <f t="shared" si="202"/>
        <v>5.9337360782320079E-3</v>
      </c>
      <c r="Y493" s="6">
        <f t="shared" si="203"/>
        <v>-3.4795486178987585E-3</v>
      </c>
      <c r="Z493" s="6">
        <f t="shared" si="204"/>
        <v>-5.2255476635270958E-3</v>
      </c>
      <c r="AA493" s="6">
        <f t="shared" si="205"/>
        <v>-4.3814763721172828E-3</v>
      </c>
      <c r="AB493" s="6">
        <f t="shared" si="206"/>
        <v>-2.4306777869808085E-2</v>
      </c>
      <c r="AC493" s="6">
        <f t="shared" si="207"/>
        <v>-4.4922048964953862E-3</v>
      </c>
      <c r="AD493" s="6">
        <f t="shared" si="208"/>
        <v>-1.9874522698383409E-2</v>
      </c>
      <c r="AE493" s="6">
        <f t="shared" si="209"/>
        <v>-5.8388917863850913E-3</v>
      </c>
      <c r="AF493" s="6">
        <f t="shared" si="210"/>
        <v>-6.3053609964603581E-3</v>
      </c>
      <c r="AG493" s="6">
        <f t="shared" si="211"/>
        <v>-2.372317880612607E-2</v>
      </c>
      <c r="AH493" s="6">
        <f t="shared" si="212"/>
        <v>-1.9409090512759464E-2</v>
      </c>
      <c r="AI493" s="6">
        <f t="shared" si="213"/>
        <v>8.7261304264874863E-3</v>
      </c>
      <c r="AJ493" s="6">
        <f t="shared" si="214"/>
        <v>-2.250930482082861E-3</v>
      </c>
      <c r="AK493" s="6">
        <f t="shared" si="215"/>
        <v>4.0121996541527712E-3</v>
      </c>
      <c r="AL493" s="6">
        <f t="shared" si="216"/>
        <v>-3.7923276571088316E-3</v>
      </c>
      <c r="AM493" s="6">
        <f t="shared" si="217"/>
        <v>-5.8493004603625571E-3</v>
      </c>
      <c r="AN493" s="6">
        <f t="shared" si="218"/>
        <v>-5.493308462612069E-3</v>
      </c>
    </row>
    <row r="494" spans="1:40">
      <c r="A494" s="1" t="d">
        <v>2016-05-23</v>
      </c>
      <c r="B494">
        <v>79.319999999999993</v>
      </c>
      <c r="C494">
        <v>48.830002</v>
      </c>
      <c r="D494">
        <v>67.129997000000003</v>
      </c>
      <c r="E494">
        <v>71.180000000000007</v>
      </c>
      <c r="F494">
        <v>53</v>
      </c>
      <c r="G494">
        <v>55.93</v>
      </c>
      <c r="H494">
        <v>47.18</v>
      </c>
      <c r="I494">
        <v>44.099997999999999</v>
      </c>
      <c r="J494">
        <v>84.82</v>
      </c>
      <c r="K494">
        <v>129.85000600000001</v>
      </c>
      <c r="L494">
        <v>80.330001999999993</v>
      </c>
      <c r="M494">
        <v>85.769997000000004</v>
      </c>
      <c r="N494">
        <v>93.489998</v>
      </c>
      <c r="O494" s="6">
        <f t="shared" si="193"/>
        <v>5.0442624338422649E-4</v>
      </c>
      <c r="P494" s="6">
        <f t="shared" si="194"/>
        <v>0</v>
      </c>
      <c r="Q494" s="6">
        <f t="shared" si="195"/>
        <v>2.8098526577048758E-2</v>
      </c>
      <c r="R494" s="6">
        <f t="shared" si="196"/>
        <v>2.850007657302386E-2</v>
      </c>
      <c r="S494" s="6">
        <f t="shared" si="197"/>
        <v>-4.5181175405283056E-3</v>
      </c>
      <c r="T494" s="6">
        <f t="shared" si="198"/>
        <v>5.1985597509361103E-3</v>
      </c>
      <c r="U494" s="6">
        <f t="shared" si="199"/>
        <v>2.1856451779684993E-2</v>
      </c>
      <c r="V494" s="6">
        <f t="shared" si="200"/>
        <v>4.2855383298142431E-2</v>
      </c>
      <c r="W494" s="6">
        <f t="shared" si="201"/>
        <v>-2.3551235983838587E-3</v>
      </c>
      <c r="X494" s="6">
        <f t="shared" si="202"/>
        <v>-4.610004269501645E-3</v>
      </c>
      <c r="Y494" s="6">
        <f t="shared" si="203"/>
        <v>-3.727576406915734E-3</v>
      </c>
      <c r="Z494" s="6">
        <f t="shared" si="204"/>
        <v>-7.6655777394820778E-3</v>
      </c>
      <c r="AA494" s="6">
        <f t="shared" si="205"/>
        <v>-7.8841767450971295E-3</v>
      </c>
      <c r="AB494" s="6">
        <f t="shared" si="206"/>
        <v>-4.6813094483946554E-3</v>
      </c>
      <c r="AC494" s="6">
        <f t="shared" si="207"/>
        <v>-1.8038152855009459E-3</v>
      </c>
      <c r="AD494" s="6">
        <f t="shared" si="208"/>
        <v>2.8275490582223329E-2</v>
      </c>
      <c r="AE494" s="6">
        <f t="shared" si="209"/>
        <v>2.4095067995450154E-2</v>
      </c>
      <c r="AF494" s="6">
        <f t="shared" si="210"/>
        <v>-8.1430442049680099E-3</v>
      </c>
      <c r="AG494" s="6">
        <f t="shared" si="211"/>
        <v>1.8016677626046381E-3</v>
      </c>
      <c r="AH494" s="6">
        <f t="shared" si="212"/>
        <v>2.0010439108582041E-2</v>
      </c>
      <c r="AI494" s="6">
        <f t="shared" si="213"/>
        <v>3.7440363795676411E-2</v>
      </c>
      <c r="AJ494" s="6">
        <f t="shared" si="214"/>
        <v>-2.6042164734642929E-3</v>
      </c>
      <c r="AK494" s="6">
        <f t="shared" si="215"/>
        <v>-6.5315406935808817E-3</v>
      </c>
      <c r="AL494" s="6">
        <f t="shared" si="216"/>
        <v>-4.0403554461258071E-3</v>
      </c>
      <c r="AM494" s="6">
        <f t="shared" si="217"/>
        <v>-8.28933053631754E-3</v>
      </c>
      <c r="AN494" s="6">
        <f t="shared" si="218"/>
        <v>-8.9960088355919149E-3</v>
      </c>
    </row>
    <row r="495" spans="1:40">
      <c r="A495" s="1" t="d">
        <v>2016-05-30</v>
      </c>
      <c r="B495">
        <v>79.110000999999997</v>
      </c>
      <c r="C495">
        <v>50.080002</v>
      </c>
      <c r="D495">
        <v>66.540001000000004</v>
      </c>
      <c r="E495">
        <v>72.290001000000004</v>
      </c>
      <c r="F495">
        <v>53.560001</v>
      </c>
      <c r="G495">
        <v>55.990001999999997</v>
      </c>
      <c r="H495">
        <v>47.66</v>
      </c>
      <c r="I495">
        <v>43.939999</v>
      </c>
      <c r="J495">
        <v>84.959998999999996</v>
      </c>
      <c r="K495">
        <v>133.229996</v>
      </c>
      <c r="L495">
        <v>80.559997999999993</v>
      </c>
      <c r="M495">
        <v>86.599997999999999</v>
      </c>
      <c r="N495">
        <v>95</v>
      </c>
      <c r="O495" s="6">
        <f t="shared" si="193"/>
        <v>1.2721199249267894E-2</v>
      </c>
      <c r="P495" s="6">
        <f t="shared" si="194"/>
        <v>1.3873812422424822E-2</v>
      </c>
      <c r="Q495" s="6">
        <f t="shared" si="195"/>
        <v>2.3569904486592942E-2</v>
      </c>
      <c r="R495" s="6">
        <f t="shared" si="196"/>
        <v>4.4552400815306897E-2</v>
      </c>
      <c r="S495" s="6">
        <f t="shared" si="197"/>
        <v>5.9925084009710503E-3</v>
      </c>
      <c r="T495" s="6">
        <f t="shared" si="198"/>
        <v>1.6931294078081017E-2</v>
      </c>
      <c r="U495" s="6">
        <f t="shared" si="199"/>
        <v>3.6538601106114579E-2</v>
      </c>
      <c r="V495" s="6">
        <f t="shared" si="200"/>
        <v>4.0167908094818391E-2</v>
      </c>
      <c r="W495" s="6">
        <f t="shared" si="201"/>
        <v>-5.883744325273912E-4</v>
      </c>
      <c r="X495" s="6">
        <f t="shared" si="202"/>
        <v>7.1560473949817856E-3</v>
      </c>
      <c r="Y495" s="6">
        <f t="shared" si="203"/>
        <v>-9.9256833817484239E-4</v>
      </c>
      <c r="Z495" s="6">
        <f t="shared" si="204"/>
        <v>-5.7724676927567106E-4</v>
      </c>
      <c r="AA495" s="6">
        <f t="shared" si="205"/>
        <v>1.8965341265685274E-3</v>
      </c>
      <c r="AB495" s="6">
        <f t="shared" si="206"/>
        <v>7.5354635574890116E-3</v>
      </c>
      <c r="AC495" s="6">
        <f t="shared" si="207"/>
        <v>1.2069997136923876E-2</v>
      </c>
      <c r="AD495" s="6">
        <f t="shared" si="208"/>
        <v>2.3746868491767513E-2</v>
      </c>
      <c r="AE495" s="6">
        <f t="shared" si="209"/>
        <v>4.0147392237733191E-2</v>
      </c>
      <c r="AF495" s="6">
        <f t="shared" si="210"/>
        <v>2.3675817365313451E-3</v>
      </c>
      <c r="AG495" s="6">
        <f t="shared" si="211"/>
        <v>1.3534402089749546E-2</v>
      </c>
      <c r="AH495" s="6">
        <f t="shared" si="212"/>
        <v>3.4692588435011627E-2</v>
      </c>
      <c r="AI495" s="6">
        <f t="shared" si="213"/>
        <v>3.4752888592352371E-2</v>
      </c>
      <c r="AJ495" s="6">
        <f t="shared" si="214"/>
        <v>-8.3746730760782533E-4</v>
      </c>
      <c r="AK495" s="6">
        <f t="shared" si="215"/>
        <v>5.2345109709025488E-3</v>
      </c>
      <c r="AL495" s="6">
        <f t="shared" si="216"/>
        <v>-1.3053473773849155E-3</v>
      </c>
      <c r="AM495" s="6">
        <f t="shared" si="217"/>
        <v>-1.2009995661111327E-3</v>
      </c>
      <c r="AN495" s="6">
        <f t="shared" si="218"/>
        <v>7.8470203607374119E-4</v>
      </c>
    </row>
    <row r="496" spans="1:40">
      <c r="A496" s="1" t="d">
        <v>2016-06-06</v>
      </c>
      <c r="B496">
        <v>78.489998</v>
      </c>
      <c r="C496">
        <v>50.57</v>
      </c>
      <c r="D496">
        <v>67.370002999999997</v>
      </c>
      <c r="E496">
        <v>71.779999000000004</v>
      </c>
      <c r="F496">
        <v>54.130001</v>
      </c>
      <c r="G496">
        <v>56.470001000000003</v>
      </c>
      <c r="H496">
        <v>47.740001999999997</v>
      </c>
      <c r="I496">
        <v>43.959999000000003</v>
      </c>
      <c r="J496">
        <v>85.050003000000004</v>
      </c>
      <c r="K496">
        <v>134.779999</v>
      </c>
      <c r="L496">
        <v>80.760002</v>
      </c>
      <c r="M496">
        <v>86.970000999999996</v>
      </c>
      <c r="N496">
        <v>95.910004000000001</v>
      </c>
      <c r="O496" s="6">
        <f t="shared" si="193"/>
        <v>1.0115983894206626E-2</v>
      </c>
      <c r="P496" s="6">
        <f t="shared" si="194"/>
        <v>4.6133994498220213E-2</v>
      </c>
      <c r="Q496" s="6">
        <f t="shared" si="195"/>
        <v>1.8123748327847543E-2</v>
      </c>
      <c r="R496" s="6">
        <f t="shared" si="196"/>
        <v>2.954900763905469E-2</v>
      </c>
      <c r="S496" s="6">
        <f t="shared" si="197"/>
        <v>3.7072661664532873E-2</v>
      </c>
      <c r="T496" s="6">
        <f t="shared" si="198"/>
        <v>2.5831068493501978E-2</v>
      </c>
      <c r="U496" s="6">
        <f t="shared" si="199"/>
        <v>3.1059782086403784E-2</v>
      </c>
      <c r="V496" s="6">
        <f t="shared" si="200"/>
        <v>2.8378857131534149E-2</v>
      </c>
      <c r="W496" s="6">
        <f t="shared" si="201"/>
        <v>2.4722715663300916E-3</v>
      </c>
      <c r="X496" s="6">
        <f t="shared" si="202"/>
        <v>3.4956226758652266E-2</v>
      </c>
      <c r="Y496" s="6">
        <f t="shared" si="203"/>
        <v>5.3386431263520873E-3</v>
      </c>
      <c r="Z496" s="6">
        <f t="shared" si="204"/>
        <v>1.2495846964557161E-2</v>
      </c>
      <c r="AA496" s="6">
        <f t="shared" si="205"/>
        <v>2.6840166819556151E-2</v>
      </c>
      <c r="AB496" s="6">
        <f t="shared" si="206"/>
        <v>4.9302482024277438E-3</v>
      </c>
      <c r="AC496" s="6">
        <f t="shared" si="207"/>
        <v>4.433017921271927E-2</v>
      </c>
      <c r="AD496" s="6">
        <f t="shared" si="208"/>
        <v>1.8300712333022114E-2</v>
      </c>
      <c r="AE496" s="6">
        <f t="shared" si="209"/>
        <v>2.5143999061480984E-2</v>
      </c>
      <c r="AF496" s="6">
        <f t="shared" si="210"/>
        <v>3.3447735000093168E-2</v>
      </c>
      <c r="AG496" s="6">
        <f t="shared" si="211"/>
        <v>2.2434176505170506E-2</v>
      </c>
      <c r="AH496" s="6">
        <f t="shared" si="212"/>
        <v>2.9213769415300832E-2</v>
      </c>
      <c r="AI496" s="6">
        <f t="shared" si="213"/>
        <v>2.2963837629068128E-2</v>
      </c>
      <c r="AJ496" s="6">
        <f t="shared" si="214"/>
        <v>2.2231786912496575E-3</v>
      </c>
      <c r="AK496" s="6">
        <f t="shared" si="215"/>
        <v>3.3034690334573028E-2</v>
      </c>
      <c r="AL496" s="6">
        <f t="shared" si="216"/>
        <v>5.0258640871420138E-3</v>
      </c>
      <c r="AM496" s="6">
        <f t="shared" si="217"/>
        <v>1.1872094167721699E-2</v>
      </c>
      <c r="AN496" s="6">
        <f t="shared" si="218"/>
        <v>2.5728334729061365E-2</v>
      </c>
    </row>
    <row r="497" spans="1:40">
      <c r="A497" s="1" t="d">
        <v>2016-06-13</v>
      </c>
      <c r="B497">
        <v>77.930000000000007</v>
      </c>
      <c r="C497">
        <v>50.549999</v>
      </c>
      <c r="D497">
        <v>66.889999000000003</v>
      </c>
      <c r="E497">
        <v>70.059997999999993</v>
      </c>
      <c r="F497">
        <v>53.470001000000003</v>
      </c>
      <c r="G497">
        <v>55.73</v>
      </c>
      <c r="H497">
        <v>47.200001</v>
      </c>
      <c r="I497">
        <v>43.049999</v>
      </c>
      <c r="J497">
        <v>85.139999000000003</v>
      </c>
      <c r="K497">
        <v>135.61000100000001</v>
      </c>
      <c r="L497">
        <v>80.809997999999993</v>
      </c>
      <c r="M497">
        <v>87.129997000000003</v>
      </c>
      <c r="N497">
        <v>96.150002000000001</v>
      </c>
      <c r="O497" s="6">
        <f t="shared" si="193"/>
        <v>-1.7679315796125496E-2</v>
      </c>
      <c r="P497" s="6">
        <f t="shared" si="194"/>
        <v>3.4618006652091193E-2</v>
      </c>
      <c r="Q497" s="6">
        <f t="shared" si="195"/>
        <v>-3.5815290808517294E-3</v>
      </c>
      <c r="R497" s="6">
        <f t="shared" si="196"/>
        <v>-1.5859890859666242E-2</v>
      </c>
      <c r="S497" s="6">
        <f t="shared" si="197"/>
        <v>8.8288541105941334E-3</v>
      </c>
      <c r="T497" s="6">
        <f t="shared" si="198"/>
        <v>-3.5823072520516888E-3</v>
      </c>
      <c r="U497" s="6">
        <f t="shared" si="199"/>
        <v>4.2383979842115419E-4</v>
      </c>
      <c r="V497" s="6">
        <f t="shared" si="200"/>
        <v>-2.4097529456389582E-2</v>
      </c>
      <c r="W497" s="6">
        <f t="shared" si="201"/>
        <v>3.7655846082011567E-3</v>
      </c>
      <c r="X497" s="6">
        <f t="shared" si="202"/>
        <v>4.340314215802285E-2</v>
      </c>
      <c r="Y497" s="6">
        <f t="shared" si="203"/>
        <v>5.9575204129242495E-3</v>
      </c>
      <c r="Z497" s="6">
        <f t="shared" si="204"/>
        <v>1.5731961786820497E-2</v>
      </c>
      <c r="AA497" s="6">
        <f t="shared" si="205"/>
        <v>2.805503552505886E-2</v>
      </c>
      <c r="AB497" s="6">
        <f t="shared" si="206"/>
        <v>-2.2865051487904377E-2</v>
      </c>
      <c r="AC497" s="6">
        <f t="shared" si="207"/>
        <v>3.2814191366590251E-2</v>
      </c>
      <c r="AD497" s="6">
        <f t="shared" si="208"/>
        <v>-3.404565075677159E-3</v>
      </c>
      <c r="AE497" s="6">
        <f t="shared" si="209"/>
        <v>-2.0264899437239949E-2</v>
      </c>
      <c r="AF497" s="6">
        <f t="shared" si="210"/>
        <v>5.2039274461544282E-3</v>
      </c>
      <c r="AG497" s="6">
        <f t="shared" si="211"/>
        <v>-6.9791992403831615E-3</v>
      </c>
      <c r="AH497" s="6">
        <f t="shared" si="212"/>
        <v>-1.4221728726817979E-3</v>
      </c>
      <c r="AI497" s="6">
        <f t="shared" si="213"/>
        <v>-2.9512548958855602E-2</v>
      </c>
      <c r="AJ497" s="6">
        <f t="shared" si="214"/>
        <v>3.5164917331207226E-3</v>
      </c>
      <c r="AK497" s="6">
        <f t="shared" si="215"/>
        <v>4.1481605733943612E-2</v>
      </c>
      <c r="AL497" s="6">
        <f t="shared" si="216"/>
        <v>5.6447413737141759E-3</v>
      </c>
      <c r="AM497" s="6">
        <f t="shared" si="217"/>
        <v>1.5108208989985035E-2</v>
      </c>
      <c r="AN497" s="6">
        <f t="shared" si="218"/>
        <v>2.6943203434564075E-2</v>
      </c>
    </row>
    <row r="498" spans="1:40">
      <c r="A498" s="1" t="d">
        <v>2016-06-20</v>
      </c>
      <c r="B498">
        <v>76.169998000000007</v>
      </c>
      <c r="C498">
        <v>50.41</v>
      </c>
      <c r="D498">
        <v>66.779999000000004</v>
      </c>
      <c r="E498">
        <v>69.309997999999993</v>
      </c>
      <c r="F498">
        <v>53.099997999999999</v>
      </c>
      <c r="G498">
        <v>54.380001</v>
      </c>
      <c r="H498">
        <v>46.02</v>
      </c>
      <c r="I498">
        <v>42.279998999999997</v>
      </c>
      <c r="J498">
        <v>85.230002999999996</v>
      </c>
      <c r="K498">
        <v>135.779999</v>
      </c>
      <c r="L498">
        <v>80.889999000000003</v>
      </c>
      <c r="M498">
        <v>87.419998000000007</v>
      </c>
      <c r="N498">
        <v>96.269997000000004</v>
      </c>
      <c r="O498" s="6">
        <f t="shared" si="193"/>
        <v>-3.7871643546291911E-2</v>
      </c>
      <c r="P498" s="6">
        <f t="shared" si="194"/>
        <v>6.5678013665947665E-3</v>
      </c>
      <c r="Q498" s="6">
        <f t="shared" si="195"/>
        <v>3.6003339220801911E-3</v>
      </c>
      <c r="R498" s="6">
        <f t="shared" si="196"/>
        <v>-4.2096653771349808E-2</v>
      </c>
      <c r="S498" s="6">
        <f t="shared" si="197"/>
        <v>-8.6256489105123093E-3</v>
      </c>
      <c r="T498" s="6">
        <f t="shared" si="198"/>
        <v>-2.9176681488027489E-2</v>
      </c>
      <c r="U498" s="6">
        <f t="shared" si="199"/>
        <v>-3.5016387063376106E-2</v>
      </c>
      <c r="V498" s="6">
        <f t="shared" si="200"/>
        <v>-3.8510906847965418E-2</v>
      </c>
      <c r="W498" s="6">
        <f t="shared" si="201"/>
        <v>3.1729740096955359E-3</v>
      </c>
      <c r="X498" s="6">
        <f t="shared" si="202"/>
        <v>1.8958993559794048E-2</v>
      </c>
      <c r="Y498" s="6">
        <f t="shared" si="203"/>
        <v>4.087971083303641E-3</v>
      </c>
      <c r="Z498" s="6">
        <f t="shared" si="204"/>
        <v>9.4242740834073295E-3</v>
      </c>
      <c r="AA498" s="6">
        <f t="shared" si="205"/>
        <v>1.3279821026978028E-2</v>
      </c>
      <c r="AB498" s="6">
        <f t="shared" si="206"/>
        <v>-4.3057379238070792E-2</v>
      </c>
      <c r="AC498" s="6">
        <f t="shared" si="207"/>
        <v>4.7639860810938205E-3</v>
      </c>
      <c r="AD498" s="6">
        <f t="shared" si="208"/>
        <v>3.7772979272547615E-3</v>
      </c>
      <c r="AE498" s="6">
        <f t="shared" si="209"/>
        <v>-4.6501662348923514E-2</v>
      </c>
      <c r="AF498" s="6">
        <f t="shared" si="210"/>
        <v>-1.2250575574952014E-2</v>
      </c>
      <c r="AG498" s="6">
        <f t="shared" si="211"/>
        <v>-3.2573573476358961E-2</v>
      </c>
      <c r="AH498" s="6">
        <f t="shared" si="212"/>
        <v>-3.6862399734479058E-2</v>
      </c>
      <c r="AI498" s="6">
        <f t="shared" si="213"/>
        <v>-4.3925926350431438E-2</v>
      </c>
      <c r="AJ498" s="6">
        <f t="shared" si="214"/>
        <v>2.9238811346151018E-3</v>
      </c>
      <c r="AK498" s="6">
        <f t="shared" si="215"/>
        <v>1.703745713571481E-2</v>
      </c>
      <c r="AL498" s="6">
        <f t="shared" si="216"/>
        <v>3.7751920440935679E-3</v>
      </c>
      <c r="AM498" s="6">
        <f t="shared" si="217"/>
        <v>8.8005212865718673E-3</v>
      </c>
      <c r="AN498" s="6">
        <f t="shared" si="218"/>
        <v>1.2167988936483243E-2</v>
      </c>
    </row>
    <row r="499" spans="1:40">
      <c r="A499" s="1" t="d">
        <v>2016-06-27</v>
      </c>
      <c r="B499">
        <v>78.870002999999997</v>
      </c>
      <c r="C499">
        <v>52.48</v>
      </c>
      <c r="D499">
        <v>68.599997999999999</v>
      </c>
      <c r="E499">
        <v>72.160004000000001</v>
      </c>
      <c r="F499">
        <v>54.889999000000003</v>
      </c>
      <c r="G499">
        <v>56.189999</v>
      </c>
      <c r="H499">
        <v>46.360000999999997</v>
      </c>
      <c r="I499">
        <v>43.470001000000003</v>
      </c>
      <c r="J499">
        <v>85.300003000000004</v>
      </c>
      <c r="K499">
        <v>140.570007</v>
      </c>
      <c r="L499">
        <v>81.040001000000004</v>
      </c>
      <c r="M499">
        <v>88.110000999999997</v>
      </c>
      <c r="N499">
        <v>99.099997999999999</v>
      </c>
      <c r="O499" s="6">
        <f t="shared" si="193"/>
        <v>4.8297627894061832E-3</v>
      </c>
      <c r="P499" s="6">
        <f t="shared" si="194"/>
        <v>3.7073629543941847E-2</v>
      </c>
      <c r="Q499" s="6">
        <f t="shared" si="195"/>
        <v>1.8092646074546283E-2</v>
      </c>
      <c r="R499" s="6">
        <f t="shared" si="196"/>
        <v>5.2800593987353366E-3</v>
      </c>
      <c r="S499" s="6">
        <f t="shared" si="197"/>
        <v>1.3942585060612713E-2</v>
      </c>
      <c r="T499" s="6">
        <f t="shared" si="198"/>
        <v>-4.9707540659172812E-3</v>
      </c>
      <c r="U499" s="6">
        <f t="shared" si="199"/>
        <v>-2.9332622762403469E-2</v>
      </c>
      <c r="V499" s="6">
        <f t="shared" si="200"/>
        <v>-1.1209038782396447E-2</v>
      </c>
      <c r="W499" s="6">
        <f t="shared" si="201"/>
        <v>2.9351355523822816E-3</v>
      </c>
      <c r="X499" s="6">
        <f t="shared" si="202"/>
        <v>4.2061823042354951E-2</v>
      </c>
      <c r="Y499" s="6">
        <f t="shared" si="203"/>
        <v>3.4610540706418729E-3</v>
      </c>
      <c r="Z499" s="6">
        <f t="shared" si="204"/>
        <v>1.3022802128196256E-2</v>
      </c>
      <c r="AA499" s="6">
        <f t="shared" si="205"/>
        <v>3.2719127708682585E-2</v>
      </c>
      <c r="AB499" s="6">
        <f t="shared" si="206"/>
        <v>-3.5597290237269867E-4</v>
      </c>
      <c r="AC499" s="6">
        <f t="shared" si="207"/>
        <v>3.5269814258440904E-2</v>
      </c>
      <c r="AD499" s="6">
        <f t="shared" si="208"/>
        <v>1.8269610079720854E-2</v>
      </c>
      <c r="AE499" s="6">
        <f t="shared" si="209"/>
        <v>8.7505082116163136E-4</v>
      </c>
      <c r="AF499" s="6">
        <f t="shared" si="210"/>
        <v>1.0317658396173008E-2</v>
      </c>
      <c r="AG499" s="6">
        <f t="shared" si="211"/>
        <v>-8.3676460542487542E-3</v>
      </c>
      <c r="AH499" s="6">
        <f t="shared" si="212"/>
        <v>-3.1178635433506421E-2</v>
      </c>
      <c r="AI499" s="6">
        <f t="shared" si="213"/>
        <v>-1.6624058284862468E-2</v>
      </c>
      <c r="AJ499" s="6">
        <f t="shared" si="214"/>
        <v>2.6860426773018474E-3</v>
      </c>
      <c r="AK499" s="6">
        <f t="shared" si="215"/>
        <v>4.0140286618275713E-2</v>
      </c>
      <c r="AL499" s="6">
        <f t="shared" si="216"/>
        <v>3.1482750314317997E-3</v>
      </c>
      <c r="AM499" s="6">
        <f t="shared" si="217"/>
        <v>1.2399049331360793E-2</v>
      </c>
      <c r="AN499" s="6">
        <f t="shared" si="218"/>
        <v>3.16072956181878E-2</v>
      </c>
    </row>
    <row r="500" spans="1:40">
      <c r="A500" s="1" t="d">
        <v>2016-07-04</v>
      </c>
      <c r="B500">
        <v>80.620002999999997</v>
      </c>
      <c r="C500">
        <v>52.540000999999997</v>
      </c>
      <c r="D500">
        <v>67.709998999999996</v>
      </c>
      <c r="E500">
        <v>73.690002000000007</v>
      </c>
      <c r="F500">
        <v>55.689999</v>
      </c>
      <c r="G500">
        <v>57.23</v>
      </c>
      <c r="H500">
        <v>46.959999000000003</v>
      </c>
      <c r="I500">
        <v>44.130001</v>
      </c>
      <c r="J500">
        <v>85.260002</v>
      </c>
      <c r="K500">
        <v>143.60000600000001</v>
      </c>
      <c r="L500">
        <v>81.089995999999999</v>
      </c>
      <c r="M500">
        <v>88.540001000000004</v>
      </c>
      <c r="N500">
        <v>101.239998</v>
      </c>
      <c r="O500" s="6">
        <f t="shared" si="193"/>
        <v>3.3935807045159277E-2</v>
      </c>
      <c r="P500" s="6">
        <f t="shared" si="194"/>
        <v>3.8611877606424531E-2</v>
      </c>
      <c r="Q500" s="6">
        <f t="shared" si="195"/>
        <v>1.2184400548287721E-2</v>
      </c>
      <c r="R500" s="6">
        <f t="shared" si="196"/>
        <v>5.0515142697251846E-2</v>
      </c>
      <c r="S500" s="6">
        <f t="shared" si="197"/>
        <v>4.0679811982315968E-2</v>
      </c>
      <c r="T500" s="6">
        <f t="shared" si="198"/>
        <v>2.6559634839566002E-2</v>
      </c>
      <c r="U500" s="6">
        <f t="shared" si="199"/>
        <v>-5.0977595528282219E-3</v>
      </c>
      <c r="V500" s="6">
        <f t="shared" si="200"/>
        <v>2.4777638296841493E-2</v>
      </c>
      <c r="W500" s="6">
        <f t="shared" si="201"/>
        <v>1.4084861400772289E-3</v>
      </c>
      <c r="X500" s="6">
        <f t="shared" si="202"/>
        <v>5.7248571922911391E-2</v>
      </c>
      <c r="Y500" s="6">
        <f t="shared" si="203"/>
        <v>3.4589041326138388E-3</v>
      </c>
      <c r="Z500" s="6">
        <f t="shared" si="204"/>
        <v>1.6053216786439891E-2</v>
      </c>
      <c r="AA500" s="6">
        <f t="shared" si="205"/>
        <v>5.1584423086264944E-2</v>
      </c>
      <c r="AB500" s="6">
        <f t="shared" si="206"/>
        <v>2.8750071353380396E-2</v>
      </c>
      <c r="AC500" s="6">
        <f t="shared" si="207"/>
        <v>3.6808062320923589E-2</v>
      </c>
      <c r="AD500" s="6">
        <f t="shared" si="208"/>
        <v>1.2361364553462291E-2</v>
      </c>
      <c r="AE500" s="6">
        <f t="shared" si="209"/>
        <v>4.6110134119678139E-2</v>
      </c>
      <c r="AF500" s="6">
        <f t="shared" si="210"/>
        <v>3.7054885317876263E-2</v>
      </c>
      <c r="AG500" s="6">
        <f t="shared" si="211"/>
        <v>2.3162742851234531E-2</v>
      </c>
      <c r="AH500" s="6">
        <f t="shared" si="212"/>
        <v>-6.9437722239311739E-3</v>
      </c>
      <c r="AI500" s="6">
        <f t="shared" si="213"/>
        <v>1.9362618794375473E-2</v>
      </c>
      <c r="AJ500" s="6">
        <f t="shared" si="214"/>
        <v>1.1593932649967948E-3</v>
      </c>
      <c r="AK500" s="6">
        <f t="shared" si="215"/>
        <v>5.5327035498832153E-2</v>
      </c>
      <c r="AL500" s="6">
        <f t="shared" si="216"/>
        <v>3.1461250934037657E-3</v>
      </c>
      <c r="AM500" s="6">
        <f t="shared" si="217"/>
        <v>1.5429463989604429E-2</v>
      </c>
      <c r="AN500" s="6">
        <f t="shared" si="218"/>
        <v>5.0472590995770159E-2</v>
      </c>
    </row>
    <row r="501" spans="1:40">
      <c r="A501" s="1" t="d">
        <v>2016-07-11</v>
      </c>
      <c r="B501">
        <v>80.980002999999996</v>
      </c>
      <c r="C501">
        <v>52</v>
      </c>
      <c r="D501">
        <v>69.230002999999996</v>
      </c>
      <c r="E501">
        <v>74.080001999999993</v>
      </c>
      <c r="F501">
        <v>55.700001</v>
      </c>
      <c r="G501">
        <v>58.689999</v>
      </c>
      <c r="H501">
        <v>48.779998999999997</v>
      </c>
      <c r="I501">
        <v>45.009998000000003</v>
      </c>
      <c r="J501">
        <v>85.07</v>
      </c>
      <c r="K501">
        <v>138.38999899999999</v>
      </c>
      <c r="L501">
        <v>80.839995999999999</v>
      </c>
      <c r="M501">
        <v>87.580001999999993</v>
      </c>
      <c r="N501">
        <v>98.739998</v>
      </c>
      <c r="O501" s="6">
        <f t="shared" si="193"/>
        <v>6.123458952255869E-2</v>
      </c>
      <c r="P501" s="6">
        <f t="shared" si="194"/>
        <v>3.105415048688796E-2</v>
      </c>
      <c r="Q501" s="6">
        <f t="shared" si="195"/>
        <v>3.6030718482782657E-2</v>
      </c>
      <c r="R501" s="6">
        <f t="shared" si="196"/>
        <v>6.6556450261735872E-2</v>
      </c>
      <c r="S501" s="6">
        <f t="shared" si="197"/>
        <v>4.7803274303450508E-2</v>
      </c>
      <c r="T501" s="6">
        <f t="shared" si="198"/>
        <v>7.6272879938127008E-2</v>
      </c>
      <c r="U501" s="6">
        <f t="shared" si="199"/>
        <v>5.8244287680349005E-2</v>
      </c>
      <c r="V501" s="6">
        <f t="shared" si="200"/>
        <v>6.2570505520078576E-2</v>
      </c>
      <c r="W501" s="6">
        <f t="shared" si="201"/>
        <v>-1.8790727452863345E-3</v>
      </c>
      <c r="X501" s="6">
        <f t="shared" si="202"/>
        <v>1.903985750323698E-2</v>
      </c>
      <c r="Y501" s="6">
        <f t="shared" si="203"/>
        <v>-6.1835161242979671E-4</v>
      </c>
      <c r="Z501" s="6">
        <f t="shared" si="204"/>
        <v>1.828617652407603E-3</v>
      </c>
      <c r="AA501" s="6">
        <f t="shared" si="205"/>
        <v>2.5333399947982133E-2</v>
      </c>
      <c r="AB501" s="6">
        <f t="shared" si="206"/>
        <v>5.6048853830779809E-2</v>
      </c>
      <c r="AC501" s="6">
        <f t="shared" si="207"/>
        <v>2.9250335201387014E-2</v>
      </c>
      <c r="AD501" s="6">
        <f t="shared" si="208"/>
        <v>3.6207682487957228E-2</v>
      </c>
      <c r="AE501" s="6">
        <f t="shared" si="209"/>
        <v>6.2151441684162166E-2</v>
      </c>
      <c r="AF501" s="6">
        <f t="shared" si="210"/>
        <v>4.4178347639010802E-2</v>
      </c>
      <c r="AG501" s="6">
        <f t="shared" si="211"/>
        <v>7.2875987949795537E-2</v>
      </c>
      <c r="AH501" s="6">
        <f t="shared" si="212"/>
        <v>5.6398275009246053E-2</v>
      </c>
      <c r="AI501" s="6">
        <f t="shared" si="213"/>
        <v>5.7155486017612556E-2</v>
      </c>
      <c r="AJ501" s="6">
        <f t="shared" si="214"/>
        <v>-2.1281656203667688E-3</v>
      </c>
      <c r="AK501" s="6">
        <f t="shared" si="215"/>
        <v>1.7118321079157742E-2</v>
      </c>
      <c r="AL501" s="6">
        <f t="shared" si="216"/>
        <v>-9.3113065163986995E-4</v>
      </c>
      <c r="AM501" s="6">
        <f t="shared" si="217"/>
        <v>1.2048648555721413E-3</v>
      </c>
      <c r="AN501" s="6">
        <f t="shared" si="218"/>
        <v>2.4221567857487348E-2</v>
      </c>
    </row>
    <row r="502" spans="1:40">
      <c r="A502" s="1" t="d">
        <v>2016-07-18</v>
      </c>
      <c r="B502">
        <v>81.599997999999999</v>
      </c>
      <c r="C502">
        <v>52.759998000000003</v>
      </c>
      <c r="D502">
        <v>68.319999999999993</v>
      </c>
      <c r="E502">
        <v>74.989998</v>
      </c>
      <c r="F502">
        <v>55.5</v>
      </c>
      <c r="G502">
        <v>58.290000999999997</v>
      </c>
      <c r="H502">
        <v>48.66</v>
      </c>
      <c r="I502">
        <v>45.830002</v>
      </c>
      <c r="J502">
        <v>85.120002999999997</v>
      </c>
      <c r="K502">
        <v>138.800003</v>
      </c>
      <c r="L502">
        <v>80.900002000000001</v>
      </c>
      <c r="M502">
        <v>87.709998999999996</v>
      </c>
      <c r="N502">
        <v>99.120002999999997</v>
      </c>
      <c r="O502" s="6">
        <f t="shared" si="193"/>
        <v>3.4028272013081867E-2</v>
      </c>
      <c r="P502" s="6">
        <f t="shared" si="194"/>
        <v>5.321145305773955E-3</v>
      </c>
      <c r="Q502" s="6">
        <f t="shared" si="195"/>
        <v>-4.0899560970057867E-3</v>
      </c>
      <c r="R502" s="6">
        <f t="shared" si="196"/>
        <v>3.8468813456335772E-2</v>
      </c>
      <c r="S502" s="6">
        <f t="shared" si="197"/>
        <v>1.1051856408845758E-2</v>
      </c>
      <c r="T502" s="6">
        <f t="shared" si="198"/>
        <v>3.6691781885713801E-2</v>
      </c>
      <c r="U502" s="6">
        <f t="shared" si="199"/>
        <v>4.8420297313506645E-2</v>
      </c>
      <c r="V502" s="6">
        <f t="shared" si="200"/>
        <v>5.2867874155497756E-2</v>
      </c>
      <c r="W502" s="6">
        <f t="shared" si="201"/>
        <v>-2.1124288299266504E-3</v>
      </c>
      <c r="X502" s="6">
        <f t="shared" si="202"/>
        <v>-1.2671565454390599E-2</v>
      </c>
      <c r="Y502" s="6">
        <f t="shared" si="203"/>
        <v>-1.7290234936886925E-3</v>
      </c>
      <c r="Z502" s="6">
        <f t="shared" si="204"/>
        <v>-4.5501386660062194E-3</v>
      </c>
      <c r="AA502" s="6">
        <f t="shared" si="205"/>
        <v>2.0184643292286332E-4</v>
      </c>
      <c r="AB502" s="6">
        <f t="shared" si="206"/>
        <v>2.8842536321302986E-2</v>
      </c>
      <c r="AC502" s="6">
        <f t="shared" si="207"/>
        <v>3.5173300202730089E-3</v>
      </c>
      <c r="AD502" s="6">
        <f t="shared" si="208"/>
        <v>-3.9129920918312159E-3</v>
      </c>
      <c r="AE502" s="6">
        <f t="shared" si="209"/>
        <v>3.4063804878762066E-2</v>
      </c>
      <c r="AF502" s="6">
        <f t="shared" si="210"/>
        <v>7.4269297444060529E-3</v>
      </c>
      <c r="AG502" s="6">
        <f t="shared" si="211"/>
        <v>3.3294889897382329E-2</v>
      </c>
      <c r="AH502" s="6">
        <f t="shared" si="212"/>
        <v>4.6574284642403693E-2</v>
      </c>
      <c r="AI502" s="6">
        <f t="shared" si="213"/>
        <v>4.7452854653031735E-2</v>
      </c>
      <c r="AJ502" s="6">
        <f t="shared" si="214"/>
        <v>-2.3615217050070845E-3</v>
      </c>
      <c r="AK502" s="6">
        <f t="shared" si="215"/>
        <v>-1.4593101878469836E-2</v>
      </c>
      <c r="AL502" s="6">
        <f t="shared" si="216"/>
        <v>-2.0418025328987656E-3</v>
      </c>
      <c r="AM502" s="6">
        <f t="shared" si="217"/>
        <v>-5.1738914628416816E-3</v>
      </c>
      <c r="AN502" s="6">
        <f t="shared" si="218"/>
        <v>-9.0998565757192289E-4</v>
      </c>
    </row>
    <row r="503" spans="1:40">
      <c r="A503" s="1" t="d">
        <v>2016-07-25</v>
      </c>
      <c r="B503">
        <v>81.620002999999997</v>
      </c>
      <c r="C503">
        <v>52.119999</v>
      </c>
      <c r="D503">
        <v>67.379997000000003</v>
      </c>
      <c r="E503">
        <v>75.199996999999996</v>
      </c>
      <c r="F503">
        <v>54.700001</v>
      </c>
      <c r="G503">
        <v>58.040000999999997</v>
      </c>
      <c r="H503">
        <v>48.689999</v>
      </c>
      <c r="I503">
        <v>46.450001</v>
      </c>
      <c r="J503">
        <v>85.230002999999996</v>
      </c>
      <c r="K503">
        <v>141.55999800000001</v>
      </c>
      <c r="L503">
        <v>81.099997999999999</v>
      </c>
      <c r="M503">
        <v>88.339995999999999</v>
      </c>
      <c r="N503">
        <v>100.44000200000001</v>
      </c>
      <c r="O503" s="6">
        <f t="shared" si="193"/>
        <v>1.2327571832727018E-2</v>
      </c>
      <c r="P503" s="6">
        <f t="shared" si="194"/>
        <v>-8.0260702203596955E-3</v>
      </c>
      <c r="Q503" s="6">
        <f t="shared" si="195"/>
        <v>-4.8856712738782398E-3</v>
      </c>
      <c r="R503" s="6">
        <f t="shared" si="196"/>
        <v>2.0284059142544008E-2</v>
      </c>
      <c r="S503" s="6">
        <f t="shared" si="197"/>
        <v>-1.7936851935560889E-2</v>
      </c>
      <c r="T503" s="6">
        <f t="shared" si="198"/>
        <v>1.4054208824472938E-2</v>
      </c>
      <c r="U503" s="6">
        <f t="shared" si="199"/>
        <v>3.6177495431389206E-2</v>
      </c>
      <c r="V503" s="6">
        <f t="shared" si="200"/>
        <v>5.1236640846595294E-2</v>
      </c>
      <c r="W503" s="6">
        <f t="shared" si="201"/>
        <v>-3.5191506164369948E-4</v>
      </c>
      <c r="X503" s="6">
        <f t="shared" si="202"/>
        <v>-1.4308057047874996E-2</v>
      </c>
      <c r="Y503" s="6">
        <f t="shared" si="203"/>
        <v>1.2333683189696607E-4</v>
      </c>
      <c r="Z503" s="6">
        <f t="shared" si="204"/>
        <v>-2.2614777095473259E-3</v>
      </c>
      <c r="AA503" s="6">
        <f t="shared" si="205"/>
        <v>-7.9333617201158974E-3</v>
      </c>
      <c r="AB503" s="6">
        <f t="shared" si="206"/>
        <v>7.1418361409481363E-3</v>
      </c>
      <c r="AC503" s="6">
        <f t="shared" si="207"/>
        <v>-9.8298855058606416E-3</v>
      </c>
      <c r="AD503" s="6">
        <f t="shared" si="208"/>
        <v>-4.708707268703669E-3</v>
      </c>
      <c r="AE503" s="6">
        <f t="shared" si="209"/>
        <v>1.5879050564970302E-2</v>
      </c>
      <c r="AF503" s="6">
        <f t="shared" si="210"/>
        <v>-2.1561778600000595E-2</v>
      </c>
      <c r="AG503" s="6">
        <f t="shared" si="211"/>
        <v>1.0657316836141465E-2</v>
      </c>
      <c r="AH503" s="6">
        <f t="shared" si="212"/>
        <v>3.4331482760286254E-2</v>
      </c>
      <c r="AI503" s="6">
        <f t="shared" si="213"/>
        <v>4.5821621344129274E-2</v>
      </c>
      <c r="AJ503" s="6">
        <f t="shared" si="214"/>
        <v>-6.0100793672413356E-4</v>
      </c>
      <c r="AK503" s="6">
        <f t="shared" si="215"/>
        <v>-1.6229593471954233E-2</v>
      </c>
      <c r="AL503" s="6">
        <f t="shared" si="216"/>
        <v>-1.8944220731310712E-4</v>
      </c>
      <c r="AM503" s="6">
        <f t="shared" si="217"/>
        <v>-2.8852305063827876E-3</v>
      </c>
      <c r="AN503" s="6">
        <f t="shared" si="218"/>
        <v>-9.0451938106106827E-3</v>
      </c>
    </row>
    <row r="504" spans="1:40">
      <c r="A504" s="1" t="d">
        <v>2016-08-01</v>
      </c>
      <c r="B504">
        <v>81.569999999999993</v>
      </c>
      <c r="C504">
        <v>50.73</v>
      </c>
      <c r="D504">
        <v>67.529999000000004</v>
      </c>
      <c r="E504">
        <v>75.25</v>
      </c>
      <c r="F504">
        <v>54.59</v>
      </c>
      <c r="G504">
        <v>58.310001</v>
      </c>
      <c r="H504">
        <v>48.77</v>
      </c>
      <c r="I504">
        <v>47.049999</v>
      </c>
      <c r="J504">
        <v>85.07</v>
      </c>
      <c r="K504">
        <v>138</v>
      </c>
      <c r="L504">
        <v>80.819999999999993</v>
      </c>
      <c r="M504">
        <v>87.599997999999999</v>
      </c>
      <c r="N504">
        <v>98.220000999999996</v>
      </c>
      <c r="O504" s="6">
        <f t="shared" si="193"/>
        <v>7.2592996622904719E-3</v>
      </c>
      <c r="P504" s="6">
        <f t="shared" si="194"/>
        <v>-2.4726267002828803E-2</v>
      </c>
      <c r="Q504" s="6">
        <f t="shared" si="195"/>
        <v>-2.4862409245230758E-2</v>
      </c>
      <c r="R504" s="6">
        <f t="shared" si="196"/>
        <v>1.5670286293221501E-2</v>
      </c>
      <c r="S504" s="6">
        <f t="shared" si="197"/>
        <v>-2.0129449092893222E-2</v>
      </c>
      <c r="T504" s="6">
        <f t="shared" si="198"/>
        <v>-6.4957151477837228E-3</v>
      </c>
      <c r="U504" s="6">
        <f t="shared" si="199"/>
        <v>-2.0500256560760987E-4</v>
      </c>
      <c r="V504" s="6">
        <f t="shared" si="200"/>
        <v>4.4326201907133017E-2</v>
      </c>
      <c r="W504" s="6">
        <f t="shared" si="201"/>
        <v>0</v>
      </c>
      <c r="X504" s="6">
        <f t="shared" si="202"/>
        <v>-2.8220938546784421E-3</v>
      </c>
      <c r="Y504" s="6">
        <f t="shared" si="203"/>
        <v>-2.4738340463625397E-4</v>
      </c>
      <c r="Z504" s="6">
        <f t="shared" si="204"/>
        <v>2.2829090177922147E-4</v>
      </c>
      <c r="AA504" s="6">
        <f t="shared" si="205"/>
        <v>-5.2802417831766093E-3</v>
      </c>
      <c r="AB504" s="6">
        <f t="shared" si="206"/>
        <v>2.07356397051159E-3</v>
      </c>
      <c r="AC504" s="6">
        <f t="shared" si="207"/>
        <v>-2.6530082288329749E-2</v>
      </c>
      <c r="AD504" s="6">
        <f t="shared" si="208"/>
        <v>-2.4685445240056187E-2</v>
      </c>
      <c r="AE504" s="6">
        <f t="shared" si="209"/>
        <v>1.1265277715647795E-2</v>
      </c>
      <c r="AF504" s="6">
        <f t="shared" si="210"/>
        <v>-2.3754375757332927E-2</v>
      </c>
      <c r="AG504" s="6">
        <f t="shared" si="211"/>
        <v>-9.8926071361151949E-3</v>
      </c>
      <c r="AH504" s="6">
        <f t="shared" si="212"/>
        <v>-2.051015236710562E-3</v>
      </c>
      <c r="AI504" s="6">
        <f t="shared" si="213"/>
        <v>3.8911182404666997E-2</v>
      </c>
      <c r="AJ504" s="6">
        <f t="shared" si="214"/>
        <v>-2.4909287508043413E-4</v>
      </c>
      <c r="AK504" s="6">
        <f t="shared" si="215"/>
        <v>-4.7436302787576788E-3</v>
      </c>
      <c r="AL504" s="6">
        <f t="shared" si="216"/>
        <v>-5.6016244384632721E-4</v>
      </c>
      <c r="AM504" s="6">
        <f t="shared" si="217"/>
        <v>-3.9546189505624028E-4</v>
      </c>
      <c r="AN504" s="6">
        <f t="shared" si="218"/>
        <v>-6.3920738736713955E-3</v>
      </c>
    </row>
    <row r="505" spans="1:40">
      <c r="A505" s="1" t="d">
        <v>2016-08-08</v>
      </c>
      <c r="B505">
        <v>82</v>
      </c>
      <c r="C505">
        <v>50.900002000000001</v>
      </c>
      <c r="D505">
        <v>68.699996999999996</v>
      </c>
      <c r="E505">
        <v>74.779999000000004</v>
      </c>
      <c r="F505">
        <v>55.09</v>
      </c>
      <c r="G505">
        <v>58.560001</v>
      </c>
      <c r="H505">
        <v>48.419998</v>
      </c>
      <c r="I505">
        <v>47.110000999999997</v>
      </c>
      <c r="J505">
        <v>85.110000999999997</v>
      </c>
      <c r="K505">
        <v>140.08000200000001</v>
      </c>
      <c r="L505">
        <v>80.910004000000001</v>
      </c>
      <c r="M505">
        <v>88.010002</v>
      </c>
      <c r="N505">
        <v>99.709998999999996</v>
      </c>
      <c r="O505" s="6">
        <f t="shared" si="193"/>
        <v>4.8900098039961143E-3</v>
      </c>
      <c r="P505" s="6">
        <f t="shared" si="194"/>
        <v>-3.5890327092400302E-2</v>
      </c>
      <c r="Q505" s="6">
        <f t="shared" si="195"/>
        <v>5.5466060798660703E-3</v>
      </c>
      <c r="R505" s="6">
        <f t="shared" si="196"/>
        <v>-2.8042884666668521E-3</v>
      </c>
      <c r="S505" s="6">
        <f t="shared" si="197"/>
        <v>-7.4148092677635861E-3</v>
      </c>
      <c r="T505" s="6">
        <f t="shared" si="198"/>
        <v>4.6213175164991982E-3</v>
      </c>
      <c r="U505" s="6">
        <f t="shared" si="199"/>
        <v>-4.9444271507106839E-3</v>
      </c>
      <c r="V505" s="6">
        <f t="shared" si="200"/>
        <v>2.7546371778296063E-2</v>
      </c>
      <c r="W505" s="6">
        <f t="shared" si="201"/>
        <v>-1.1751159932428378E-4</v>
      </c>
      <c r="X505" s="6">
        <f t="shared" si="202"/>
        <v>9.1796325686153771E-3</v>
      </c>
      <c r="Y505" s="6">
        <f t="shared" si="203"/>
        <v>1.2362647106922535E-4</v>
      </c>
      <c r="Z505" s="6">
        <f t="shared" si="204"/>
        <v>3.4145605483289474E-3</v>
      </c>
      <c r="AA505" s="6">
        <f t="shared" si="205"/>
        <v>5.9346952243867586E-3</v>
      </c>
      <c r="AB505" s="6">
        <f t="shared" si="206"/>
        <v>-2.9572588778276759E-4</v>
      </c>
      <c r="AC505" s="6">
        <f t="shared" si="207"/>
        <v>-3.7694142377901245E-2</v>
      </c>
      <c r="AD505" s="6">
        <f t="shared" si="208"/>
        <v>5.7235700850406411E-3</v>
      </c>
      <c r="AE505" s="6">
        <f t="shared" si="209"/>
        <v>-7.2092970442405573E-3</v>
      </c>
      <c r="AF505" s="6">
        <f t="shared" si="210"/>
        <v>-1.1039735932203292E-2</v>
      </c>
      <c r="AG505" s="6">
        <f t="shared" si="211"/>
        <v>1.224425528167726E-3</v>
      </c>
      <c r="AH505" s="6">
        <f t="shared" si="212"/>
        <v>-6.7904398218136359E-3</v>
      </c>
      <c r="AI505" s="6">
        <f t="shared" si="213"/>
        <v>2.2131352275830043E-2</v>
      </c>
      <c r="AJ505" s="6">
        <f t="shared" si="214"/>
        <v>-3.666044744047179E-4</v>
      </c>
      <c r="AK505" s="6">
        <f t="shared" si="215"/>
        <v>7.2580961445361403E-3</v>
      </c>
      <c r="AL505" s="6">
        <f t="shared" si="216"/>
        <v>-1.8915256814084784E-4</v>
      </c>
      <c r="AM505" s="6">
        <f t="shared" si="217"/>
        <v>2.7908077514934857E-3</v>
      </c>
      <c r="AN505" s="6">
        <f t="shared" si="218"/>
        <v>4.8228631338919723E-3</v>
      </c>
    </row>
    <row r="506" spans="1:40">
      <c r="A506" s="1" t="d">
        <v>2016-08-15</v>
      </c>
      <c r="B506">
        <v>81.5</v>
      </c>
      <c r="C506">
        <v>50.27</v>
      </c>
      <c r="D506">
        <v>70.410004000000001</v>
      </c>
      <c r="E506">
        <v>74.360000999999997</v>
      </c>
      <c r="F506">
        <v>54.919998</v>
      </c>
      <c r="G506">
        <v>59.02</v>
      </c>
      <c r="H506">
        <v>48.990001999999997</v>
      </c>
      <c r="I506">
        <v>47.02</v>
      </c>
      <c r="J506">
        <v>85.040001000000004</v>
      </c>
      <c r="K506">
        <v>138.71000699999999</v>
      </c>
      <c r="L506">
        <v>80.809997999999993</v>
      </c>
      <c r="M506">
        <v>87.739998</v>
      </c>
      <c r="N506">
        <v>99.199996999999996</v>
      </c>
      <c r="O506" s="6">
        <f t="shared" si="193"/>
        <v>-1.4713464865390418E-3</v>
      </c>
      <c r="P506" s="6">
        <f t="shared" si="194"/>
        <v>-3.614025536566759E-2</v>
      </c>
      <c r="Q506" s="6">
        <f t="shared" si="195"/>
        <v>4.3987161886344134E-2</v>
      </c>
      <c r="R506" s="6">
        <f t="shared" si="196"/>
        <v>-1.12330147608428E-2</v>
      </c>
      <c r="S506" s="6">
        <f t="shared" si="197"/>
        <v>4.013816773692681E-3</v>
      </c>
      <c r="T506" s="6">
        <f t="shared" si="198"/>
        <v>1.6743924269309558E-2</v>
      </c>
      <c r="U506" s="6">
        <f t="shared" si="199"/>
        <v>6.1425868186294934E-3</v>
      </c>
      <c r="V506" s="6">
        <f t="shared" si="200"/>
        <v>1.2196556323550992E-2</v>
      </c>
      <c r="W506" s="6">
        <f t="shared" si="201"/>
        <v>-2.2317739402146651E-3</v>
      </c>
      <c r="X506" s="6">
        <f t="shared" si="202"/>
        <v>-2.0338168108781456E-2</v>
      </c>
      <c r="Y506" s="6">
        <f t="shared" si="203"/>
        <v>-3.582240964510743E-3</v>
      </c>
      <c r="Z506" s="6">
        <f t="shared" si="204"/>
        <v>-6.8150879453306315E-3</v>
      </c>
      <c r="AA506" s="6">
        <f t="shared" si="205"/>
        <v>-1.2422570152878488E-2</v>
      </c>
      <c r="AB506" s="6">
        <f t="shared" si="206"/>
        <v>-6.6570821783179237E-3</v>
      </c>
      <c r="AC506" s="6">
        <f t="shared" si="207"/>
        <v>-3.7944070651168532E-2</v>
      </c>
      <c r="AD506" s="6">
        <f t="shared" si="208"/>
        <v>4.4164125891518705E-2</v>
      </c>
      <c r="AE506" s="6">
        <f t="shared" si="209"/>
        <v>-1.5638023338416504E-2</v>
      </c>
      <c r="AF506" s="6">
        <f t="shared" si="210"/>
        <v>3.8889010925297583E-4</v>
      </c>
      <c r="AG506" s="6">
        <f t="shared" si="211"/>
        <v>1.3347032280978086E-2</v>
      </c>
      <c r="AH506" s="6">
        <f t="shared" si="212"/>
        <v>4.2965741475265414E-3</v>
      </c>
      <c r="AI506" s="6">
        <f t="shared" si="213"/>
        <v>6.7815368210849712E-3</v>
      </c>
      <c r="AJ506" s="6">
        <f t="shared" si="214"/>
        <v>-2.4808668152950992E-3</v>
      </c>
      <c r="AK506" s="6">
        <f t="shared" si="215"/>
        <v>-2.2259704532860695E-2</v>
      </c>
      <c r="AL506" s="6">
        <f t="shared" si="216"/>
        <v>-3.8950200037208161E-3</v>
      </c>
      <c r="AM506" s="6">
        <f t="shared" si="217"/>
        <v>-7.4388407421660929E-3</v>
      </c>
      <c r="AN506" s="6">
        <f t="shared" si="218"/>
        <v>-1.3534402243373274E-2</v>
      </c>
    </row>
    <row r="507" spans="1:40">
      <c r="A507" s="1" t="d">
        <v>2016-08-22</v>
      </c>
      <c r="B507">
        <v>80.940002000000007</v>
      </c>
      <c r="C507">
        <v>49.150002000000001</v>
      </c>
      <c r="D507">
        <v>69.379997000000003</v>
      </c>
      <c r="E507">
        <v>73.069999999999993</v>
      </c>
      <c r="F507">
        <v>54.310001</v>
      </c>
      <c r="G507">
        <v>58.66</v>
      </c>
      <c r="H507">
        <v>48.73</v>
      </c>
      <c r="I507">
        <v>47.049999</v>
      </c>
      <c r="J507">
        <v>84.93</v>
      </c>
      <c r="K507">
        <v>138.36000100000001</v>
      </c>
      <c r="L507">
        <v>80.699996999999996</v>
      </c>
      <c r="M507">
        <v>87.440002000000007</v>
      </c>
      <c r="N507">
        <v>99.099997999999999</v>
      </c>
      <c r="O507" s="6">
        <f t="shared" si="193"/>
        <v>-7.7533831551081286E-3</v>
      </c>
      <c r="P507" s="6">
        <f t="shared" si="194"/>
        <v>-3.1640564293663888E-2</v>
      </c>
      <c r="Q507" s="6">
        <f t="shared" si="195"/>
        <v>2.7026669522958801E-2</v>
      </c>
      <c r="R507" s="6">
        <f t="shared" si="196"/>
        <v>-2.9398017825858772E-2</v>
      </c>
      <c r="S507" s="6">
        <f t="shared" si="197"/>
        <v>-5.1423253340972409E-3</v>
      </c>
      <c r="T507" s="6">
        <f t="shared" si="198"/>
        <v>5.9844411655234023E-3</v>
      </c>
      <c r="U507" s="6">
        <f t="shared" si="199"/>
        <v>-8.2051286654652553E-4</v>
      </c>
      <c r="V507" s="6">
        <f t="shared" si="200"/>
        <v>0</v>
      </c>
      <c r="W507" s="6">
        <f t="shared" si="201"/>
        <v>-1.6470591958748667E-3</v>
      </c>
      <c r="X507" s="6">
        <f t="shared" si="202"/>
        <v>2.6053061392857938E-3</v>
      </c>
      <c r="Y507" s="6">
        <f t="shared" si="203"/>
        <v>-1.4859215491463491E-3</v>
      </c>
      <c r="Z507" s="6">
        <f t="shared" si="204"/>
        <v>-1.8281083701852184E-3</v>
      </c>
      <c r="AA507" s="6">
        <f t="shared" si="205"/>
        <v>8.9195503619830859E-3</v>
      </c>
      <c r="AB507" s="6">
        <f t="shared" si="206"/>
        <v>-1.2939118846887011E-2</v>
      </c>
      <c r="AC507" s="6">
        <f t="shared" si="207"/>
        <v>-3.344437957916483E-2</v>
      </c>
      <c r="AD507" s="6">
        <f t="shared" si="208"/>
        <v>2.7203633528133372E-2</v>
      </c>
      <c r="AE507" s="6">
        <f t="shared" si="209"/>
        <v>-3.3803026403432475E-2</v>
      </c>
      <c r="AF507" s="6">
        <f t="shared" si="210"/>
        <v>-8.767251998536946E-3</v>
      </c>
      <c r="AG507" s="6">
        <f t="shared" si="211"/>
        <v>2.5875491771919302E-3</v>
      </c>
      <c r="AH507" s="6">
        <f t="shared" si="212"/>
        <v>-2.6665255376494773E-3</v>
      </c>
      <c r="AI507" s="6">
        <f t="shared" si="213"/>
        <v>-5.4150195024660211E-3</v>
      </c>
      <c r="AJ507" s="6">
        <f t="shared" si="214"/>
        <v>-1.8961520709553008E-3</v>
      </c>
      <c r="AK507" s="6">
        <f t="shared" si="215"/>
        <v>6.8376971520655683E-4</v>
      </c>
      <c r="AL507" s="6">
        <f t="shared" si="216"/>
        <v>-1.7987005883564223E-3</v>
      </c>
      <c r="AM507" s="6">
        <f t="shared" si="217"/>
        <v>-2.4518611670206799E-3</v>
      </c>
      <c r="AN507" s="6">
        <f t="shared" si="218"/>
        <v>7.8077182714882997E-3</v>
      </c>
    </row>
    <row r="508" spans="1:40">
      <c r="A508" s="1" t="d">
        <v>2016-08-29</v>
      </c>
      <c r="B508">
        <v>80.879997000000003</v>
      </c>
      <c r="C508">
        <v>49.630001</v>
      </c>
      <c r="D508">
        <v>69.080001999999993</v>
      </c>
      <c r="E508">
        <v>72.650002000000001</v>
      </c>
      <c r="F508">
        <v>54.82</v>
      </c>
      <c r="G508">
        <v>58.93</v>
      </c>
      <c r="H508">
        <v>49.25</v>
      </c>
      <c r="I508">
        <v>47.349997999999999</v>
      </c>
      <c r="J508">
        <v>84.970000999999996</v>
      </c>
      <c r="K508">
        <v>138.63000500000001</v>
      </c>
      <c r="L508">
        <v>80.720000999999996</v>
      </c>
      <c r="M508">
        <v>87.459998999999996</v>
      </c>
      <c r="N508">
        <v>99.07</v>
      </c>
      <c r="O508" s="6">
        <f t="shared" si="193"/>
        <v>-1.3752709644025963E-2</v>
      </c>
      <c r="P508" s="6">
        <f t="shared" si="194"/>
        <v>-2.5267453100754497E-2</v>
      </c>
      <c r="Q508" s="6">
        <f t="shared" si="195"/>
        <v>5.5161266702367885E-3</v>
      </c>
      <c r="R508" s="6">
        <f t="shared" si="196"/>
        <v>-2.8897038630866779E-2</v>
      </c>
      <c r="S508" s="6">
        <f t="shared" si="197"/>
        <v>-4.9131206099855334E-3</v>
      </c>
      <c r="T508" s="6">
        <f t="shared" si="198"/>
        <v>6.2984121202631672E-3</v>
      </c>
      <c r="U508" s="6">
        <f t="shared" si="199"/>
        <v>1.6996457413432104E-2</v>
      </c>
      <c r="V508" s="6">
        <f t="shared" si="200"/>
        <v>5.0814634545727263E-3</v>
      </c>
      <c r="W508" s="6">
        <f t="shared" si="201"/>
        <v>-1.6462844540607873E-3</v>
      </c>
      <c r="X508" s="6">
        <f t="shared" si="202"/>
        <v>-1.0405152637638594E-2</v>
      </c>
      <c r="Y508" s="6">
        <f t="shared" si="203"/>
        <v>-2.3510868235370216E-3</v>
      </c>
      <c r="Z508" s="6">
        <f t="shared" si="204"/>
        <v>-6.2689325594344003E-3</v>
      </c>
      <c r="AA508" s="6">
        <f t="shared" si="205"/>
        <v>-6.4392918266782707E-3</v>
      </c>
      <c r="AB508" s="6">
        <f t="shared" si="206"/>
        <v>-1.8938445335804844E-2</v>
      </c>
      <c r="AC508" s="6">
        <f t="shared" si="207"/>
        <v>-2.7071268386255443E-2</v>
      </c>
      <c r="AD508" s="6">
        <f t="shared" si="208"/>
        <v>5.6930906754113593E-3</v>
      </c>
      <c r="AE508" s="6">
        <f t="shared" si="209"/>
        <v>-3.3302047208440481E-2</v>
      </c>
      <c r="AF508" s="6">
        <f t="shared" si="210"/>
        <v>-8.5380472744252395E-3</v>
      </c>
      <c r="AG508" s="6">
        <f t="shared" si="211"/>
        <v>2.901520131931695E-3</v>
      </c>
      <c r="AH508" s="6">
        <f t="shared" si="212"/>
        <v>1.5150444742329152E-2</v>
      </c>
      <c r="AI508" s="6">
        <f t="shared" si="213"/>
        <v>-3.3355604789329484E-4</v>
      </c>
      <c r="AJ508" s="6">
        <f t="shared" si="214"/>
        <v>-1.8953773291412214E-3</v>
      </c>
      <c r="AK508" s="6">
        <f t="shared" si="215"/>
        <v>-1.2326689061717831E-2</v>
      </c>
      <c r="AL508" s="6">
        <f t="shared" si="216"/>
        <v>-2.6638658627470948E-3</v>
      </c>
      <c r="AM508" s="6">
        <f t="shared" si="217"/>
        <v>-6.8926853562698617E-3</v>
      </c>
      <c r="AN508" s="6">
        <f t="shared" si="218"/>
        <v>-7.551123917173057E-3</v>
      </c>
    </row>
    <row r="509" spans="1:40">
      <c r="A509" s="1" t="d">
        <v>2016-09-05</v>
      </c>
      <c r="B509">
        <v>78.430000000000007</v>
      </c>
      <c r="C509">
        <v>48.459999000000003</v>
      </c>
      <c r="D509">
        <v>69.699996999999996</v>
      </c>
      <c r="E509">
        <v>71.510002</v>
      </c>
      <c r="F509">
        <v>52.689999</v>
      </c>
      <c r="G509">
        <v>57.119999</v>
      </c>
      <c r="H509">
        <v>47.439999</v>
      </c>
      <c r="I509">
        <v>46.16</v>
      </c>
      <c r="J509">
        <v>84.940002000000007</v>
      </c>
      <c r="K509">
        <v>135.520004</v>
      </c>
      <c r="L509">
        <v>80.669998000000007</v>
      </c>
      <c r="M509">
        <v>87.080001999999993</v>
      </c>
      <c r="N509">
        <v>97.050003000000004</v>
      </c>
      <c r="O509" s="6">
        <f t="shared" si="193"/>
        <v>-3.8396513022241778E-2</v>
      </c>
      <c r="P509" s="6">
        <f t="shared" si="194"/>
        <v>-3.6669782951680156E-2</v>
      </c>
      <c r="Q509" s="6">
        <f t="shared" si="195"/>
        <v>-1.0135080616282124E-2</v>
      </c>
      <c r="R509" s="6">
        <f t="shared" si="196"/>
        <v>-3.9080848272912964E-2</v>
      </c>
      <c r="S509" s="6">
        <f t="shared" si="197"/>
        <v>-4.145187924090276E-2</v>
      </c>
      <c r="T509" s="6">
        <f t="shared" si="198"/>
        <v>-3.2722068990467361E-2</v>
      </c>
      <c r="U509" s="6">
        <f t="shared" si="199"/>
        <v>-3.2150502864928883E-2</v>
      </c>
      <c r="V509" s="6">
        <f t="shared" si="200"/>
        <v>-1.8459420912079423E-2</v>
      </c>
      <c r="W509" s="6">
        <f t="shared" si="201"/>
        <v>-1.176597361707232E-3</v>
      </c>
      <c r="X509" s="6">
        <f t="shared" si="202"/>
        <v>-2.3266212820513891E-2</v>
      </c>
      <c r="Y509" s="6">
        <f t="shared" si="203"/>
        <v>-1.7339613394248448E-3</v>
      </c>
      <c r="Z509" s="6">
        <f t="shared" si="204"/>
        <v>-7.5506136097145829E-3</v>
      </c>
      <c r="AA509" s="6">
        <f t="shared" si="205"/>
        <v>-2.1911643521971183E-2</v>
      </c>
      <c r="AB509" s="6">
        <f t="shared" si="206"/>
        <v>-4.3582248714020659E-2</v>
      </c>
      <c r="AC509" s="6">
        <f t="shared" si="207"/>
        <v>-3.8473598237181099E-2</v>
      </c>
      <c r="AD509" s="6">
        <f t="shared" si="208"/>
        <v>-9.9581166111075529E-3</v>
      </c>
      <c r="AE509" s="6">
        <f t="shared" si="209"/>
        <v>-4.348585685048667E-2</v>
      </c>
      <c r="AF509" s="6">
        <f t="shared" si="210"/>
        <v>-4.5076805905342465E-2</v>
      </c>
      <c r="AG509" s="6">
        <f t="shared" si="211"/>
        <v>-3.6118960978798832E-2</v>
      </c>
      <c r="AH509" s="6">
        <f t="shared" si="212"/>
        <v>-3.3996515536031835E-2</v>
      </c>
      <c r="AI509" s="6">
        <f t="shared" si="213"/>
        <v>-2.3874440414545443E-2</v>
      </c>
      <c r="AJ509" s="6">
        <f t="shared" si="214"/>
        <v>-1.4256902367876662E-3</v>
      </c>
      <c r="AK509" s="6">
        <f t="shared" si="215"/>
        <v>-2.5187749244593129E-2</v>
      </c>
      <c r="AL509" s="6">
        <f t="shared" si="216"/>
        <v>-2.0467403786349181E-3</v>
      </c>
      <c r="AM509" s="6">
        <f t="shared" si="217"/>
        <v>-8.1743664065500442E-3</v>
      </c>
      <c r="AN509" s="6">
        <f t="shared" si="218"/>
        <v>-2.3023475612465968E-2</v>
      </c>
    </row>
    <row r="510" spans="1:40">
      <c r="A510" s="1" t="d">
        <v>2016-09-12</v>
      </c>
      <c r="B510">
        <v>78.510002</v>
      </c>
      <c r="C510">
        <v>49.259998000000003</v>
      </c>
      <c r="D510">
        <v>67.449996999999996</v>
      </c>
      <c r="E510">
        <v>72.110000999999997</v>
      </c>
      <c r="F510">
        <v>52.790000999999997</v>
      </c>
      <c r="G510">
        <v>56.610000999999997</v>
      </c>
      <c r="H510">
        <v>46.759998000000003</v>
      </c>
      <c r="I510">
        <v>47.209999000000003</v>
      </c>
      <c r="J510">
        <v>85.019997000000004</v>
      </c>
      <c r="K510">
        <v>134.75</v>
      </c>
      <c r="L510">
        <v>80.720000999999996</v>
      </c>
      <c r="M510">
        <v>87.190002000000007</v>
      </c>
      <c r="N510">
        <v>96.410004000000001</v>
      </c>
      <c r="O510" s="6">
        <f t="shared" si="193"/>
        <v>-3.0482133472755014E-2</v>
      </c>
      <c r="P510" s="6">
        <f t="shared" si="194"/>
        <v>2.2354648065632909E-3</v>
      </c>
      <c r="Q510" s="6">
        <f t="shared" si="195"/>
        <v>-2.8212060125102755E-2</v>
      </c>
      <c r="R510" s="6">
        <f t="shared" si="196"/>
        <v>-1.322514100675618E-2</v>
      </c>
      <c r="S510" s="6">
        <f t="shared" si="197"/>
        <v>-2.8386592681062799E-2</v>
      </c>
      <c r="T510" s="6">
        <f t="shared" si="198"/>
        <v>-3.5572397836013001E-2</v>
      </c>
      <c r="U510" s="6">
        <f t="shared" si="199"/>
        <v>-4.1266763023147586E-2</v>
      </c>
      <c r="V510" s="6">
        <f t="shared" si="200"/>
        <v>3.3948685988388553E-3</v>
      </c>
      <c r="W510" s="6">
        <f t="shared" si="201"/>
        <v>1.0590998529102782E-3</v>
      </c>
      <c r="X510" s="6">
        <f t="shared" si="202"/>
        <v>-2.6437781507383944E-2</v>
      </c>
      <c r="Y510" s="6">
        <f t="shared" si="203"/>
        <v>2.4785033267577498E-4</v>
      </c>
      <c r="Z510" s="6">
        <f t="shared" si="204"/>
        <v>-2.8631983629762163E-3</v>
      </c>
      <c r="AA510" s="6">
        <f t="shared" si="205"/>
        <v>-2.751944898854719E-2</v>
      </c>
      <c r="AB510" s="6">
        <f t="shared" si="206"/>
        <v>-3.5667869164533898E-2</v>
      </c>
      <c r="AC510" s="6">
        <f t="shared" si="207"/>
        <v>4.3164952106234506E-4</v>
      </c>
      <c r="AD510" s="6">
        <f t="shared" si="208"/>
        <v>-2.8035096119928184E-2</v>
      </c>
      <c r="AE510" s="6">
        <f t="shared" si="209"/>
        <v>-1.7630149584329884E-2</v>
      </c>
      <c r="AF510" s="6">
        <f t="shared" si="210"/>
        <v>-3.2011519345502504E-2</v>
      </c>
      <c r="AG510" s="6">
        <f t="shared" si="211"/>
        <v>-3.8969289824344472E-2</v>
      </c>
      <c r="AH510" s="6">
        <f t="shared" si="212"/>
        <v>-4.3112775694250538E-2</v>
      </c>
      <c r="AI510" s="6">
        <f t="shared" si="213"/>
        <v>-2.0201509036271658E-3</v>
      </c>
      <c r="AJ510" s="6">
        <f t="shared" si="214"/>
        <v>8.1000697782984406E-4</v>
      </c>
      <c r="AK510" s="6">
        <f t="shared" si="215"/>
        <v>-2.8359317931463183E-2</v>
      </c>
      <c r="AL510" s="6">
        <f t="shared" si="216"/>
        <v>-6.4928706534298202E-5</v>
      </c>
      <c r="AM510" s="6">
        <f t="shared" si="217"/>
        <v>-3.4869511598116781E-3</v>
      </c>
      <c r="AN510" s="6">
        <f t="shared" si="218"/>
        <v>-2.8631281079041976E-2</v>
      </c>
    </row>
    <row r="511" spans="1:40">
      <c r="A511" s="1" t="d">
        <v>2016-09-19</v>
      </c>
      <c r="B511">
        <v>79.669998000000007</v>
      </c>
      <c r="C511">
        <v>50.939999</v>
      </c>
      <c r="D511">
        <v>67.639999000000003</v>
      </c>
      <c r="E511">
        <v>73.110000999999997</v>
      </c>
      <c r="F511">
        <v>53.34</v>
      </c>
      <c r="G511">
        <v>57.720001000000003</v>
      </c>
      <c r="H511">
        <v>47.310001</v>
      </c>
      <c r="I511">
        <v>47.490001999999997</v>
      </c>
      <c r="J511">
        <v>85.029999000000004</v>
      </c>
      <c r="K511">
        <v>136.820007</v>
      </c>
      <c r="L511">
        <v>80.819999999999993</v>
      </c>
      <c r="M511">
        <v>87.580001999999993</v>
      </c>
      <c r="N511">
        <v>98.220000999999996</v>
      </c>
      <c r="O511" s="6">
        <f t="shared" si="193"/>
        <v>-1.5073459331504918E-2</v>
      </c>
      <c r="P511" s="6">
        <f t="shared" si="194"/>
        <v>2.6052940171919857E-2</v>
      </c>
      <c r="Q511" s="6">
        <f t="shared" si="195"/>
        <v>-2.1065772984189032E-2</v>
      </c>
      <c r="R511" s="6">
        <f t="shared" si="196"/>
        <v>6.3117524377024727E-3</v>
      </c>
      <c r="S511" s="6">
        <f t="shared" si="197"/>
        <v>-2.7368572120771473E-2</v>
      </c>
      <c r="T511" s="6">
        <f t="shared" si="198"/>
        <v>-2.0746547619134668E-2</v>
      </c>
      <c r="U511" s="6">
        <f t="shared" si="199"/>
        <v>-4.0187656837861109E-2</v>
      </c>
      <c r="V511" s="6">
        <f t="shared" si="200"/>
        <v>2.9524272817207354E-3</v>
      </c>
      <c r="W511" s="6">
        <f t="shared" si="201"/>
        <v>7.058588528366422E-4</v>
      </c>
      <c r="X511" s="6">
        <f t="shared" si="202"/>
        <v>-1.3142305122551969E-2</v>
      </c>
      <c r="Y511" s="6">
        <f t="shared" si="203"/>
        <v>1.2380712164706885E-3</v>
      </c>
      <c r="Z511" s="6">
        <f t="shared" si="204"/>
        <v>1.3711496585398343E-3</v>
      </c>
      <c r="AA511" s="6">
        <f t="shared" si="205"/>
        <v>-8.6168001926145554E-3</v>
      </c>
      <c r="AB511" s="6">
        <f t="shared" si="206"/>
        <v>-2.0259195023283799E-2</v>
      </c>
      <c r="AC511" s="6">
        <f t="shared" si="207"/>
        <v>2.4249124886418911E-2</v>
      </c>
      <c r="AD511" s="6">
        <f t="shared" si="208"/>
        <v>-2.0888808979014462E-2</v>
      </c>
      <c r="AE511" s="6">
        <f t="shared" si="209"/>
        <v>1.9067438601287675E-3</v>
      </c>
      <c r="AF511" s="6">
        <f t="shared" si="210"/>
        <v>-3.0993498785211179E-2</v>
      </c>
      <c r="AG511" s="6">
        <f t="shared" si="211"/>
        <v>-2.4143439607466139E-2</v>
      </c>
      <c r="AH511" s="6">
        <f t="shared" si="212"/>
        <v>-4.2033669508964061E-2</v>
      </c>
      <c r="AI511" s="6">
        <f t="shared" si="213"/>
        <v>-2.4625922207452858E-3</v>
      </c>
      <c r="AJ511" s="6">
        <f t="shared" si="214"/>
        <v>4.5676597775620807E-4</v>
      </c>
      <c r="AK511" s="6">
        <f t="shared" si="215"/>
        <v>-1.5063841546631205E-2</v>
      </c>
      <c r="AL511" s="6">
        <f t="shared" si="216"/>
        <v>9.2529217726061534E-4</v>
      </c>
      <c r="AM511" s="6">
        <f t="shared" si="217"/>
        <v>7.4739686170437257E-4</v>
      </c>
      <c r="AN511" s="6">
        <f t="shared" si="218"/>
        <v>-9.7286322831093425E-3</v>
      </c>
    </row>
    <row r="512" spans="1:40">
      <c r="A512" s="1" t="d">
        <v>2016-09-26</v>
      </c>
      <c r="B512">
        <v>80.040001000000004</v>
      </c>
      <c r="C512">
        <v>48.990001999999997</v>
      </c>
      <c r="D512">
        <v>70.610000999999997</v>
      </c>
      <c r="E512">
        <v>72.110000999999997</v>
      </c>
      <c r="F512">
        <v>53.209999000000003</v>
      </c>
      <c r="G512">
        <v>58.380001</v>
      </c>
      <c r="H512">
        <v>47.75</v>
      </c>
      <c r="I512">
        <v>47.779998999999997</v>
      </c>
      <c r="J512">
        <v>85.040001000000004</v>
      </c>
      <c r="K512">
        <v>137.509995</v>
      </c>
      <c r="L512">
        <v>80.830001999999993</v>
      </c>
      <c r="M512">
        <v>87.660004000000001</v>
      </c>
      <c r="N512">
        <v>98.599997999999999</v>
      </c>
      <c r="O512" s="6">
        <f t="shared" si="193"/>
        <v>2.0320014984710547E-2</v>
      </c>
      <c r="P512" s="6">
        <f t="shared" si="194"/>
        <v>1.0877541722336858E-2</v>
      </c>
      <c r="Q512" s="6">
        <f t="shared" si="195"/>
        <v>1.2971516965684998E-2</v>
      </c>
      <c r="R512" s="6">
        <f t="shared" si="196"/>
        <v>8.3554167679496649E-3</v>
      </c>
      <c r="S512" s="6">
        <f t="shared" si="197"/>
        <v>9.820664572557064E-3</v>
      </c>
      <c r="T512" s="6">
        <f t="shared" si="198"/>
        <v>2.1819082030796303E-2</v>
      </c>
      <c r="U512" s="6">
        <f t="shared" si="199"/>
        <v>6.5133333165274202E-3</v>
      </c>
      <c r="V512" s="6">
        <f t="shared" si="200"/>
        <v>3.4493498768560123E-2</v>
      </c>
      <c r="W512" s="6">
        <f t="shared" si="201"/>
        <v>1.1765973617072619E-3</v>
      </c>
      <c r="X512" s="6">
        <f t="shared" si="202"/>
        <v>1.4577344954178438E-2</v>
      </c>
      <c r="Y512" s="6">
        <f t="shared" si="203"/>
        <v>1.9814743325222112E-3</v>
      </c>
      <c r="Z512" s="6">
        <f t="shared" si="204"/>
        <v>6.6384812877758378E-3</v>
      </c>
      <c r="AA512" s="6">
        <f t="shared" si="205"/>
        <v>1.5844900797693951E-2</v>
      </c>
      <c r="AB512" s="6">
        <f t="shared" si="206"/>
        <v>1.5134279292931666E-2</v>
      </c>
      <c r="AC512" s="6">
        <f t="shared" si="207"/>
        <v>9.0737264368359119E-3</v>
      </c>
      <c r="AD512" s="6">
        <f t="shared" si="208"/>
        <v>1.3148480970859569E-2</v>
      </c>
      <c r="AE512" s="6">
        <f t="shared" si="209"/>
        <v>3.9504081903759597E-3</v>
      </c>
      <c r="AF512" s="6">
        <f t="shared" si="210"/>
        <v>6.1957379081173589E-3</v>
      </c>
      <c r="AG512" s="6">
        <f t="shared" si="211"/>
        <v>1.8422190042464832E-2</v>
      </c>
      <c r="AH512" s="6">
        <f t="shared" si="212"/>
        <v>4.6673206454244682E-3</v>
      </c>
      <c r="AI512" s="6">
        <f t="shared" si="213"/>
        <v>2.9078479266094102E-2</v>
      </c>
      <c r="AJ512" s="6">
        <f t="shared" si="214"/>
        <v>9.2750448662682781E-4</v>
      </c>
      <c r="AK512" s="6">
        <f t="shared" si="215"/>
        <v>1.2655808530099202E-2</v>
      </c>
      <c r="AL512" s="6">
        <f t="shared" si="216"/>
        <v>1.668695293312138E-3</v>
      </c>
      <c r="AM512" s="6">
        <f t="shared" si="217"/>
        <v>6.0147284909403756E-3</v>
      </c>
      <c r="AN512" s="6">
        <f t="shared" si="218"/>
        <v>1.4733068707199166E-2</v>
      </c>
    </row>
    <row r="513" spans="1:40">
      <c r="A513" s="1" t="d">
        <v>2016-10-03</v>
      </c>
      <c r="B513">
        <v>79.739998</v>
      </c>
      <c r="C513">
        <v>47.119999</v>
      </c>
      <c r="D513">
        <v>70.610000999999997</v>
      </c>
      <c r="E513">
        <v>71.870002999999997</v>
      </c>
      <c r="F513">
        <v>52.330002</v>
      </c>
      <c r="G513">
        <v>57.560001</v>
      </c>
      <c r="H513">
        <v>46.860000999999997</v>
      </c>
      <c r="I513">
        <v>47.619999</v>
      </c>
      <c r="J513">
        <v>84.889999000000003</v>
      </c>
      <c r="K513">
        <v>133.91999799999999</v>
      </c>
      <c r="L513">
        <v>80.550003000000004</v>
      </c>
      <c r="M513">
        <v>86.940002000000007</v>
      </c>
      <c r="N513">
        <v>96.739998</v>
      </c>
      <c r="O513" s="6">
        <f t="shared" si="193"/>
        <v>1.5545286187068106E-2</v>
      </c>
      <c r="P513" s="6">
        <f t="shared" si="194"/>
        <v>-4.4414833970577668E-2</v>
      </c>
      <c r="Q513" s="6">
        <f t="shared" si="195"/>
        <v>4.5785253514182056E-2</v>
      </c>
      <c r="R513" s="6">
        <f t="shared" si="196"/>
        <v>-3.3337715739856035E-3</v>
      </c>
      <c r="S513" s="6">
        <f t="shared" si="197"/>
        <v>-8.7519391753957225E-3</v>
      </c>
      <c r="T513" s="6">
        <f t="shared" si="198"/>
        <v>1.6642233679050777E-2</v>
      </c>
      <c r="U513" s="6">
        <f t="shared" si="199"/>
        <v>2.1363605875442922E-3</v>
      </c>
      <c r="V513" s="6">
        <f t="shared" si="200"/>
        <v>8.6471066828943573E-3</v>
      </c>
      <c r="W513" s="6">
        <f t="shared" si="201"/>
        <v>-1.5301986749025084E-3</v>
      </c>
      <c r="X513" s="6">
        <f t="shared" si="202"/>
        <v>-6.1786179822306223E-3</v>
      </c>
      <c r="Y513" s="6">
        <f t="shared" si="203"/>
        <v>-2.1082415669262515E-3</v>
      </c>
      <c r="Z513" s="6">
        <f t="shared" si="204"/>
        <v>-2.8714198131171444E-3</v>
      </c>
      <c r="AA513" s="6">
        <f t="shared" si="205"/>
        <v>3.4169745551053173E-3</v>
      </c>
      <c r="AB513" s="6">
        <f t="shared" si="206"/>
        <v>1.0359550495289225E-2</v>
      </c>
      <c r="AC513" s="6">
        <f t="shared" si="207"/>
        <v>-4.621864925607861E-2</v>
      </c>
      <c r="AD513" s="6">
        <f t="shared" si="208"/>
        <v>4.5962217519356627E-2</v>
      </c>
      <c r="AE513" s="6">
        <f t="shared" si="209"/>
        <v>-7.7387801515593092E-3</v>
      </c>
      <c r="AF513" s="6">
        <f t="shared" si="210"/>
        <v>-1.2376865839835428E-2</v>
      </c>
      <c r="AG513" s="6">
        <f t="shared" si="211"/>
        <v>1.3245341690719305E-2</v>
      </c>
      <c r="AH513" s="6">
        <f t="shared" si="212"/>
        <v>2.9034791644134018E-4</v>
      </c>
      <c r="AI513" s="6">
        <f t="shared" si="213"/>
        <v>3.2320871804283361E-3</v>
      </c>
      <c r="AJ513" s="6">
        <f t="shared" si="214"/>
        <v>-1.7792915499829426E-3</v>
      </c>
      <c r="AK513" s="6">
        <f t="shared" si="215"/>
        <v>-8.1001544063098591E-3</v>
      </c>
      <c r="AL513" s="6">
        <f t="shared" si="216"/>
        <v>-2.4210206061363246E-3</v>
      </c>
      <c r="AM513" s="6">
        <f t="shared" si="217"/>
        <v>-3.4951726099526062E-3</v>
      </c>
      <c r="AN513" s="6">
        <f t="shared" si="218"/>
        <v>2.3051424646105311E-3</v>
      </c>
    </row>
    <row r="514" spans="1:40">
      <c r="A514" s="1" t="d">
        <v>2016-10-10</v>
      </c>
      <c r="B514">
        <v>78.889999000000003</v>
      </c>
      <c r="C514">
        <v>47.75</v>
      </c>
      <c r="D514">
        <v>69.800003000000004</v>
      </c>
      <c r="E514">
        <v>69.620002999999997</v>
      </c>
      <c r="F514">
        <v>52.369999</v>
      </c>
      <c r="G514">
        <v>57.23</v>
      </c>
      <c r="H514">
        <v>46.32</v>
      </c>
      <c r="I514">
        <v>47.369999</v>
      </c>
      <c r="J514">
        <v>84.849997999999999</v>
      </c>
      <c r="K514">
        <v>131.58999600000001</v>
      </c>
      <c r="L514">
        <v>80.480002999999996</v>
      </c>
      <c r="M514">
        <v>86.760002</v>
      </c>
      <c r="N514">
        <v>95.669998000000007</v>
      </c>
      <c r="O514" s="6">
        <f t="shared" si="193"/>
        <v>-9.8386138576019525E-3</v>
      </c>
      <c r="P514" s="6">
        <f t="shared" si="194"/>
        <v>-6.4669382993633118E-2</v>
      </c>
      <c r="Q514" s="6">
        <f t="shared" si="195"/>
        <v>3.1434543502040585E-2</v>
      </c>
      <c r="R514" s="6">
        <f t="shared" si="196"/>
        <v>-4.8913244508886122E-2</v>
      </c>
      <c r="S514" s="6">
        <f t="shared" si="197"/>
        <v>-1.8352629557373823E-2</v>
      </c>
      <c r="T514" s="6">
        <f t="shared" si="198"/>
        <v>-8.5255148096764644E-3</v>
      </c>
      <c r="U514" s="6">
        <f t="shared" si="199"/>
        <v>-2.1147877515496911E-2</v>
      </c>
      <c r="V514" s="6">
        <f t="shared" si="200"/>
        <v>-2.5301088499060159E-3</v>
      </c>
      <c r="W514" s="6">
        <f t="shared" si="201"/>
        <v>-2.1191555279186508E-3</v>
      </c>
      <c r="X514" s="6">
        <f t="shared" si="202"/>
        <v>-3.8975246730359236E-2</v>
      </c>
      <c r="Y514" s="6">
        <f t="shared" si="203"/>
        <v>-4.2157160225572091E-3</v>
      </c>
      <c r="Z514" s="6">
        <f t="shared" si="204"/>
        <v>-9.4069751987448224E-3</v>
      </c>
      <c r="AA514" s="6">
        <f t="shared" si="205"/>
        <v>-2.6305122007443362E-2</v>
      </c>
      <c r="AB514" s="6">
        <f t="shared" si="206"/>
        <v>-1.5024349549380835E-2</v>
      </c>
      <c r="AC514" s="6">
        <f t="shared" si="207"/>
        <v>-6.647319827913406E-2</v>
      </c>
      <c r="AD514" s="6">
        <f t="shared" si="208"/>
        <v>3.1611507507215156E-2</v>
      </c>
      <c r="AE514" s="6">
        <f t="shared" si="209"/>
        <v>-5.3318253086459828E-2</v>
      </c>
      <c r="AF514" s="6">
        <f t="shared" si="210"/>
        <v>-2.1977556221813528E-2</v>
      </c>
      <c r="AG514" s="6">
        <f t="shared" si="211"/>
        <v>-1.1922406798007937E-2</v>
      </c>
      <c r="AH514" s="6">
        <f t="shared" si="212"/>
        <v>-2.2993890186599864E-2</v>
      </c>
      <c r="AI514" s="6">
        <f t="shared" si="213"/>
        <v>-7.945128352372037E-3</v>
      </c>
      <c r="AJ514" s="6">
        <f t="shared" si="214"/>
        <v>-2.3682484029990849E-3</v>
      </c>
      <c r="AK514" s="6">
        <f t="shared" si="215"/>
        <v>-4.0896783154438475E-2</v>
      </c>
      <c r="AL514" s="6">
        <f t="shared" si="216"/>
        <v>-4.5284950617672827E-3</v>
      </c>
      <c r="AM514" s="6">
        <f t="shared" si="217"/>
        <v>-1.0030727995580285E-2</v>
      </c>
      <c r="AN514" s="6">
        <f t="shared" si="218"/>
        <v>-2.7416954097938147E-2</v>
      </c>
    </row>
    <row r="515" spans="1:40">
      <c r="A515" s="1" t="d">
        <v>2016-10-17</v>
      </c>
      <c r="B515">
        <v>79.589995999999999</v>
      </c>
      <c r="C515">
        <v>48</v>
      </c>
      <c r="D515">
        <v>70.190002000000007</v>
      </c>
      <c r="E515">
        <v>69.709998999999996</v>
      </c>
      <c r="F515">
        <v>52.23</v>
      </c>
      <c r="G515">
        <v>56.990001999999997</v>
      </c>
      <c r="H515">
        <v>47.060001</v>
      </c>
      <c r="I515">
        <v>47.529998999999997</v>
      </c>
      <c r="J515">
        <v>84.93</v>
      </c>
      <c r="K515">
        <v>133.30999800000001</v>
      </c>
      <c r="L515">
        <v>80.599997999999999</v>
      </c>
      <c r="M515">
        <v>87.129997000000003</v>
      </c>
      <c r="N515">
        <v>96.949996999999996</v>
      </c>
      <c r="O515" s="6">
        <f t="shared" si="193"/>
        <v>-5.6381156490991182E-3</v>
      </c>
      <c r="P515" s="6">
        <f t="shared" si="194"/>
        <v>-2.0415225567249649E-2</v>
      </c>
      <c r="Q515" s="6">
        <f t="shared" si="195"/>
        <v>-5.965912454138027E-3</v>
      </c>
      <c r="R515" s="6">
        <f t="shared" si="196"/>
        <v>-3.38489796432071E-2</v>
      </c>
      <c r="S515" s="6">
        <f t="shared" si="197"/>
        <v>-1.8589287366610648E-2</v>
      </c>
      <c r="T515" s="6">
        <f t="shared" si="198"/>
        <v>-2.4097533614338688E-2</v>
      </c>
      <c r="U515" s="6">
        <f t="shared" si="199"/>
        <v>-1.455566237805426E-2</v>
      </c>
      <c r="V515" s="6">
        <f t="shared" si="200"/>
        <v>-5.2460513818298939E-3</v>
      </c>
      <c r="W515" s="6">
        <f t="shared" si="201"/>
        <v>-1.2943580009466377E-3</v>
      </c>
      <c r="X515" s="6">
        <f t="shared" si="202"/>
        <v>-3.1019377250900721E-2</v>
      </c>
      <c r="Y515" s="6">
        <f t="shared" si="203"/>
        <v>-2.8495837903544426E-3</v>
      </c>
      <c r="Z515" s="6">
        <f t="shared" si="204"/>
        <v>-6.0645188096231772E-3</v>
      </c>
      <c r="AA515" s="6">
        <f t="shared" si="205"/>
        <v>-1.6875890579739081E-2</v>
      </c>
      <c r="AB515" s="6">
        <f t="shared" si="206"/>
        <v>-1.0823851340878E-2</v>
      </c>
      <c r="AC515" s="6">
        <f t="shared" si="207"/>
        <v>-2.2219040852750595E-2</v>
      </c>
      <c r="AD515" s="6">
        <f t="shared" si="208"/>
        <v>-5.7889484489634562E-3</v>
      </c>
      <c r="AE515" s="6">
        <f t="shared" si="209"/>
        <v>-3.8253988220780806E-2</v>
      </c>
      <c r="AF515" s="6">
        <f t="shared" si="210"/>
        <v>-2.2214214031050353E-2</v>
      </c>
      <c r="AG515" s="6">
        <f t="shared" si="211"/>
        <v>-2.749442560267016E-2</v>
      </c>
      <c r="AH515" s="6">
        <f t="shared" si="212"/>
        <v>-1.6401675049157211E-2</v>
      </c>
      <c r="AI515" s="6">
        <f t="shared" si="213"/>
        <v>-1.0661070884295916E-2</v>
      </c>
      <c r="AJ515" s="6">
        <f t="shared" si="214"/>
        <v>-1.5434508760270719E-3</v>
      </c>
      <c r="AK515" s="6">
        <f t="shared" si="215"/>
        <v>-3.2940913674979956E-2</v>
      </c>
      <c r="AL515" s="6">
        <f t="shared" si="216"/>
        <v>-3.1623628295645158E-3</v>
      </c>
      <c r="AM515" s="6">
        <f t="shared" si="217"/>
        <v>-6.6882716064586394E-3</v>
      </c>
      <c r="AN515" s="6">
        <f t="shared" si="218"/>
        <v>-1.7987722670233866E-2</v>
      </c>
    </row>
    <row r="516" spans="1:40">
      <c r="A516" s="1" t="d">
        <v>2016-10-24</v>
      </c>
      <c r="B516">
        <v>78.040001000000004</v>
      </c>
      <c r="C516">
        <v>48.459999000000003</v>
      </c>
      <c r="D516">
        <v>69.370002999999997</v>
      </c>
      <c r="E516">
        <v>67.779999000000004</v>
      </c>
      <c r="F516">
        <v>52.669998</v>
      </c>
      <c r="G516">
        <v>57.099997999999999</v>
      </c>
      <c r="H516">
        <v>46.73</v>
      </c>
      <c r="I516">
        <v>47.439999</v>
      </c>
      <c r="J516">
        <v>84.889999000000003</v>
      </c>
      <c r="K516">
        <v>130.449997</v>
      </c>
      <c r="L516">
        <v>80.510002</v>
      </c>
      <c r="M516">
        <v>86.550003000000004</v>
      </c>
      <c r="N516">
        <v>94.809997999999993</v>
      </c>
      <c r="O516" s="6">
        <f t="shared" si="193"/>
        <v>-2.1549788302841676E-2</v>
      </c>
      <c r="P516" s="6">
        <f t="shared" si="194"/>
        <v>2.8041176631883609E-2</v>
      </c>
      <c r="Q516" s="6">
        <f t="shared" si="195"/>
        <v>-1.7717251046986234E-2</v>
      </c>
      <c r="R516" s="6">
        <f t="shared" si="196"/>
        <v>-5.8591821797094018E-2</v>
      </c>
      <c r="S516" s="6">
        <f t="shared" si="197"/>
        <v>6.4761369199064925E-3</v>
      </c>
      <c r="T516" s="6">
        <f t="shared" si="198"/>
        <v>-8.0238177566485137E-3</v>
      </c>
      <c r="U516" s="6">
        <f t="shared" si="199"/>
        <v>-2.7780977074767584E-3</v>
      </c>
      <c r="V516" s="6">
        <f t="shared" si="200"/>
        <v>-3.7870864489247353E-3</v>
      </c>
      <c r="W516" s="6">
        <f t="shared" si="201"/>
        <v>0</v>
      </c>
      <c r="X516" s="6">
        <f t="shared" si="202"/>
        <v>-2.6252603221455777E-2</v>
      </c>
      <c r="Y516" s="6">
        <f t="shared" si="203"/>
        <v>-4.9672171340700219E-4</v>
      </c>
      <c r="Z516" s="6">
        <f t="shared" si="204"/>
        <v>-4.4959322807539438E-3</v>
      </c>
      <c r="AA516" s="6">
        <f t="shared" si="205"/>
        <v>-2.0152078885819182E-2</v>
      </c>
      <c r="AB516" s="6">
        <f t="shared" si="206"/>
        <v>-2.6735523994620557E-2</v>
      </c>
      <c r="AC516" s="6">
        <f t="shared" si="207"/>
        <v>2.6237361346382663E-2</v>
      </c>
      <c r="AD516" s="6">
        <f t="shared" si="208"/>
        <v>-1.7540287041811663E-2</v>
      </c>
      <c r="AE516" s="6">
        <f t="shared" si="209"/>
        <v>-6.2996830374667717E-2</v>
      </c>
      <c r="AF516" s="6">
        <f t="shared" si="210"/>
        <v>2.8512102554667873E-3</v>
      </c>
      <c r="AG516" s="6">
        <f t="shared" si="211"/>
        <v>-1.1420709744979985E-2</v>
      </c>
      <c r="AH516" s="6">
        <f t="shared" si="212"/>
        <v>-4.62411037857971E-3</v>
      </c>
      <c r="AI516" s="6">
        <f t="shared" si="213"/>
        <v>-9.2021059513907565E-3</v>
      </c>
      <c r="AJ516" s="6">
        <f t="shared" si="214"/>
        <v>-2.4909287508043413E-4</v>
      </c>
      <c r="AK516" s="6">
        <f t="shared" si="215"/>
        <v>-2.8174139645535015E-2</v>
      </c>
      <c r="AL516" s="6">
        <f t="shared" si="216"/>
        <v>-8.0950075261707532E-4</v>
      </c>
      <c r="AM516" s="6">
        <f t="shared" si="217"/>
        <v>-5.1196850775894059E-3</v>
      </c>
      <c r="AN516" s="6">
        <f t="shared" si="218"/>
        <v>-2.1263910976313968E-2</v>
      </c>
    </row>
    <row r="517" spans="1:40">
      <c r="A517" s="1" t="d">
        <v>2016-10-31</v>
      </c>
      <c r="B517">
        <v>76.730002999999996</v>
      </c>
      <c r="C517">
        <v>47.950001</v>
      </c>
      <c r="D517">
        <v>67.769997000000004</v>
      </c>
      <c r="E517">
        <v>66.480002999999996</v>
      </c>
      <c r="F517">
        <v>51.610000999999997</v>
      </c>
      <c r="G517">
        <v>56.470001000000003</v>
      </c>
      <c r="H517">
        <v>46.400002000000001</v>
      </c>
      <c r="I517">
        <v>46.18</v>
      </c>
      <c r="J517">
        <v>84.989998</v>
      </c>
      <c r="K517">
        <v>131.740005</v>
      </c>
      <c r="L517">
        <v>80.620002999999997</v>
      </c>
      <c r="M517">
        <v>86.720000999999996</v>
      </c>
      <c r="N517">
        <v>95.190002000000007</v>
      </c>
      <c r="O517" s="6">
        <f t="shared" si="193"/>
        <v>-2.7761659143410999E-2</v>
      </c>
      <c r="P517" s="6">
        <f t="shared" si="194"/>
        <v>4.1797552577650752E-3</v>
      </c>
      <c r="Q517" s="6">
        <f t="shared" si="195"/>
        <v>-2.9514477867622936E-2</v>
      </c>
      <c r="R517" s="6">
        <f t="shared" si="196"/>
        <v>-4.6150729800812237E-2</v>
      </c>
      <c r="S517" s="6">
        <f t="shared" si="197"/>
        <v>-1.4618417659769055E-2</v>
      </c>
      <c r="T517" s="6">
        <f t="shared" si="198"/>
        <v>-1.3368695027747847E-2</v>
      </c>
      <c r="U517" s="6">
        <f t="shared" si="199"/>
        <v>1.7256690709171023E-3</v>
      </c>
      <c r="V517" s="6">
        <f t="shared" si="200"/>
        <v>-2.5442291898903412E-2</v>
      </c>
      <c r="W517" s="6">
        <f t="shared" si="201"/>
        <v>1.6486108691268965E-3</v>
      </c>
      <c r="X517" s="6">
        <f t="shared" si="202"/>
        <v>1.1393234014886768E-3</v>
      </c>
      <c r="Y517" s="6">
        <f t="shared" si="203"/>
        <v>1.7380512728586615E-3</v>
      </c>
      <c r="Z517" s="6">
        <f t="shared" si="204"/>
        <v>-4.6115978806977257E-4</v>
      </c>
      <c r="AA517" s="6">
        <f t="shared" si="205"/>
        <v>-5.0298335110567048E-3</v>
      </c>
      <c r="AB517" s="6">
        <f t="shared" si="206"/>
        <v>-3.294739483518988E-2</v>
      </c>
      <c r="AC517" s="6">
        <f t="shared" si="207"/>
        <v>2.3759399722641291E-3</v>
      </c>
      <c r="AD517" s="6">
        <f t="shared" si="208"/>
        <v>-2.9337513862448365E-2</v>
      </c>
      <c r="AE517" s="6">
        <f t="shared" si="209"/>
        <v>-5.0555738378385943E-2</v>
      </c>
      <c r="AF517" s="6">
        <f t="shared" si="210"/>
        <v>-1.8243344324208759E-2</v>
      </c>
      <c r="AG517" s="6">
        <f t="shared" si="211"/>
        <v>-1.676558701607932E-2</v>
      </c>
      <c r="AH517" s="6">
        <f t="shared" si="212"/>
        <v>-1.2034360018584977E-4</v>
      </c>
      <c r="AI517" s="6">
        <f t="shared" si="213"/>
        <v>-3.0857311401369433E-2</v>
      </c>
      <c r="AJ517" s="6">
        <f t="shared" si="214"/>
        <v>1.3995179940464624E-3</v>
      </c>
      <c r="AK517" s="6">
        <f t="shared" si="215"/>
        <v>-7.822130225905602E-4</v>
      </c>
      <c r="AL517" s="6">
        <f t="shared" si="216"/>
        <v>1.4252722336485883E-3</v>
      </c>
      <c r="AM517" s="6">
        <f t="shared" si="217"/>
        <v>-1.0849125849052344E-3</v>
      </c>
      <c r="AN517" s="6">
        <f t="shared" si="218"/>
        <v>-6.1416656015514911E-3</v>
      </c>
    </row>
    <row r="518" spans="1:40">
      <c r="A518" s="1" t="d">
        <v>2016-11-07</v>
      </c>
      <c r="B518">
        <v>79.720000999999996</v>
      </c>
      <c r="C518">
        <v>46.029998999999997</v>
      </c>
      <c r="D518">
        <v>69.459998999999996</v>
      </c>
      <c r="E518">
        <v>70.489998</v>
      </c>
      <c r="F518">
        <v>50.540000999999997</v>
      </c>
      <c r="G518">
        <v>61.049999</v>
      </c>
      <c r="H518">
        <v>48.150002000000001</v>
      </c>
      <c r="I518">
        <v>46.73</v>
      </c>
      <c r="J518">
        <v>84.730002999999996</v>
      </c>
      <c r="K518">
        <v>122.040001</v>
      </c>
      <c r="L518">
        <v>80.099997999999999</v>
      </c>
      <c r="M518">
        <v>84.75</v>
      </c>
      <c r="N518">
        <v>90.010002</v>
      </c>
      <c r="O518" s="6">
        <f t="shared" si="193"/>
        <v>1.6321013283109597E-3</v>
      </c>
      <c r="P518" s="6">
        <f t="shared" si="194"/>
        <v>-4.1907674803703117E-2</v>
      </c>
      <c r="Q518" s="6">
        <f t="shared" si="195"/>
        <v>-1.0454846317264593E-2</v>
      </c>
      <c r="R518" s="6">
        <f t="shared" si="196"/>
        <v>1.1127062259801914E-2</v>
      </c>
      <c r="S518" s="6">
        <f t="shared" si="197"/>
        <v>-3.2891920701851499E-2</v>
      </c>
      <c r="T518" s="6">
        <f t="shared" si="198"/>
        <v>6.8817335235913532E-2</v>
      </c>
      <c r="U518" s="6">
        <f t="shared" si="199"/>
        <v>2.2897775232312807E-2</v>
      </c>
      <c r="V518" s="6">
        <f t="shared" si="200"/>
        <v>-1.6974712874239409E-2</v>
      </c>
      <c r="W518" s="6">
        <f t="shared" si="201"/>
        <v>-2.3576221749602956E-3</v>
      </c>
      <c r="X518" s="6">
        <f t="shared" si="202"/>
        <v>-8.8328360080456414E-2</v>
      </c>
      <c r="Y518" s="6">
        <f t="shared" si="203"/>
        <v>-6.2227955931622603E-3</v>
      </c>
      <c r="Z518" s="6">
        <f t="shared" si="204"/>
        <v>-2.7695475551325746E-2</v>
      </c>
      <c r="AA518" s="6">
        <f t="shared" si="205"/>
        <v>-7.427455325612789E-2</v>
      </c>
      <c r="AB518" s="6">
        <f t="shared" si="206"/>
        <v>-3.5536343634679224E-3</v>
      </c>
      <c r="AC518" s="6">
        <f t="shared" si="207"/>
        <v>-4.3711490089204059E-2</v>
      </c>
      <c r="AD518" s="6">
        <f t="shared" si="208"/>
        <v>-1.0277882312090023E-2</v>
      </c>
      <c r="AE518" s="6">
        <f t="shared" si="209"/>
        <v>6.7220536822282092E-3</v>
      </c>
      <c r="AF518" s="6">
        <f t="shared" si="210"/>
        <v>-3.6516847366291204E-2</v>
      </c>
      <c r="AG518" s="6">
        <f t="shared" si="211"/>
        <v>6.5420443247582061E-2</v>
      </c>
      <c r="AH518" s="6">
        <f t="shared" si="212"/>
        <v>2.1051762561209855E-2</v>
      </c>
      <c r="AI518" s="6">
        <f t="shared" si="213"/>
        <v>-2.238973237670543E-2</v>
      </c>
      <c r="AJ518" s="6">
        <f t="shared" si="214"/>
        <v>-2.6067150500407297E-3</v>
      </c>
      <c r="AK518" s="6">
        <f t="shared" si="215"/>
        <v>-9.0249896504535645E-2</v>
      </c>
      <c r="AL518" s="6">
        <f t="shared" si="216"/>
        <v>-6.5355746323723339E-3</v>
      </c>
      <c r="AM518" s="6">
        <f t="shared" si="217"/>
        <v>-2.8319228348161207E-2</v>
      </c>
      <c r="AN518" s="6">
        <f t="shared" si="218"/>
        <v>-7.5386385346622675E-2</v>
      </c>
    </row>
    <row r="519" spans="1:40">
      <c r="A519" s="1" t="d">
        <v>2016-11-14</v>
      </c>
      <c r="B519">
        <v>81.199996999999996</v>
      </c>
      <c r="C519">
        <v>46.290000999999997</v>
      </c>
      <c r="D519">
        <v>71.129997000000003</v>
      </c>
      <c r="E519">
        <v>69.699996999999996</v>
      </c>
      <c r="F519">
        <v>50.5</v>
      </c>
      <c r="G519">
        <v>61.299999</v>
      </c>
      <c r="H519">
        <v>48.32</v>
      </c>
      <c r="I519">
        <v>47.360000999999997</v>
      </c>
      <c r="J519">
        <v>84.559997999999993</v>
      </c>
      <c r="K519">
        <v>120.849998</v>
      </c>
      <c r="L519">
        <v>79.690002000000007</v>
      </c>
      <c r="M519">
        <v>83.779999000000004</v>
      </c>
      <c r="N519">
        <v>88.989998</v>
      </c>
      <c r="O519" s="6">
        <f t="shared" si="193"/>
        <v>3.9693681652966689E-2</v>
      </c>
      <c r="P519" s="6">
        <f t="shared" si="194"/>
        <v>-4.5812718106686995E-2</v>
      </c>
      <c r="Q519" s="6">
        <f t="shared" si="195"/>
        <v>2.5054605925556993E-2</v>
      </c>
      <c r="R519" s="6">
        <f t="shared" si="196"/>
        <v>2.7933123299579803E-2</v>
      </c>
      <c r="S519" s="6">
        <f t="shared" si="197"/>
        <v>-4.2072659241702851E-2</v>
      </c>
      <c r="T519" s="6">
        <f t="shared" si="198"/>
        <v>7.0975744993257747E-2</v>
      </c>
      <c r="U519" s="6">
        <f t="shared" si="199"/>
        <v>3.3459196914224811E-2</v>
      </c>
      <c r="V519" s="6">
        <f t="shared" si="200"/>
        <v>-1.6877219195969646E-3</v>
      </c>
      <c r="W519" s="6">
        <f t="shared" si="201"/>
        <v>-3.8949710597888567E-3</v>
      </c>
      <c r="X519" s="6">
        <f t="shared" si="202"/>
        <v>-7.6439897985369709E-2</v>
      </c>
      <c r="Y519" s="6">
        <f t="shared" si="203"/>
        <v>-1.0237292646615215E-2</v>
      </c>
      <c r="Z519" s="6">
        <f t="shared" si="204"/>
        <v>-3.252801270139688E-2</v>
      </c>
      <c r="AA519" s="6">
        <f t="shared" si="205"/>
        <v>-6.3350886440711018E-2</v>
      </c>
      <c r="AB519" s="6">
        <f t="shared" si="206"/>
        <v>3.4507945961187808E-2</v>
      </c>
      <c r="AC519" s="6">
        <f t="shared" si="207"/>
        <v>-4.7616533392187937E-2</v>
      </c>
      <c r="AD519" s="6">
        <f t="shared" si="208"/>
        <v>2.5231569930731564E-2</v>
      </c>
      <c r="AE519" s="6">
        <f t="shared" si="209"/>
        <v>2.3528114722006097E-2</v>
      </c>
      <c r="AF519" s="6">
        <f t="shared" si="210"/>
        <v>-4.5697585906142556E-2</v>
      </c>
      <c r="AG519" s="6">
        <f t="shared" si="211"/>
        <v>6.7578853004926276E-2</v>
      </c>
      <c r="AH519" s="6">
        <f t="shared" si="212"/>
        <v>3.1613184243121858E-2</v>
      </c>
      <c r="AI519" s="6">
        <f t="shared" si="213"/>
        <v>-7.1027414220629862E-3</v>
      </c>
      <c r="AJ519" s="6">
        <f t="shared" si="214"/>
        <v>-4.1440639348692913E-3</v>
      </c>
      <c r="AK519" s="6">
        <f t="shared" si="215"/>
        <v>-7.8361434409448941E-2</v>
      </c>
      <c r="AL519" s="6">
        <f t="shared" si="216"/>
        <v>-1.0550071685825288E-2</v>
      </c>
      <c r="AM519" s="6">
        <f t="shared" si="217"/>
        <v>-3.3151765498232344E-2</v>
      </c>
      <c r="AN519" s="6">
        <f t="shared" si="218"/>
        <v>-6.4462718531205804E-2</v>
      </c>
    </row>
    <row r="520" spans="1:40">
      <c r="A520" s="1" t="d">
        <v>2016-11-21</v>
      </c>
      <c r="B520">
        <v>82.980002999999996</v>
      </c>
      <c r="C520">
        <v>47.16</v>
      </c>
      <c r="D520">
        <v>72.720000999999996</v>
      </c>
      <c r="E520">
        <v>69.480002999999996</v>
      </c>
      <c r="F520">
        <v>51.220001000000003</v>
      </c>
      <c r="G520">
        <v>62.709999000000003</v>
      </c>
      <c r="H520">
        <v>49.560001</v>
      </c>
      <c r="I520">
        <v>48</v>
      </c>
      <c r="J520">
        <v>84.470000999999996</v>
      </c>
      <c r="K520">
        <v>120.82</v>
      </c>
      <c r="L520">
        <v>79.629997000000003</v>
      </c>
      <c r="M520">
        <v>83.610000999999997</v>
      </c>
      <c r="N520">
        <v>89.18</v>
      </c>
      <c r="O520" s="6">
        <f t="shared" si="193"/>
        <v>7.8306845770301711E-2</v>
      </c>
      <c r="P520" s="6">
        <f t="shared" si="194"/>
        <v>-1.6612746515334259E-2</v>
      </c>
      <c r="Q520" s="6">
        <f t="shared" si="195"/>
        <v>7.0496888739952732E-2</v>
      </c>
      <c r="R520" s="6">
        <f t="shared" si="196"/>
        <v>4.4137788877250617E-2</v>
      </c>
      <c r="S520" s="6">
        <f t="shared" si="197"/>
        <v>-7.5853712417227577E-3</v>
      </c>
      <c r="T520" s="6">
        <f t="shared" si="198"/>
        <v>0.10481136721524625</v>
      </c>
      <c r="U520" s="6">
        <f t="shared" si="199"/>
        <v>6.5884574602847121E-2</v>
      </c>
      <c r="V520" s="6">
        <f t="shared" si="200"/>
        <v>3.8654206981541588E-2</v>
      </c>
      <c r="W520" s="6">
        <f t="shared" si="201"/>
        <v>-6.1371254004265775E-3</v>
      </c>
      <c r="X520" s="6">
        <f t="shared" si="202"/>
        <v>-8.652848645549592E-2</v>
      </c>
      <c r="Y520" s="6">
        <f t="shared" si="203"/>
        <v>-1.2355926305519635E-2</v>
      </c>
      <c r="Z520" s="6">
        <f t="shared" si="204"/>
        <v>-3.6521407100443055E-2</v>
      </c>
      <c r="AA520" s="6">
        <f t="shared" si="205"/>
        <v>-6.521811607449346E-2</v>
      </c>
      <c r="AB520" s="6">
        <f t="shared" si="206"/>
        <v>7.312111007852283E-2</v>
      </c>
      <c r="AC520" s="6">
        <f t="shared" si="207"/>
        <v>-1.8416561800835205E-2</v>
      </c>
      <c r="AD520" s="6">
        <f t="shared" si="208"/>
        <v>7.0673852745127302E-2</v>
      </c>
      <c r="AE520" s="6">
        <f t="shared" si="209"/>
        <v>3.9732780299676911E-2</v>
      </c>
      <c r="AF520" s="6">
        <f t="shared" si="210"/>
        <v>-1.1210297906162462E-2</v>
      </c>
      <c r="AG520" s="6">
        <f t="shared" si="211"/>
        <v>0.10141447522691478</v>
      </c>
      <c r="AH520" s="6">
        <f t="shared" si="212"/>
        <v>6.4038561931744176E-2</v>
      </c>
      <c r="AI520" s="6">
        <f t="shared" si="213"/>
        <v>3.3239187479075567E-2</v>
      </c>
      <c r="AJ520" s="6">
        <f t="shared" si="214"/>
        <v>-6.3862182755070121E-3</v>
      </c>
      <c r="AK520" s="6">
        <f t="shared" si="215"/>
        <v>-8.8450022879575152E-2</v>
      </c>
      <c r="AL520" s="6">
        <f t="shared" si="216"/>
        <v>-1.2668705344729709E-2</v>
      </c>
      <c r="AM520" s="6">
        <f t="shared" si="217"/>
        <v>-3.7145159897278519E-2</v>
      </c>
      <c r="AN520" s="6">
        <f t="shared" si="218"/>
        <v>-6.6329948164988245E-2</v>
      </c>
    </row>
    <row r="521" spans="1:40">
      <c r="A521" s="1" t="d">
        <v>2016-11-28</v>
      </c>
      <c r="B521">
        <v>81.440002000000007</v>
      </c>
      <c r="C521">
        <v>46.799999</v>
      </c>
      <c r="D521">
        <v>74.830001999999993</v>
      </c>
      <c r="E521">
        <v>68.410004000000001</v>
      </c>
      <c r="F521">
        <v>50.57</v>
      </c>
      <c r="G521">
        <v>62.810001</v>
      </c>
      <c r="H521">
        <v>49.98</v>
      </c>
      <c r="I521">
        <v>46.689999</v>
      </c>
      <c r="J521">
        <v>84.5</v>
      </c>
      <c r="K521">
        <v>119.599998</v>
      </c>
      <c r="L521">
        <v>79.529999000000004</v>
      </c>
      <c r="M521">
        <v>83.410004000000001</v>
      </c>
      <c r="N521">
        <v>88.510002</v>
      </c>
      <c r="O521" s="6">
        <f t="shared" si="193"/>
        <v>2.1346069471671652E-2</v>
      </c>
      <c r="P521" s="6">
        <f t="shared" si="194"/>
        <v>1.6589845451891731E-2</v>
      </c>
      <c r="Q521" s="6">
        <f t="shared" si="195"/>
        <v>7.4467867900362514E-2</v>
      </c>
      <c r="R521" s="6">
        <f t="shared" si="196"/>
        <v>-2.9951756169076266E-2</v>
      </c>
      <c r="S521" s="6">
        <f t="shared" si="197"/>
        <v>5.9339334553593916E-4</v>
      </c>
      <c r="T521" s="6">
        <f t="shared" si="198"/>
        <v>2.8421128210623776E-2</v>
      </c>
      <c r="U521" s="6">
        <f t="shared" si="199"/>
        <v>3.7301745625808583E-2</v>
      </c>
      <c r="V521" s="6">
        <f t="shared" si="200"/>
        <v>-8.5636914735175021E-4</v>
      </c>
      <c r="W521" s="6">
        <f t="shared" si="201"/>
        <v>-2.718231253829544E-3</v>
      </c>
      <c r="X521" s="6">
        <f t="shared" si="202"/>
        <v>-2.0196043248380476E-2</v>
      </c>
      <c r="Y521" s="6">
        <f t="shared" si="203"/>
        <v>-7.1415327103518294E-3</v>
      </c>
      <c r="Z521" s="6">
        <f t="shared" si="204"/>
        <v>-1.59374920511598E-2</v>
      </c>
      <c r="AA521" s="6">
        <f t="shared" si="205"/>
        <v>-1.6805234911644821E-2</v>
      </c>
      <c r="AB521" s="6">
        <f t="shared" si="206"/>
        <v>1.6160333779892771E-2</v>
      </c>
      <c r="AC521" s="6">
        <f t="shared" si="207"/>
        <v>1.4786030166390785E-2</v>
      </c>
      <c r="AD521" s="6">
        <f t="shared" si="208"/>
        <v>7.4644831905537085E-2</v>
      </c>
      <c r="AE521" s="6">
        <f t="shared" si="209"/>
        <v>-3.4356764746649969E-2</v>
      </c>
      <c r="AF521" s="6">
        <f t="shared" si="210"/>
        <v>-3.0315333189037661E-3</v>
      </c>
      <c r="AG521" s="6">
        <f t="shared" si="211"/>
        <v>2.5024236222292304E-2</v>
      </c>
      <c r="AH521" s="6">
        <f t="shared" si="212"/>
        <v>3.5455732954705631E-2</v>
      </c>
      <c r="AI521" s="6">
        <f t="shared" si="213"/>
        <v>-6.2713886498177718E-3</v>
      </c>
      <c r="AJ521" s="6">
        <f t="shared" si="214"/>
        <v>-2.9673241289099781E-3</v>
      </c>
      <c r="AK521" s="6">
        <f t="shared" si="215"/>
        <v>-2.2117579672459715E-2</v>
      </c>
      <c r="AL521" s="6">
        <f t="shared" si="216"/>
        <v>-7.4543117495619029E-3</v>
      </c>
      <c r="AM521" s="6">
        <f t="shared" si="217"/>
        <v>-1.656124484799526E-2</v>
      </c>
      <c r="AN521" s="6">
        <f t="shared" si="218"/>
        <v>-1.7917067002139606E-2</v>
      </c>
    </row>
    <row r="522" spans="1:40">
      <c r="A522" s="1" t="d">
        <v>2016-12-05</v>
      </c>
      <c r="B522">
        <v>84.309997999999993</v>
      </c>
      <c r="C522">
        <v>47.959999000000003</v>
      </c>
      <c r="D522">
        <v>76.599997999999999</v>
      </c>
      <c r="E522">
        <v>68.849997999999999</v>
      </c>
      <c r="F522">
        <v>52.040000999999997</v>
      </c>
      <c r="G522">
        <v>63.98</v>
      </c>
      <c r="H522">
        <v>51.5</v>
      </c>
      <c r="I522">
        <v>48.650002000000001</v>
      </c>
      <c r="J522">
        <v>84.489998</v>
      </c>
      <c r="K522">
        <v>117.5</v>
      </c>
      <c r="L522">
        <v>79.569999999999993</v>
      </c>
      <c r="M522">
        <v>83.260002</v>
      </c>
      <c r="N522">
        <v>87.830001999999993</v>
      </c>
      <c r="O522" s="6">
        <f t="shared" si="193"/>
        <v>3.7585247990786774E-2</v>
      </c>
      <c r="P522" s="6">
        <f t="shared" si="194"/>
        <v>3.5441332662487585E-2</v>
      </c>
      <c r="Q522" s="6">
        <f t="shared" si="195"/>
        <v>7.4087904067758573E-2</v>
      </c>
      <c r="R522" s="6">
        <f t="shared" si="196"/>
        <v>-1.2270078598863412E-2</v>
      </c>
      <c r="S522" s="6">
        <f t="shared" si="197"/>
        <v>3.0039336578977789E-2</v>
      </c>
      <c r="T522" s="6">
        <f t="shared" si="198"/>
        <v>4.2790707892420121E-2</v>
      </c>
      <c r="U522" s="6">
        <f t="shared" si="199"/>
        <v>6.3736254043130866E-2</v>
      </c>
      <c r="V522" s="6">
        <f t="shared" si="200"/>
        <v>2.6873838051367591E-2</v>
      </c>
      <c r="W522" s="6">
        <f t="shared" si="201"/>
        <v>-8.281574168242916E-4</v>
      </c>
      <c r="X522" s="6">
        <f t="shared" si="202"/>
        <v>-2.8111757015836816E-2</v>
      </c>
      <c r="Y522" s="6">
        <f t="shared" si="203"/>
        <v>-1.5069951174650654E-3</v>
      </c>
      <c r="Z522" s="6">
        <f t="shared" si="204"/>
        <v>-6.2260377948981215E-3</v>
      </c>
      <c r="AA522" s="6">
        <f t="shared" si="205"/>
        <v>-1.3120830694046961E-2</v>
      </c>
      <c r="AB522" s="6">
        <f t="shared" si="206"/>
        <v>3.2399512299007893E-2</v>
      </c>
      <c r="AC522" s="6">
        <f t="shared" si="207"/>
        <v>3.3637517376986642E-2</v>
      </c>
      <c r="AD522" s="6">
        <f t="shared" si="208"/>
        <v>7.4264868072933143E-2</v>
      </c>
      <c r="AE522" s="6">
        <f t="shared" si="209"/>
        <v>-1.6675087176437117E-2</v>
      </c>
      <c r="AF522" s="6">
        <f t="shared" si="210"/>
        <v>2.6414409914538084E-2</v>
      </c>
      <c r="AG522" s="6">
        <f t="shared" si="211"/>
        <v>3.939381590408865E-2</v>
      </c>
      <c r="AH522" s="6">
        <f t="shared" si="212"/>
        <v>6.1890241372027914E-2</v>
      </c>
      <c r="AI522" s="6">
        <f t="shared" si="213"/>
        <v>2.1458818548901571E-2</v>
      </c>
      <c r="AJ522" s="6">
        <f t="shared" si="214"/>
        <v>-1.0772502919047257E-3</v>
      </c>
      <c r="AK522" s="6">
        <f t="shared" si="215"/>
        <v>-3.0033293439916054E-2</v>
      </c>
      <c r="AL522" s="6">
        <f t="shared" si="216"/>
        <v>-1.8197741566751385E-3</v>
      </c>
      <c r="AM522" s="6">
        <f t="shared" si="217"/>
        <v>-6.8497905917335837E-3</v>
      </c>
      <c r="AN522" s="6">
        <f t="shared" si="218"/>
        <v>-1.4232662784541748E-2</v>
      </c>
    </row>
    <row r="523" spans="1:40">
      <c r="A523" s="1" t="d">
        <v>2016-12-12</v>
      </c>
      <c r="B523">
        <v>82.690002000000007</v>
      </c>
      <c r="C523">
        <v>48.41</v>
      </c>
      <c r="D523">
        <v>76.510002</v>
      </c>
      <c r="E523">
        <v>69.580001999999993</v>
      </c>
      <c r="F523">
        <v>52.049999</v>
      </c>
      <c r="G523">
        <v>62.580002</v>
      </c>
      <c r="H523">
        <v>50.419998</v>
      </c>
      <c r="I523">
        <v>48.59</v>
      </c>
      <c r="J523">
        <v>84.290001000000004</v>
      </c>
      <c r="K523">
        <v>117.139999</v>
      </c>
      <c r="L523">
        <v>79.239998</v>
      </c>
      <c r="M523">
        <v>82.480002999999996</v>
      </c>
      <c r="N523">
        <v>87.57</v>
      </c>
      <c r="O523" s="6">
        <f t="shared" si="193"/>
        <v>-3.5009511372144789E-3</v>
      </c>
      <c r="P523" s="6">
        <f t="shared" si="194"/>
        <v>2.616032828243273E-2</v>
      </c>
      <c r="Q523" s="6">
        <f t="shared" si="195"/>
        <v>5.080501376353562E-2</v>
      </c>
      <c r="R523" s="6">
        <f t="shared" si="196"/>
        <v>1.4382139168912526E-3</v>
      </c>
      <c r="S523" s="6">
        <f t="shared" si="197"/>
        <v>1.6074675553679179E-2</v>
      </c>
      <c r="T523" s="6">
        <f t="shared" si="198"/>
        <v>-2.0751384086813759E-3</v>
      </c>
      <c r="U523" s="6">
        <f t="shared" si="199"/>
        <v>1.720380515447013E-2</v>
      </c>
      <c r="V523" s="6">
        <f t="shared" si="200"/>
        <v>1.2216737509920838E-2</v>
      </c>
      <c r="W523" s="6">
        <f t="shared" si="201"/>
        <v>-2.1332077047334095E-3</v>
      </c>
      <c r="X523" s="6">
        <f t="shared" si="202"/>
        <v>-3.0932042585752464E-2</v>
      </c>
      <c r="Y523" s="6">
        <f t="shared" si="203"/>
        <v>-4.9096720045374289E-3</v>
      </c>
      <c r="Z523" s="6">
        <f t="shared" si="204"/>
        <v>-1.3607266041100588E-2</v>
      </c>
      <c r="AA523" s="6">
        <f t="shared" si="205"/>
        <v>-1.8218325665197693E-2</v>
      </c>
      <c r="AB523" s="6">
        <f t="shared" si="206"/>
        <v>-8.6866868289933608E-3</v>
      </c>
      <c r="AC523" s="6">
        <f t="shared" si="207"/>
        <v>2.4356512996931784E-2</v>
      </c>
      <c r="AD523" s="6">
        <f t="shared" si="208"/>
        <v>5.098197776871019E-2</v>
      </c>
      <c r="AE523" s="6">
        <f t="shared" si="209"/>
        <v>-2.9667946606824524E-3</v>
      </c>
      <c r="AF523" s="6">
        <f t="shared" si="210"/>
        <v>1.2449748889239474E-2</v>
      </c>
      <c r="AG523" s="6">
        <f t="shared" si="211"/>
        <v>-5.4720303970128481E-3</v>
      </c>
      <c r="AH523" s="6">
        <f t="shared" si="212"/>
        <v>1.5357792483367178E-2</v>
      </c>
      <c r="AI523" s="6">
        <f t="shared" si="213"/>
        <v>6.8017180074548171E-3</v>
      </c>
      <c r="AJ523" s="6">
        <f t="shared" si="214"/>
        <v>-2.3823005798138436E-3</v>
      </c>
      <c r="AK523" s="6">
        <f t="shared" si="215"/>
        <v>-3.2853579009831699E-2</v>
      </c>
      <c r="AL523" s="6">
        <f t="shared" si="216"/>
        <v>-5.2224510437475025E-3</v>
      </c>
      <c r="AM523" s="6">
        <f t="shared" si="217"/>
        <v>-1.423101883793605E-2</v>
      </c>
      <c r="AN523" s="6">
        <f t="shared" si="218"/>
        <v>-1.9330157755692478E-2</v>
      </c>
    </row>
    <row r="524" spans="1:40">
      <c r="A524" s="1" t="d">
        <v>2016-12-19</v>
      </c>
      <c r="B524">
        <v>82.449996999999996</v>
      </c>
      <c r="C524">
        <v>48.610000999999997</v>
      </c>
      <c r="D524">
        <v>76.349997999999999</v>
      </c>
      <c r="E524">
        <v>69.459998999999996</v>
      </c>
      <c r="F524">
        <v>52.060001</v>
      </c>
      <c r="G524">
        <v>62.990001999999997</v>
      </c>
      <c r="H524">
        <v>50.27</v>
      </c>
      <c r="I524">
        <v>48.970001000000003</v>
      </c>
      <c r="J524">
        <v>84.339995999999999</v>
      </c>
      <c r="K524">
        <v>118.050003</v>
      </c>
      <c r="L524">
        <v>79.25</v>
      </c>
      <c r="M524">
        <v>82.449996999999996</v>
      </c>
      <c r="N524">
        <v>88.300003000000004</v>
      </c>
      <c r="O524" s="6">
        <f t="shared" si="193"/>
        <v>1.2325435259749778E-2</v>
      </c>
      <c r="P524" s="6">
        <f t="shared" si="194"/>
        <v>3.7946110073183111E-2</v>
      </c>
      <c r="Q524" s="6">
        <f t="shared" si="195"/>
        <v>2.0109104649972117E-2</v>
      </c>
      <c r="R524" s="6">
        <f t="shared" si="196"/>
        <v>1.5231961675264066E-2</v>
      </c>
      <c r="S524" s="6">
        <f t="shared" si="197"/>
        <v>2.9038403683132947E-2</v>
      </c>
      <c r="T524" s="6">
        <f t="shared" si="198"/>
        <v>2.8617029975878017E-3</v>
      </c>
      <c r="U524" s="6">
        <f t="shared" si="199"/>
        <v>5.7855522976777204E-3</v>
      </c>
      <c r="V524" s="6">
        <f t="shared" si="200"/>
        <v>4.7677898569908596E-2</v>
      </c>
      <c r="W524" s="6">
        <f t="shared" si="201"/>
        <v>-1.8953334717963894E-3</v>
      </c>
      <c r="X524" s="6">
        <f t="shared" si="202"/>
        <v>-1.3044535849640979E-2</v>
      </c>
      <c r="Y524" s="6">
        <f t="shared" si="203"/>
        <v>-3.526883637782354E-3</v>
      </c>
      <c r="Z524" s="6">
        <f t="shared" si="204"/>
        <v>-1.1576241589481014E-2</v>
      </c>
      <c r="AA524" s="6">
        <f t="shared" si="205"/>
        <v>-2.3754209921033336E-3</v>
      </c>
      <c r="AB524" s="6">
        <f t="shared" si="206"/>
        <v>7.1396995679708962E-3</v>
      </c>
      <c r="AC524" s="6">
        <f t="shared" si="207"/>
        <v>3.6142294787682168E-2</v>
      </c>
      <c r="AD524" s="6">
        <f t="shared" si="208"/>
        <v>2.0286068655146688E-2</v>
      </c>
      <c r="AE524" s="6">
        <f t="shared" si="209"/>
        <v>1.082695309769036E-2</v>
      </c>
      <c r="AF524" s="6">
        <f t="shared" si="210"/>
        <v>2.5413477018693242E-2</v>
      </c>
      <c r="AG524" s="6">
        <f t="shared" si="211"/>
        <v>-5.3518899074367051E-4</v>
      </c>
      <c r="AH524" s="6">
        <f t="shared" si="212"/>
        <v>3.9395396265747683E-3</v>
      </c>
      <c r="AI524" s="6">
        <f t="shared" si="213"/>
        <v>4.2262879067442576E-2</v>
      </c>
      <c r="AJ524" s="6">
        <f t="shared" si="214"/>
        <v>-2.1444263468768238E-3</v>
      </c>
      <c r="AK524" s="6">
        <f t="shared" si="215"/>
        <v>-1.4966072273720215E-2</v>
      </c>
      <c r="AL524" s="6">
        <f t="shared" si="216"/>
        <v>-3.8396626769924272E-3</v>
      </c>
      <c r="AM524" s="6">
        <f t="shared" si="217"/>
        <v>-1.2199994386316476E-2</v>
      </c>
      <c r="AN524" s="6">
        <f t="shared" si="218"/>
        <v>-3.4872530825981198E-3</v>
      </c>
    </row>
    <row r="525" spans="1:40">
      <c r="A525" s="1" t="d">
        <v>2016-12-26</v>
      </c>
      <c r="B525">
        <v>81.400002000000001</v>
      </c>
      <c r="C525">
        <v>48.57</v>
      </c>
      <c r="D525">
        <v>75.319999999999993</v>
      </c>
      <c r="E525">
        <v>68.940002000000007</v>
      </c>
      <c r="F525">
        <v>51.709999000000003</v>
      </c>
      <c r="G525">
        <v>62.220001000000003</v>
      </c>
      <c r="H525">
        <v>49.700001</v>
      </c>
      <c r="I525">
        <v>48.360000999999997</v>
      </c>
      <c r="J525">
        <v>84.449996999999996</v>
      </c>
      <c r="K525">
        <v>119.129997</v>
      </c>
      <c r="L525">
        <v>79.449996999999996</v>
      </c>
      <c r="M525">
        <v>83.07</v>
      </c>
      <c r="N525">
        <v>89.129997000000003</v>
      </c>
      <c r="O525" s="6">
        <f t="shared" si="193"/>
        <v>-3.512516063408664E-2</v>
      </c>
      <c r="P525" s="6">
        <f t="shared" si="194"/>
        <v>1.2638747049048949E-2</v>
      </c>
      <c r="Q525" s="6">
        <f t="shared" si="195"/>
        <v>-1.6851346847933109E-2</v>
      </c>
      <c r="R525" s="6">
        <f t="shared" si="196"/>
        <v>1.3063939734459481E-3</v>
      </c>
      <c r="S525" s="6">
        <f t="shared" si="197"/>
        <v>-6.3615057907811905E-3</v>
      </c>
      <c r="T525" s="6">
        <f t="shared" si="198"/>
        <v>-2.789402697987849E-2</v>
      </c>
      <c r="U525" s="6">
        <f t="shared" si="199"/>
        <v>-3.5576854446383296E-2</v>
      </c>
      <c r="V525" s="6">
        <f t="shared" si="200"/>
        <v>-5.9788033171442262E-3</v>
      </c>
      <c r="W525" s="6">
        <f t="shared" si="201"/>
        <v>-4.7355276348305409E-4</v>
      </c>
      <c r="X525" s="6">
        <f t="shared" si="202"/>
        <v>1.3776975044482203E-2</v>
      </c>
      <c r="Y525" s="6">
        <f t="shared" si="203"/>
        <v>-1.5092821663163693E-3</v>
      </c>
      <c r="Z525" s="6">
        <f t="shared" si="204"/>
        <v>-2.2846399369875529E-3</v>
      </c>
      <c r="AA525" s="6">
        <f t="shared" si="205"/>
        <v>1.4692793783636219E-2</v>
      </c>
      <c r="AB525" s="6">
        <f t="shared" si="206"/>
        <v>-4.0310896325865521E-2</v>
      </c>
      <c r="AC525" s="6">
        <f t="shared" si="207"/>
        <v>1.0834931763548003E-2</v>
      </c>
      <c r="AD525" s="6">
        <f t="shared" si="208"/>
        <v>-1.6674382842758538E-2</v>
      </c>
      <c r="AE525" s="6">
        <f t="shared" si="209"/>
        <v>-3.0986146041277569E-3</v>
      </c>
      <c r="AF525" s="6">
        <f t="shared" si="210"/>
        <v>-9.9864324552208956E-3</v>
      </c>
      <c r="AG525" s="6">
        <f t="shared" si="211"/>
        <v>-3.1290918968209964E-2</v>
      </c>
      <c r="AH525" s="6">
        <f t="shared" si="212"/>
        <v>-3.7422867117486248E-2</v>
      </c>
      <c r="AI525" s="6">
        <f t="shared" si="213"/>
        <v>-1.1393822819610247E-2</v>
      </c>
      <c r="AJ525" s="6">
        <f t="shared" si="214"/>
        <v>-7.2264563856348817E-4</v>
      </c>
      <c r="AK525" s="6">
        <f t="shared" si="215"/>
        <v>1.1855438620402966E-2</v>
      </c>
      <c r="AL525" s="6">
        <f t="shared" si="216"/>
        <v>-1.8220612055264425E-3</v>
      </c>
      <c r="AM525" s="6">
        <f t="shared" si="217"/>
        <v>-2.9083927338230146E-3</v>
      </c>
      <c r="AN525" s="6">
        <f t="shared" si="218"/>
        <v>1.3580961693141432E-2</v>
      </c>
    </row>
    <row r="526" spans="1:40">
      <c r="A526" s="1" t="d">
        <v>2017-01-02</v>
      </c>
      <c r="B526">
        <v>83.32</v>
      </c>
      <c r="C526">
        <v>48.830002</v>
      </c>
      <c r="D526">
        <v>75.889999000000003</v>
      </c>
      <c r="E526">
        <v>70.949996999999996</v>
      </c>
      <c r="F526">
        <v>52.119999</v>
      </c>
      <c r="G526">
        <v>63.139999000000003</v>
      </c>
      <c r="H526">
        <v>50.619999</v>
      </c>
      <c r="I526">
        <v>49.400002000000001</v>
      </c>
      <c r="J526">
        <v>84.389999000000003</v>
      </c>
      <c r="K526">
        <v>120.860001</v>
      </c>
      <c r="L526">
        <v>79.489998</v>
      </c>
      <c r="M526">
        <v>83.199996999999996</v>
      </c>
      <c r="N526">
        <v>90.129997000000003</v>
      </c>
      <c r="O526" s="6">
        <f t="shared" si="193"/>
        <v>7.5899164719744764E-3</v>
      </c>
      <c r="P526" s="6">
        <f t="shared" si="194"/>
        <v>8.6385150803923987E-3</v>
      </c>
      <c r="Q526" s="6">
        <f t="shared" si="195"/>
        <v>-8.136567145279246E-3</v>
      </c>
      <c r="R526" s="6">
        <f t="shared" si="196"/>
        <v>1.9498162855065185E-2</v>
      </c>
      <c r="S526" s="6">
        <f t="shared" si="197"/>
        <v>1.3439572214696506E-3</v>
      </c>
      <c r="T526" s="6">
        <f t="shared" si="198"/>
        <v>8.9086970921968475E-3</v>
      </c>
      <c r="U526" s="6">
        <f t="shared" si="199"/>
        <v>3.958853268966272E-3</v>
      </c>
      <c r="V526" s="6">
        <f t="shared" si="200"/>
        <v>1.6532716261894318E-2</v>
      </c>
      <c r="W526" s="6">
        <f t="shared" si="201"/>
        <v>1.185653446935547E-3</v>
      </c>
      <c r="X526" s="6">
        <f t="shared" si="202"/>
        <v>3.1263067082605747E-2</v>
      </c>
      <c r="Y526" s="6">
        <f t="shared" si="203"/>
        <v>3.1500058340513536E-3</v>
      </c>
      <c r="Z526" s="6">
        <f t="shared" si="204"/>
        <v>8.6914356883121009E-3</v>
      </c>
      <c r="AA526" s="6">
        <f t="shared" si="205"/>
        <v>2.8814565748930279E-2</v>
      </c>
      <c r="AB526" s="6">
        <f t="shared" si="206"/>
        <v>2.4041807801955944E-3</v>
      </c>
      <c r="AC526" s="6">
        <f t="shared" si="207"/>
        <v>6.8346997948914526E-3</v>
      </c>
      <c r="AD526" s="6">
        <f t="shared" si="208"/>
        <v>-7.9596031401046752E-3</v>
      </c>
      <c r="AE526" s="6">
        <f t="shared" si="209"/>
        <v>1.5093154277491479E-2</v>
      </c>
      <c r="AF526" s="6">
        <f t="shared" si="210"/>
        <v>-2.2809694429700546E-3</v>
      </c>
      <c r="AG526" s="6">
        <f t="shared" si="211"/>
        <v>5.5118051038653753E-3</v>
      </c>
      <c r="AH526" s="6">
        <f t="shared" si="212"/>
        <v>2.11284059786332E-3</v>
      </c>
      <c r="AI526" s="6">
        <f t="shared" si="213"/>
        <v>1.1117696759428298E-2</v>
      </c>
      <c r="AJ526" s="6">
        <f t="shared" si="214"/>
        <v>9.3656057185511287E-4</v>
      </c>
      <c r="AK526" s="6">
        <f t="shared" si="215"/>
        <v>2.9341530658526509E-2</v>
      </c>
      <c r="AL526" s="6">
        <f t="shared" si="216"/>
        <v>2.8372267948412805E-3</v>
      </c>
      <c r="AM526" s="6">
        <f t="shared" si="217"/>
        <v>8.0676828914766387E-3</v>
      </c>
      <c r="AN526" s="6">
        <f t="shared" si="218"/>
        <v>2.7702733658435494E-2</v>
      </c>
    </row>
    <row r="527" spans="1:40">
      <c r="A527" s="1" t="d">
        <v>2017-01-09</v>
      </c>
      <c r="B527">
        <v>83.959998999999996</v>
      </c>
      <c r="C527">
        <v>48.509998000000003</v>
      </c>
      <c r="D527">
        <v>74.379997000000003</v>
      </c>
      <c r="E527">
        <v>70.919998000000007</v>
      </c>
      <c r="F527">
        <v>51.52</v>
      </c>
      <c r="G527">
        <v>63.220001000000003</v>
      </c>
      <c r="H527">
        <v>50.869999</v>
      </c>
      <c r="I527">
        <v>49.66</v>
      </c>
      <c r="J527">
        <v>84.459998999999996</v>
      </c>
      <c r="K527">
        <v>121.30999799999999</v>
      </c>
      <c r="L527">
        <v>79.599997999999999</v>
      </c>
      <c r="M527">
        <v>83.379997000000003</v>
      </c>
      <c r="N527">
        <v>90.32</v>
      </c>
      <c r="O527" s="6">
        <f t="shared" si="193"/>
        <v>1.8148470422079777E-2</v>
      </c>
      <c r="P527" s="6">
        <f t="shared" si="194"/>
        <v>-2.0593706007508779E-3</v>
      </c>
      <c r="Q527" s="6">
        <f t="shared" si="195"/>
        <v>-2.6140957305986947E-2</v>
      </c>
      <c r="R527" s="6">
        <f t="shared" si="196"/>
        <v>2.0801420086064552E-2</v>
      </c>
      <c r="S527" s="6">
        <f t="shared" si="197"/>
        <v>-1.0426836978926378E-2</v>
      </c>
      <c r="T527" s="6">
        <f t="shared" si="198"/>
        <v>3.644707220342071E-3</v>
      </c>
      <c r="U527" s="6">
        <f t="shared" si="199"/>
        <v>1.1864861472237843E-2</v>
      </c>
      <c r="V527" s="6">
        <f t="shared" si="200"/>
        <v>1.3991893945128916E-2</v>
      </c>
      <c r="W527" s="6">
        <f t="shared" si="201"/>
        <v>1.4218367745413537E-3</v>
      </c>
      <c r="X527" s="6">
        <f t="shared" si="202"/>
        <v>2.724094735165862E-2</v>
      </c>
      <c r="Y527" s="6">
        <f t="shared" si="203"/>
        <v>4.4066549673189622E-3</v>
      </c>
      <c r="Z527" s="6">
        <f t="shared" si="204"/>
        <v>1.1216423852880032E-2</v>
      </c>
      <c r="AA527" s="6">
        <f t="shared" si="205"/>
        <v>2.2618778256407762E-2</v>
      </c>
      <c r="AB527" s="6">
        <f t="shared" si="206"/>
        <v>1.2962734730300896E-2</v>
      </c>
      <c r="AC527" s="6">
        <f t="shared" si="207"/>
        <v>-3.8631858862518235E-3</v>
      </c>
      <c r="AD527" s="6">
        <f t="shared" si="208"/>
        <v>-2.5963993300812376E-2</v>
      </c>
      <c r="AE527" s="6">
        <f t="shared" si="209"/>
        <v>1.6396411508490846E-2</v>
      </c>
      <c r="AF527" s="6">
        <f t="shared" si="210"/>
        <v>-1.4051763643366083E-2</v>
      </c>
      <c r="AG527" s="6">
        <f t="shared" si="211"/>
        <v>2.4781523201059886E-4</v>
      </c>
      <c r="AH527" s="6">
        <f t="shared" si="212"/>
        <v>1.0018848801134891E-2</v>
      </c>
      <c r="AI527" s="6">
        <f t="shared" si="213"/>
        <v>8.5768744426628941E-3</v>
      </c>
      <c r="AJ527" s="6">
        <f t="shared" si="214"/>
        <v>1.1727438994609196E-3</v>
      </c>
      <c r="AK527" s="6">
        <f t="shared" si="215"/>
        <v>2.5319410927579382E-2</v>
      </c>
      <c r="AL527" s="6">
        <f t="shared" si="216"/>
        <v>4.0938759281088886E-3</v>
      </c>
      <c r="AM527" s="6">
        <f t="shared" si="217"/>
        <v>1.059267105604457E-2</v>
      </c>
      <c r="AN527" s="6">
        <f t="shared" si="218"/>
        <v>2.1506946165912977E-2</v>
      </c>
    </row>
    <row r="528" spans="1:40">
      <c r="A528" s="1" t="d">
        <v>2017-01-16</v>
      </c>
      <c r="B528">
        <v>83.93</v>
      </c>
      <c r="C528">
        <v>48.639999000000003</v>
      </c>
      <c r="D528">
        <v>74.540001000000004</v>
      </c>
      <c r="E528">
        <v>69.839995999999999</v>
      </c>
      <c r="F528">
        <v>52.580002</v>
      </c>
      <c r="G528">
        <v>63.439999</v>
      </c>
      <c r="H528">
        <v>51.09</v>
      </c>
      <c r="I528">
        <v>49.799999</v>
      </c>
      <c r="J528">
        <v>84.459998999999996</v>
      </c>
      <c r="K528">
        <v>119.94000200000001</v>
      </c>
      <c r="L528">
        <v>79.580001999999993</v>
      </c>
      <c r="M528">
        <v>83.160004000000001</v>
      </c>
      <c r="N528">
        <v>89.550003000000004</v>
      </c>
      <c r="O528" s="6">
        <f t="shared" si="193"/>
        <v>3.0607820516217479E-2</v>
      </c>
      <c r="P528" s="6">
        <f t="shared" si="194"/>
        <v>1.4401607410473546E-3</v>
      </c>
      <c r="Q528" s="6">
        <f t="shared" si="195"/>
        <v>-1.0409796322223525E-2</v>
      </c>
      <c r="R528" s="6">
        <f t="shared" si="196"/>
        <v>1.2970264158123582E-2</v>
      </c>
      <c r="S528" s="6">
        <f t="shared" si="197"/>
        <v>1.6684690269500282E-2</v>
      </c>
      <c r="T528" s="6">
        <f t="shared" si="198"/>
        <v>1.9418054022173455E-2</v>
      </c>
      <c r="U528" s="6">
        <f t="shared" si="199"/>
        <v>2.7583830119399372E-2</v>
      </c>
      <c r="V528" s="6">
        <f t="shared" si="200"/>
        <v>2.9341917525447663E-2</v>
      </c>
      <c r="W528" s="6">
        <f t="shared" si="201"/>
        <v>1.1842993604342428E-4</v>
      </c>
      <c r="X528" s="6">
        <f t="shared" si="202"/>
        <v>6.7763257866719434E-3</v>
      </c>
      <c r="Y528" s="6">
        <f t="shared" si="203"/>
        <v>1.6349749075979119E-3</v>
      </c>
      <c r="Z528" s="6">
        <f t="shared" si="204"/>
        <v>1.0828852388789383E-3</v>
      </c>
      <c r="AA528" s="6">
        <f t="shared" si="205"/>
        <v>4.7012175236331071E-3</v>
      </c>
      <c r="AB528" s="6">
        <f t="shared" si="206"/>
        <v>2.5422084824438598E-2</v>
      </c>
      <c r="AC528" s="6">
        <f t="shared" si="207"/>
        <v>-3.636545444535913E-4</v>
      </c>
      <c r="AD528" s="6">
        <f t="shared" si="208"/>
        <v>-1.0232832317048954E-2</v>
      </c>
      <c r="AE528" s="6">
        <f t="shared" si="209"/>
        <v>8.5652555805498763E-3</v>
      </c>
      <c r="AF528" s="6">
        <f t="shared" si="210"/>
        <v>1.3059763605060577E-2</v>
      </c>
      <c r="AG528" s="6">
        <f t="shared" si="211"/>
        <v>1.6021162033841983E-2</v>
      </c>
      <c r="AH528" s="6">
        <f t="shared" si="212"/>
        <v>2.573781744829642E-2</v>
      </c>
      <c r="AI528" s="6">
        <f t="shared" si="213"/>
        <v>2.3926898022981643E-2</v>
      </c>
      <c r="AJ528" s="6">
        <f t="shared" si="214"/>
        <v>-1.3066293903700986E-4</v>
      </c>
      <c r="AK528" s="6">
        <f t="shared" si="215"/>
        <v>4.8547893625927067E-3</v>
      </c>
      <c r="AL528" s="6">
        <f t="shared" si="216"/>
        <v>1.3221958683878388E-3</v>
      </c>
      <c r="AM528" s="6">
        <f t="shared" si="217"/>
        <v>4.5913244204347659E-4</v>
      </c>
      <c r="AN528" s="6">
        <f t="shared" si="218"/>
        <v>3.5893854331383208E-3</v>
      </c>
    </row>
    <row r="529" spans="1:40">
      <c r="A529" s="1" t="d">
        <v>2017-01-23</v>
      </c>
      <c r="B529">
        <v>85.059997999999993</v>
      </c>
      <c r="C529">
        <v>48.389999000000003</v>
      </c>
      <c r="D529">
        <v>74.230002999999996</v>
      </c>
      <c r="E529">
        <v>69.75</v>
      </c>
      <c r="F529">
        <v>52.380001</v>
      </c>
      <c r="G529">
        <v>64.489998</v>
      </c>
      <c r="H529">
        <v>52.810001</v>
      </c>
      <c r="I529">
        <v>50.740001999999997</v>
      </c>
      <c r="J529">
        <v>84.519997000000004</v>
      </c>
      <c r="K529">
        <v>119.629997</v>
      </c>
      <c r="L529">
        <v>79.620002999999997</v>
      </c>
      <c r="M529">
        <v>83.099997999999999</v>
      </c>
      <c r="N529">
        <v>89.470000999999996</v>
      </c>
      <c r="O529" s="6">
        <f t="shared" si="193"/>
        <v>2.0668249919901523E-2</v>
      </c>
      <c r="P529" s="6">
        <f t="shared" si="194"/>
        <v>-9.0517588921949568E-3</v>
      </c>
      <c r="Q529" s="6">
        <f t="shared" si="195"/>
        <v>-2.2116488694473406E-2</v>
      </c>
      <c r="R529" s="6">
        <f t="shared" si="196"/>
        <v>-1.7057940621277648E-2</v>
      </c>
      <c r="S529" s="6">
        <f t="shared" si="197"/>
        <v>4.9761251006703667E-3</v>
      </c>
      <c r="T529" s="6">
        <f t="shared" si="198"/>
        <v>2.1155674717700738E-2</v>
      </c>
      <c r="U529" s="6">
        <f t="shared" si="199"/>
        <v>4.2353850292708974E-2</v>
      </c>
      <c r="V529" s="6">
        <f t="shared" si="200"/>
        <v>2.6764128908062904E-2</v>
      </c>
      <c r="W529" s="6">
        <f t="shared" si="201"/>
        <v>1.5392579331680615E-3</v>
      </c>
      <c r="X529" s="6">
        <f t="shared" si="202"/>
        <v>-1.022923810195768E-2</v>
      </c>
      <c r="Y529" s="6">
        <f t="shared" si="203"/>
        <v>1.6341528265221891E-3</v>
      </c>
      <c r="Z529" s="6">
        <f t="shared" si="204"/>
        <v>-1.2026339754563793E-3</v>
      </c>
      <c r="AA529" s="6">
        <f t="shared" si="205"/>
        <v>-7.3496545466279492E-3</v>
      </c>
      <c r="AB529" s="6">
        <f t="shared" si="206"/>
        <v>1.5482514228122642E-2</v>
      </c>
      <c r="AC529" s="6">
        <f t="shared" si="207"/>
        <v>-1.0855574177695903E-2</v>
      </c>
      <c r="AD529" s="6">
        <f t="shared" si="208"/>
        <v>-2.1939524689298835E-2</v>
      </c>
      <c r="AE529" s="6">
        <f t="shared" si="209"/>
        <v>-2.1462949198851354E-2</v>
      </c>
      <c r="AF529" s="6">
        <f t="shared" si="210"/>
        <v>1.3511984362306615E-3</v>
      </c>
      <c r="AG529" s="6">
        <f t="shared" si="211"/>
        <v>1.7758782729369267E-2</v>
      </c>
      <c r="AH529" s="6">
        <f t="shared" si="212"/>
        <v>4.0507837621606022E-2</v>
      </c>
      <c r="AI529" s="6">
        <f t="shared" si="213"/>
        <v>2.1349109405596884E-2</v>
      </c>
      <c r="AJ529" s="6">
        <f t="shared" si="214"/>
        <v>1.2901650580876274E-3</v>
      </c>
      <c r="AK529" s="6">
        <f t="shared" si="215"/>
        <v>-1.2150774526036917E-2</v>
      </c>
      <c r="AL529" s="6">
        <f t="shared" si="216"/>
        <v>1.3213737873121159E-3</v>
      </c>
      <c r="AM529" s="6">
        <f t="shared" si="217"/>
        <v>-1.8263867722918411E-3</v>
      </c>
      <c r="AN529" s="6">
        <f t="shared" si="218"/>
        <v>-8.4614866371227355E-3</v>
      </c>
    </row>
    <row r="530" spans="1:40">
      <c r="A530" s="1" t="d">
        <v>2017-01-30</v>
      </c>
      <c r="B530">
        <v>84.489998</v>
      </c>
      <c r="C530">
        <v>48.900002000000001</v>
      </c>
      <c r="D530">
        <v>73.400002000000001</v>
      </c>
      <c r="E530">
        <v>71.419998000000007</v>
      </c>
      <c r="F530">
        <v>53</v>
      </c>
      <c r="G530">
        <v>63.619999</v>
      </c>
      <c r="H530">
        <v>52.080002</v>
      </c>
      <c r="I530">
        <v>50.689999</v>
      </c>
      <c r="J530">
        <v>84.459998999999996</v>
      </c>
      <c r="K530">
        <v>119</v>
      </c>
      <c r="L530">
        <v>79.559997999999993</v>
      </c>
      <c r="M530">
        <v>83.129997000000003</v>
      </c>
      <c r="N530">
        <v>88.989998</v>
      </c>
      <c r="O530" s="6">
        <f t="shared" si="193"/>
        <v>6.2926774513141926E-3</v>
      </c>
      <c r="P530" s="6">
        <f t="shared" si="194"/>
        <v>8.0075163521093964E-3</v>
      </c>
      <c r="Q530" s="6">
        <f t="shared" si="195"/>
        <v>-1.3263085295074297E-2</v>
      </c>
      <c r="R530" s="6">
        <f t="shared" si="196"/>
        <v>7.0254611577244162E-3</v>
      </c>
      <c r="S530" s="6">
        <f t="shared" si="197"/>
        <v>2.8321831756023645E-2</v>
      </c>
      <c r="T530" s="6">
        <f t="shared" si="198"/>
        <v>6.3071479974195982E-3</v>
      </c>
      <c r="U530" s="6">
        <f t="shared" si="199"/>
        <v>2.3507697126049009E-2</v>
      </c>
      <c r="V530" s="6">
        <f t="shared" si="200"/>
        <v>2.052885267648041E-2</v>
      </c>
      <c r="W530" s="6">
        <f t="shared" si="201"/>
        <v>0</v>
      </c>
      <c r="X530" s="6">
        <f t="shared" si="202"/>
        <v>-1.9225743184611458E-2</v>
      </c>
      <c r="Y530" s="6">
        <f t="shared" si="203"/>
        <v>-5.0263887719825286E-4</v>
      </c>
      <c r="Z530" s="6">
        <f t="shared" si="204"/>
        <v>-3.0028250178576413E-3</v>
      </c>
      <c r="AA530" s="6">
        <f t="shared" si="205"/>
        <v>-1.4834938447071169E-2</v>
      </c>
      <c r="AB530" s="6">
        <f t="shared" si="206"/>
        <v>1.1069417595353107E-3</v>
      </c>
      <c r="AC530" s="6">
        <f t="shared" si="207"/>
        <v>6.2037010666084504E-3</v>
      </c>
      <c r="AD530" s="6">
        <f t="shared" si="208"/>
        <v>-1.3086121289899727E-2</v>
      </c>
      <c r="AE530" s="6">
        <f t="shared" si="209"/>
        <v>2.620452580150711E-3</v>
      </c>
      <c r="AF530" s="6">
        <f t="shared" si="210"/>
        <v>2.469690509158394E-2</v>
      </c>
      <c r="AG530" s="6">
        <f t="shared" si="211"/>
        <v>2.910256009088126E-3</v>
      </c>
      <c r="AH530" s="6">
        <f t="shared" si="212"/>
        <v>2.1661684454946057E-2</v>
      </c>
      <c r="AI530" s="6">
        <f t="shared" si="213"/>
        <v>1.511383317401439E-2</v>
      </c>
      <c r="AJ530" s="6">
        <f t="shared" si="214"/>
        <v>-2.4909287508043413E-4</v>
      </c>
      <c r="AK530" s="6">
        <f t="shared" si="215"/>
        <v>-2.1147279608690697E-2</v>
      </c>
      <c r="AL530" s="6">
        <f t="shared" si="216"/>
        <v>-8.154179164083261E-4</v>
      </c>
      <c r="AM530" s="6">
        <f t="shared" si="217"/>
        <v>-3.6265778146931031E-3</v>
      </c>
      <c r="AN530" s="6">
        <f t="shared" si="218"/>
        <v>-1.5946770537565956E-2</v>
      </c>
    </row>
    <row r="531" spans="1:40">
      <c r="A531" s="1" t="d">
        <v>2017-02-06</v>
      </c>
      <c r="B531">
        <v>85.730002999999996</v>
      </c>
      <c r="C531">
        <v>49.290000999999997</v>
      </c>
      <c r="D531">
        <v>73.279999000000004</v>
      </c>
      <c r="E531">
        <v>71.860000999999997</v>
      </c>
      <c r="F531">
        <v>53.619999</v>
      </c>
      <c r="G531">
        <v>64.730002999999996</v>
      </c>
      <c r="H531">
        <v>52.099997999999999</v>
      </c>
      <c r="I531">
        <v>51.32</v>
      </c>
      <c r="J531">
        <v>84.529999000000004</v>
      </c>
      <c r="K531">
        <v>120.760002</v>
      </c>
      <c r="L531">
        <v>79.669998000000007</v>
      </c>
      <c r="M531">
        <v>83.419998000000007</v>
      </c>
      <c r="N531">
        <v>89.949996999999996</v>
      </c>
      <c r="O531" s="6">
        <f t="shared" si="193"/>
        <v>2.1219739589512204E-2</v>
      </c>
      <c r="P531" s="6">
        <f t="shared" si="194"/>
        <v>1.3275023906676117E-2</v>
      </c>
      <c r="Q531" s="6">
        <f t="shared" si="195"/>
        <v>-1.7048200747141556E-2</v>
      </c>
      <c r="R531" s="6">
        <f t="shared" si="196"/>
        <v>2.8512941343743801E-2</v>
      </c>
      <c r="S531" s="6">
        <f t="shared" si="197"/>
        <v>1.9586256819044433E-2</v>
      </c>
      <c r="T531" s="6">
        <f t="shared" si="198"/>
        <v>2.0130257340112666E-2</v>
      </c>
      <c r="U531" s="6">
        <f t="shared" si="199"/>
        <v>1.9576127028897952E-2</v>
      </c>
      <c r="V531" s="6">
        <f t="shared" si="200"/>
        <v>3.0065575797150003E-2</v>
      </c>
      <c r="W531" s="6">
        <f t="shared" si="201"/>
        <v>8.2845144484370149E-4</v>
      </c>
      <c r="X531" s="6">
        <f t="shared" si="202"/>
        <v>6.8134869850455882E-3</v>
      </c>
      <c r="Y531" s="6">
        <f t="shared" si="203"/>
        <v>1.1302481579973443E-3</v>
      </c>
      <c r="Z531" s="6">
        <f t="shared" si="204"/>
        <v>3.1215537038740333E-3</v>
      </c>
      <c r="AA531" s="6">
        <f t="shared" si="205"/>
        <v>4.4567650371215468E-3</v>
      </c>
      <c r="AB531" s="6">
        <f t="shared" si="206"/>
        <v>1.6034003897733323E-2</v>
      </c>
      <c r="AC531" s="6">
        <f t="shared" si="207"/>
        <v>1.147120862117517E-2</v>
      </c>
      <c r="AD531" s="6">
        <f t="shared" si="208"/>
        <v>-1.6871236741966986E-2</v>
      </c>
      <c r="AE531" s="6">
        <f t="shared" si="209"/>
        <v>2.4107932766170095E-2</v>
      </c>
      <c r="AF531" s="6">
        <f t="shared" si="210"/>
        <v>1.5961330154604728E-2</v>
      </c>
      <c r="AG531" s="6">
        <f t="shared" si="211"/>
        <v>1.6733365351781194E-2</v>
      </c>
      <c r="AH531" s="6">
        <f t="shared" si="212"/>
        <v>1.7730114357795E-2</v>
      </c>
      <c r="AI531" s="6">
        <f t="shared" si="213"/>
        <v>2.4650556294683983E-2</v>
      </c>
      <c r="AJ531" s="6">
        <f t="shared" si="214"/>
        <v>5.7935856976326736E-4</v>
      </c>
      <c r="AK531" s="6">
        <f t="shared" si="215"/>
        <v>4.8919505609663514E-3</v>
      </c>
      <c r="AL531" s="6">
        <f t="shared" si="216"/>
        <v>8.1746911878727117E-4</v>
      </c>
      <c r="AM531" s="6">
        <f t="shared" si="217"/>
        <v>2.4978009070385715E-3</v>
      </c>
      <c r="AN531" s="6">
        <f t="shared" si="218"/>
        <v>3.3449329466267606E-3</v>
      </c>
    </row>
    <row r="532" spans="1:40">
      <c r="A532" s="1" t="d">
        <v>2017-02-13</v>
      </c>
      <c r="B532">
        <v>86.610000999999997</v>
      </c>
      <c r="C532">
        <v>49.57</v>
      </c>
      <c r="D532">
        <v>71.970000999999996</v>
      </c>
      <c r="E532">
        <v>73.660004000000001</v>
      </c>
      <c r="F532">
        <v>54.459999000000003</v>
      </c>
      <c r="G532">
        <v>65.889999000000003</v>
      </c>
      <c r="H532">
        <v>52.299999</v>
      </c>
      <c r="I532">
        <v>52.189999</v>
      </c>
      <c r="J532">
        <v>84.519997000000004</v>
      </c>
      <c r="K532">
        <v>120.32</v>
      </c>
      <c r="L532">
        <v>79.690002000000007</v>
      </c>
      <c r="M532">
        <v>83.410004000000001</v>
      </c>
      <c r="N532">
        <v>89.900002000000001</v>
      </c>
      <c r="O532" s="6">
        <f t="shared" si="193"/>
        <v>1.8058427576291551E-2</v>
      </c>
      <c r="P532" s="6">
        <f t="shared" si="194"/>
        <v>2.4092651892682292E-2</v>
      </c>
      <c r="Q532" s="6">
        <f t="shared" si="195"/>
        <v>-3.0919042129990224E-2</v>
      </c>
      <c r="R532" s="6">
        <f t="shared" si="196"/>
        <v>5.4542544618999711E-2</v>
      </c>
      <c r="S532" s="6">
        <f t="shared" si="197"/>
        <v>3.8941610712690929E-2</v>
      </c>
      <c r="T532" s="6">
        <f t="shared" si="198"/>
        <v>2.1476527739193264E-2</v>
      </c>
      <c r="U532" s="6">
        <f t="shared" si="199"/>
        <v>-9.7042337042310741E-3</v>
      </c>
      <c r="V532" s="6">
        <f t="shared" si="200"/>
        <v>2.8176292906794194E-2</v>
      </c>
      <c r="W532" s="6">
        <f t="shared" si="201"/>
        <v>0</v>
      </c>
      <c r="X532" s="6">
        <f t="shared" si="202"/>
        <v>5.7512390960388939E-3</v>
      </c>
      <c r="Y532" s="6">
        <f t="shared" si="203"/>
        <v>8.7877725576291331E-4</v>
      </c>
      <c r="Z532" s="6">
        <f t="shared" si="204"/>
        <v>3.7235764153863587E-3</v>
      </c>
      <c r="AA532" s="6">
        <f t="shared" si="205"/>
        <v>4.7945789880800976E-3</v>
      </c>
      <c r="AB532" s="6">
        <f t="shared" si="206"/>
        <v>1.287269188451267E-2</v>
      </c>
      <c r="AC532" s="6">
        <f t="shared" si="207"/>
        <v>2.2288836607181346E-2</v>
      </c>
      <c r="AD532" s="6">
        <f t="shared" si="208"/>
        <v>-3.0742078124815653E-2</v>
      </c>
      <c r="AE532" s="6">
        <f t="shared" si="209"/>
        <v>5.0137536041426005E-2</v>
      </c>
      <c r="AF532" s="6">
        <f t="shared" si="210"/>
        <v>3.5316684048251223E-2</v>
      </c>
      <c r="AG532" s="6">
        <f t="shared" si="211"/>
        <v>1.8079635750861793E-2</v>
      </c>
      <c r="AH532" s="6">
        <f t="shared" si="212"/>
        <v>-1.1550246375334026E-2</v>
      </c>
      <c r="AI532" s="6">
        <f t="shared" si="213"/>
        <v>2.2761273404328174E-2</v>
      </c>
      <c r="AJ532" s="6">
        <f t="shared" si="214"/>
        <v>-2.4909287508043413E-4</v>
      </c>
      <c r="AK532" s="6">
        <f t="shared" si="215"/>
        <v>3.8297026719596571E-3</v>
      </c>
      <c r="AL532" s="6">
        <f t="shared" si="216"/>
        <v>5.6599821655284018E-4</v>
      </c>
      <c r="AM532" s="6">
        <f t="shared" si="217"/>
        <v>3.0998236185508969E-3</v>
      </c>
      <c r="AN532" s="6">
        <f t="shared" si="218"/>
        <v>3.6827468975853114E-3</v>
      </c>
    </row>
    <row r="533" spans="1:40">
      <c r="A533" s="1" t="d">
        <v>2017-02-20</v>
      </c>
      <c r="B533">
        <v>86.919998000000007</v>
      </c>
      <c r="C533">
        <v>51.59</v>
      </c>
      <c r="D533">
        <v>70.989998</v>
      </c>
      <c r="E533">
        <v>74.779999000000004</v>
      </c>
      <c r="F533">
        <v>55.279998999999997</v>
      </c>
      <c r="G533">
        <v>65.889999000000003</v>
      </c>
      <c r="H533">
        <v>52.43</v>
      </c>
      <c r="I533">
        <v>52.630001</v>
      </c>
      <c r="J533">
        <v>84.629997000000003</v>
      </c>
      <c r="K533">
        <v>122.010002</v>
      </c>
      <c r="L533">
        <v>79.919998000000007</v>
      </c>
      <c r="M533">
        <v>84.040001000000004</v>
      </c>
      <c r="N533">
        <v>91.129997000000003</v>
      </c>
      <c r="O533" s="6">
        <f t="shared" ref="O533:O596" si="219">LN(B533/B530)</f>
        <v>2.8354971885251837E-2</v>
      </c>
      <c r="P533" s="6">
        <f t="shared" ref="P533:P596" si="220">LN(C533/C530)</f>
        <v>5.3550417875937568E-2</v>
      </c>
      <c r="Q533" s="6">
        <f t="shared" ref="Q533:Q596" si="221">LN(D533/D530)</f>
        <v>-3.3384968990113895E-2</v>
      </c>
      <c r="R533" s="6">
        <f t="shared" ref="R533:R596" si="222">LN(E533/E530)</f>
        <v>4.5972542013466511E-2</v>
      </c>
      <c r="S533" s="6">
        <f t="shared" ref="S533:S596" si="223">LN(F533/F530)</f>
        <v>4.2119247817567346E-2</v>
      </c>
      <c r="T533" s="6">
        <f t="shared" ref="T533:T596" si="224">LN(G533/G530)</f>
        <v>3.5058799146248369E-2</v>
      </c>
      <c r="U533" s="6">
        <f t="shared" ref="U533:U596" si="225">LN(H533/H530)</f>
        <v>6.6979102816705658E-3</v>
      </c>
      <c r="V533" s="6">
        <f t="shared" ref="V533:V596" si="226">LN(I533/I530)</f>
        <v>3.7557685609756676E-2</v>
      </c>
      <c r="W533" s="6">
        <f t="shared" ref="W533:W596" si="227">LN(J533/J530)</f>
        <v>2.0107405677182158E-3</v>
      </c>
      <c r="X533" s="6">
        <f t="shared" ref="X533:X596" si="228">LN(K533/K530)</f>
        <v>2.4979531867812422E-2</v>
      </c>
      <c r="Y533" s="6">
        <f t="shared" ref="Y533:Y596" si="229">LN(L533/L530)</f>
        <v>4.5146804677621347E-3</v>
      </c>
      <c r="Z533" s="6">
        <f t="shared" ref="Z533:Z596" si="230">LN(M533/M530)</f>
        <v>1.0887276420954061E-2</v>
      </c>
      <c r="AA533" s="6">
        <f t="shared" ref="AA533:AA596" si="231">LN(N533/N530)</f>
        <v>2.3763044193695185E-2</v>
      </c>
      <c r="AB533" s="6">
        <f t="shared" ref="AB533:AB596" si="232">O533-$O$655</f>
        <v>2.3169236193472956E-2</v>
      </c>
      <c r="AC533" s="6">
        <f t="shared" ref="AC533:AC596" si="233">P533-$P$655</f>
        <v>5.1746602590436626E-2</v>
      </c>
      <c r="AD533" s="6">
        <f t="shared" ref="AD533:AD596" si="234">Q533-$Q$655</f>
        <v>-3.3208004984939324E-2</v>
      </c>
      <c r="AE533" s="6">
        <f t="shared" ref="AE533:AE596" si="235">R533-$R$655</f>
        <v>4.1567533435892805E-2</v>
      </c>
      <c r="AF533" s="6">
        <f t="shared" ref="AF533:AF596" si="236">S533-$S$655</f>
        <v>3.8494321153127641E-2</v>
      </c>
      <c r="AG533" s="6">
        <f t="shared" ref="AG533:AG596" si="237">T533-$T$655</f>
        <v>3.1661907157916898E-2</v>
      </c>
      <c r="AH533" s="6">
        <f t="shared" ref="AH533:AH596" si="238">U533-$U$655</f>
        <v>4.8518976105676138E-3</v>
      </c>
      <c r="AI533" s="6">
        <f t="shared" ref="AI533:AI596" si="239">V533-$V$655</f>
        <v>3.2142666107290656E-2</v>
      </c>
      <c r="AJ533" s="6">
        <f t="shared" ref="AJ533:AJ596" si="240">W533-$W$655</f>
        <v>1.7616476926377816E-3</v>
      </c>
      <c r="AK533" s="6">
        <f t="shared" ref="AK533:AK596" si="241">X533-$X$655</f>
        <v>2.3057995443733183E-2</v>
      </c>
      <c r="AL533" s="6">
        <f t="shared" ref="AL533:AL596" si="242">Y533-$Y$655</f>
        <v>4.2019014285520611E-3</v>
      </c>
      <c r="AM533" s="6">
        <f t="shared" ref="AM533:AM596" si="243">Z533-$Z$655</f>
        <v>1.0263523624118599E-2</v>
      </c>
      <c r="AN533" s="6">
        <f t="shared" ref="AN533:AN596" si="244">AA533-$AA$655</f>
        <v>2.26512121032004E-2</v>
      </c>
    </row>
    <row r="534" spans="1:40">
      <c r="A534" s="1" t="d">
        <v>2017-02-27</v>
      </c>
      <c r="B534">
        <v>87</v>
      </c>
      <c r="C534">
        <v>51.52</v>
      </c>
      <c r="D534">
        <v>71.989998</v>
      </c>
      <c r="E534">
        <v>75.800003000000004</v>
      </c>
      <c r="F534">
        <v>55.139999000000003</v>
      </c>
      <c r="G534">
        <v>66.319999999999993</v>
      </c>
      <c r="H534">
        <v>52.66</v>
      </c>
      <c r="I534">
        <v>52.860000999999997</v>
      </c>
      <c r="J534">
        <v>84.330001999999993</v>
      </c>
      <c r="K534">
        <v>119.349998</v>
      </c>
      <c r="L534">
        <v>79.480002999999996</v>
      </c>
      <c r="M534">
        <v>83.07</v>
      </c>
      <c r="N534">
        <v>89.470000999999996</v>
      </c>
      <c r="O534" s="6">
        <f t="shared" si="219"/>
        <v>1.4705260970335194E-2</v>
      </c>
      <c r="P534" s="6">
        <f t="shared" si="220"/>
        <v>4.4248840790721201E-2</v>
      </c>
      <c r="Q534" s="6">
        <f t="shared" si="221"/>
        <v>-1.7760514020011796E-2</v>
      </c>
      <c r="R534" s="6">
        <f t="shared" si="222"/>
        <v>5.3378536624841537E-2</v>
      </c>
      <c r="S534" s="6">
        <f t="shared" si="223"/>
        <v>2.7953273301940421E-2</v>
      </c>
      <c r="T534" s="6">
        <f t="shared" si="224"/>
        <v>2.4266691923259903E-2</v>
      </c>
      <c r="U534" s="6">
        <f t="shared" si="225"/>
        <v>1.0691243696558675E-2</v>
      </c>
      <c r="V534" s="6">
        <f t="shared" si="226"/>
        <v>2.9566388346603596E-2</v>
      </c>
      <c r="W534" s="6">
        <f t="shared" si="227"/>
        <v>-2.3687918078145668E-3</v>
      </c>
      <c r="X534" s="6">
        <f t="shared" si="228"/>
        <v>-1.1744785373010489E-2</v>
      </c>
      <c r="Y534" s="6">
        <f t="shared" si="229"/>
        <v>-2.3876228597622638E-3</v>
      </c>
      <c r="Z534" s="6">
        <f t="shared" si="230"/>
        <v>-4.2044389427529083E-3</v>
      </c>
      <c r="AA534" s="6">
        <f t="shared" si="231"/>
        <v>-5.3505423082440473E-3</v>
      </c>
      <c r="AB534" s="6">
        <f t="shared" si="232"/>
        <v>9.5195252785563109E-3</v>
      </c>
      <c r="AC534" s="6">
        <f t="shared" si="233"/>
        <v>4.2445025505220259E-2</v>
      </c>
      <c r="AD534" s="6">
        <f t="shared" si="234"/>
        <v>-1.7583550014837225E-2</v>
      </c>
      <c r="AE534" s="6">
        <f t="shared" si="235"/>
        <v>4.8973528047267831E-2</v>
      </c>
      <c r="AF534" s="6">
        <f t="shared" si="236"/>
        <v>2.4328346637500716E-2</v>
      </c>
      <c r="AG534" s="6">
        <f t="shared" si="237"/>
        <v>2.0869799934928431E-2</v>
      </c>
      <c r="AH534" s="6">
        <f t="shared" si="238"/>
        <v>8.8452310254557229E-3</v>
      </c>
      <c r="AI534" s="6">
        <f t="shared" si="239"/>
        <v>2.4151368844137575E-2</v>
      </c>
      <c r="AJ534" s="6">
        <f t="shared" si="240"/>
        <v>-2.617884682895001E-3</v>
      </c>
      <c r="AK534" s="6">
        <f t="shared" si="241"/>
        <v>-1.3666321797089726E-2</v>
      </c>
      <c r="AL534" s="6">
        <f t="shared" si="242"/>
        <v>-2.700401898972337E-3</v>
      </c>
      <c r="AM534" s="6">
        <f t="shared" si="243"/>
        <v>-4.8281917395883705E-3</v>
      </c>
      <c r="AN534" s="6">
        <f t="shared" si="244"/>
        <v>-6.4623743987388335E-3</v>
      </c>
    </row>
    <row r="535" spans="1:40">
      <c r="A535" s="1" t="d">
        <v>2017-03-06</v>
      </c>
      <c r="B535">
        <v>86.849997999999999</v>
      </c>
      <c r="C535">
        <v>50.959999000000003</v>
      </c>
      <c r="D535">
        <v>70.010002</v>
      </c>
      <c r="E535">
        <v>75.980002999999996</v>
      </c>
      <c r="F535">
        <v>55.049999</v>
      </c>
      <c r="G535">
        <v>65.839995999999999</v>
      </c>
      <c r="H535">
        <v>52.110000999999997</v>
      </c>
      <c r="I535">
        <v>53.110000999999997</v>
      </c>
      <c r="J535">
        <v>84.290001000000004</v>
      </c>
      <c r="K535">
        <v>117.25</v>
      </c>
      <c r="L535">
        <v>79.339995999999999</v>
      </c>
      <c r="M535">
        <v>82.540001000000004</v>
      </c>
      <c r="N535">
        <v>87.849997999999999</v>
      </c>
      <c r="O535" s="6">
        <f t="shared" si="219"/>
        <v>2.767175769939892E-3</v>
      </c>
      <c r="P535" s="6">
        <f t="shared" si="220"/>
        <v>2.7655179608191301E-2</v>
      </c>
      <c r="Q535" s="6">
        <f t="shared" si="221"/>
        <v>-2.7611261857937771E-2</v>
      </c>
      <c r="R535" s="6">
        <f t="shared" si="222"/>
        <v>3.1010221923078705E-2</v>
      </c>
      <c r="S535" s="6">
        <f t="shared" si="223"/>
        <v>1.0775376119871794E-2</v>
      </c>
      <c r="T535" s="6">
        <f t="shared" si="224"/>
        <v>-7.5917413344755839E-4</v>
      </c>
      <c r="U535" s="6">
        <f t="shared" si="225"/>
        <v>-3.6394638391204965E-3</v>
      </c>
      <c r="V535" s="6">
        <f t="shared" si="226"/>
        <v>1.7474366768590446E-2</v>
      </c>
      <c r="W535" s="6">
        <f t="shared" si="227"/>
        <v>-2.7249113801035528E-3</v>
      </c>
      <c r="X535" s="6">
        <f t="shared" si="228"/>
        <v>-2.5846452875140861E-2</v>
      </c>
      <c r="Y535" s="6">
        <f t="shared" si="229"/>
        <v>-4.4017678366569824E-3</v>
      </c>
      <c r="Z535" s="6">
        <f t="shared" si="230"/>
        <v>-1.0485217769626118E-2</v>
      </c>
      <c r="AA535" s="6">
        <f t="shared" si="231"/>
        <v>-2.3067171857487967E-2</v>
      </c>
      <c r="AB535" s="6">
        <f t="shared" si="232"/>
        <v>-2.4185599218389899E-3</v>
      </c>
      <c r="AC535" s="6">
        <f t="shared" si="233"/>
        <v>2.5851364322690355E-2</v>
      </c>
      <c r="AD535" s="6">
        <f t="shared" si="234"/>
        <v>-2.74342978527632E-2</v>
      </c>
      <c r="AE535" s="6">
        <f t="shared" si="235"/>
        <v>2.6605213345504999E-2</v>
      </c>
      <c r="AF535" s="6">
        <f t="shared" si="236"/>
        <v>7.1504494554320893E-3</v>
      </c>
      <c r="AG535" s="6">
        <f t="shared" si="237"/>
        <v>-4.1560661217790304E-3</v>
      </c>
      <c r="AH535" s="6">
        <f t="shared" si="238"/>
        <v>-5.4854765102234481E-3</v>
      </c>
      <c r="AI535" s="6">
        <f t="shared" si="239"/>
        <v>1.2059347266124426E-2</v>
      </c>
      <c r="AJ535" s="6">
        <f t="shared" si="240"/>
        <v>-2.9740042551839869E-3</v>
      </c>
      <c r="AK535" s="6">
        <f t="shared" si="241"/>
        <v>-2.77679892992201E-2</v>
      </c>
      <c r="AL535" s="6">
        <f t="shared" si="242"/>
        <v>-4.714546875867056E-3</v>
      </c>
      <c r="AM535" s="6">
        <f t="shared" si="243"/>
        <v>-1.110897056646158E-2</v>
      </c>
      <c r="AN535" s="6">
        <f t="shared" si="244"/>
        <v>-2.4179003947982752E-2</v>
      </c>
    </row>
    <row r="536" spans="1:40">
      <c r="A536" s="1" t="d">
        <v>2017-03-13</v>
      </c>
      <c r="B536">
        <v>87.360000999999997</v>
      </c>
      <c r="C536">
        <v>51.23</v>
      </c>
      <c r="D536">
        <v>69.800003000000004</v>
      </c>
      <c r="E536">
        <v>75.160004000000001</v>
      </c>
      <c r="F536">
        <v>54.98</v>
      </c>
      <c r="G536">
        <v>65.680000000000007</v>
      </c>
      <c r="H536">
        <v>52.34</v>
      </c>
      <c r="I536">
        <v>53.34</v>
      </c>
      <c r="J536">
        <v>84.379997000000003</v>
      </c>
      <c r="K536">
        <v>118.639999</v>
      </c>
      <c r="L536">
        <v>79.5</v>
      </c>
      <c r="M536">
        <v>83.050003000000004</v>
      </c>
      <c r="N536">
        <v>88.860000999999997</v>
      </c>
      <c r="O536" s="6">
        <f t="shared" si="219"/>
        <v>5.0493910649165967E-3</v>
      </c>
      <c r="P536" s="6">
        <f t="shared" si="220"/>
        <v>-7.002557305447717E-3</v>
      </c>
      <c r="Q536" s="6">
        <f t="shared" si="221"/>
        <v>-1.690494113004341E-2</v>
      </c>
      <c r="R536" s="6">
        <f t="shared" si="222"/>
        <v>5.0687715886527296E-3</v>
      </c>
      <c r="S536" s="6">
        <f t="shared" si="223"/>
        <v>-5.4416786325895495E-3</v>
      </c>
      <c r="T536" s="6">
        <f t="shared" si="224"/>
        <v>-3.1922046047457757E-3</v>
      </c>
      <c r="U536" s="6">
        <f t="shared" si="225"/>
        <v>-1.7180494824415261E-3</v>
      </c>
      <c r="V536" s="6">
        <f t="shared" si="226"/>
        <v>1.3400200387610839E-2</v>
      </c>
      <c r="W536" s="6">
        <f t="shared" si="227"/>
        <v>-2.9584070908481148E-3</v>
      </c>
      <c r="X536" s="6">
        <f t="shared" si="228"/>
        <v>-2.8009335578525491E-2</v>
      </c>
      <c r="Y536" s="6">
        <f t="shared" si="229"/>
        <v>-5.2690876549866036E-3</v>
      </c>
      <c r="Z536" s="6">
        <f t="shared" si="230"/>
        <v>-1.1850015693774422E-2</v>
      </c>
      <c r="AA536" s="6">
        <f t="shared" si="231"/>
        <v>-2.5224916826610773E-2</v>
      </c>
      <c r="AB536" s="6">
        <f t="shared" si="232"/>
        <v>-1.3634462686228522E-4</v>
      </c>
      <c r="AC536" s="6">
        <f t="shared" si="233"/>
        <v>-8.8063725909486631E-3</v>
      </c>
      <c r="AD536" s="6">
        <f t="shared" si="234"/>
        <v>-1.6727977124868839E-2</v>
      </c>
      <c r="AE536" s="6">
        <f t="shared" si="235"/>
        <v>6.6376301107902436E-4</v>
      </c>
      <c r="AF536" s="6">
        <f t="shared" si="236"/>
        <v>-9.0666052970292538E-3</v>
      </c>
      <c r="AG536" s="6">
        <f t="shared" si="237"/>
        <v>-6.5890965930772479E-3</v>
      </c>
      <c r="AH536" s="6">
        <f t="shared" si="238"/>
        <v>-3.5640621535444781E-3</v>
      </c>
      <c r="AI536" s="6">
        <f t="shared" si="239"/>
        <v>7.9851808851448165E-3</v>
      </c>
      <c r="AJ536" s="6">
        <f t="shared" si="240"/>
        <v>-3.2074999659285489E-3</v>
      </c>
      <c r="AK536" s="6">
        <f t="shared" si="241"/>
        <v>-2.993087200260473E-2</v>
      </c>
      <c r="AL536" s="6">
        <f t="shared" si="242"/>
        <v>-5.5818666941966771E-3</v>
      </c>
      <c r="AM536" s="6">
        <f t="shared" si="243"/>
        <v>-1.2473768490609884E-2</v>
      </c>
      <c r="AN536" s="6">
        <f t="shared" si="244"/>
        <v>-2.6336748917105558E-2</v>
      </c>
    </row>
    <row r="537" spans="1:40">
      <c r="A537" s="1" t="d">
        <v>2017-03-20</v>
      </c>
      <c r="B537">
        <v>86.559997999999993</v>
      </c>
      <c r="C537">
        <v>51.889999000000003</v>
      </c>
      <c r="D537">
        <v>68.559997999999993</v>
      </c>
      <c r="E537">
        <v>74.290001000000004</v>
      </c>
      <c r="F537">
        <v>54.700001</v>
      </c>
      <c r="G537">
        <v>64.529999000000004</v>
      </c>
      <c r="H537">
        <v>51.66</v>
      </c>
      <c r="I537">
        <v>52.84</v>
      </c>
      <c r="J537">
        <v>84.489998</v>
      </c>
      <c r="K537">
        <v>120.879997</v>
      </c>
      <c r="L537">
        <v>79.629997000000003</v>
      </c>
      <c r="M537">
        <v>83.480002999999996</v>
      </c>
      <c r="N537">
        <v>90.050003000000004</v>
      </c>
      <c r="O537" s="6">
        <f t="shared" si="219"/>
        <v>-5.0703266617730816E-3</v>
      </c>
      <c r="P537" s="6">
        <f t="shared" si="220"/>
        <v>7.1559923120139137E-3</v>
      </c>
      <c r="Q537" s="6">
        <f t="shared" si="221"/>
        <v>-4.8817947581579611E-2</v>
      </c>
      <c r="R537" s="6">
        <f t="shared" si="222"/>
        <v>-2.012196560168495E-2</v>
      </c>
      <c r="S537" s="6">
        <f t="shared" si="223"/>
        <v>-8.0116597505248393E-3</v>
      </c>
      <c r="T537" s="6">
        <f t="shared" si="224"/>
        <v>-2.736129437595931E-2</v>
      </c>
      <c r="U537" s="6">
        <f t="shared" si="225"/>
        <v>-1.9172366400468953E-2</v>
      </c>
      <c r="V537" s="6">
        <f t="shared" si="226"/>
        <v>-3.7844843991458212E-4</v>
      </c>
      <c r="W537" s="6">
        <f t="shared" si="227"/>
        <v>1.8954631904104058E-3</v>
      </c>
      <c r="X537" s="6">
        <f t="shared" si="228"/>
        <v>1.2737957119079754E-2</v>
      </c>
      <c r="Y537" s="6">
        <f t="shared" si="229"/>
        <v>1.8854131661493235E-3</v>
      </c>
      <c r="Z537" s="6">
        <f t="shared" si="230"/>
        <v>4.9234922947704813E-3</v>
      </c>
      <c r="AA537" s="6">
        <f t="shared" si="231"/>
        <v>6.4617202003544316E-3</v>
      </c>
      <c r="AB537" s="6">
        <f t="shared" si="232"/>
        <v>-1.0256062353551964E-2</v>
      </c>
      <c r="AC537" s="6">
        <f t="shared" si="233"/>
        <v>5.3521770265129677E-3</v>
      </c>
      <c r="AD537" s="6">
        <f t="shared" si="234"/>
        <v>-4.8640983576405041E-2</v>
      </c>
      <c r="AE537" s="6">
        <f t="shared" si="235"/>
        <v>-2.4526974179258657E-2</v>
      </c>
      <c r="AF537" s="6">
        <f t="shared" si="236"/>
        <v>-1.1636586414964544E-2</v>
      </c>
      <c r="AG537" s="6">
        <f t="shared" si="237"/>
        <v>-3.0758186364290781E-2</v>
      </c>
      <c r="AH537" s="6">
        <f t="shared" si="238"/>
        <v>-2.1018379071571905E-2</v>
      </c>
      <c r="AI537" s="6">
        <f t="shared" si="239"/>
        <v>-5.7934679423806033E-3</v>
      </c>
      <c r="AJ537" s="6">
        <f t="shared" si="240"/>
        <v>1.6463703153299716E-3</v>
      </c>
      <c r="AK537" s="6">
        <f t="shared" si="241"/>
        <v>1.0816420695000517E-2</v>
      </c>
      <c r="AL537" s="6">
        <f t="shared" si="242"/>
        <v>1.5726341269392504E-3</v>
      </c>
      <c r="AM537" s="6">
        <f t="shared" si="243"/>
        <v>4.2997394979350199E-3</v>
      </c>
      <c r="AN537" s="6">
        <f t="shared" si="244"/>
        <v>5.3498881098596454E-3</v>
      </c>
    </row>
    <row r="538" spans="1:40">
      <c r="A538" s="1" t="d">
        <v>2017-03-27</v>
      </c>
      <c r="B538">
        <v>87.949996999999996</v>
      </c>
      <c r="C538">
        <v>51.310001</v>
      </c>
      <c r="D538">
        <v>69.900002000000001</v>
      </c>
      <c r="E538">
        <v>74.360000999999997</v>
      </c>
      <c r="F538">
        <v>54.580002</v>
      </c>
      <c r="G538">
        <v>65.059997999999993</v>
      </c>
      <c r="H538">
        <v>52.41</v>
      </c>
      <c r="I538">
        <v>53.310001</v>
      </c>
      <c r="J538">
        <v>84.519997000000004</v>
      </c>
      <c r="K538">
        <v>120.709999</v>
      </c>
      <c r="L538">
        <v>79.720000999999996</v>
      </c>
      <c r="M538">
        <v>83.610000999999997</v>
      </c>
      <c r="N538">
        <v>90.040001000000004</v>
      </c>
      <c r="O538" s="6">
        <f t="shared" si="219"/>
        <v>1.25859674143726E-2</v>
      </c>
      <c r="P538" s="6">
        <f t="shared" si="220"/>
        <v>6.8446928025777494E-3</v>
      </c>
      <c r="Q538" s="6">
        <f t="shared" si="221"/>
        <v>-1.5724397043859102E-3</v>
      </c>
      <c r="R538" s="6">
        <f t="shared" si="222"/>
        <v>-2.1552010942219976E-2</v>
      </c>
      <c r="S538" s="6">
        <f t="shared" si="223"/>
        <v>-8.5742930797336053E-3</v>
      </c>
      <c r="T538" s="6">
        <f t="shared" si="224"/>
        <v>-1.1917605311120873E-2</v>
      </c>
      <c r="U538" s="6">
        <f t="shared" si="225"/>
        <v>5.7405247027772534E-3</v>
      </c>
      <c r="V538" s="6">
        <f t="shared" si="226"/>
        <v>3.7586963297228117E-3</v>
      </c>
      <c r="W538" s="6">
        <f t="shared" si="227"/>
        <v>2.7249113801036239E-3</v>
      </c>
      <c r="X538" s="6">
        <f t="shared" si="228"/>
        <v>2.9082559102329097E-2</v>
      </c>
      <c r="Y538" s="6">
        <f t="shared" si="229"/>
        <v>4.778143218246161E-3</v>
      </c>
      <c r="Z538" s="6">
        <f t="shared" si="230"/>
        <v>1.2880105682484617E-2</v>
      </c>
      <c r="AA538" s="6">
        <f t="shared" si="231"/>
        <v>2.462323527767914E-2</v>
      </c>
      <c r="AB538" s="6">
        <f t="shared" si="232"/>
        <v>7.4002317225937185E-3</v>
      </c>
      <c r="AC538" s="6">
        <f t="shared" si="233"/>
        <v>5.0408775170768033E-3</v>
      </c>
      <c r="AD538" s="6">
        <f t="shared" si="234"/>
        <v>-1.3954756992113396E-3</v>
      </c>
      <c r="AE538" s="6">
        <f t="shared" si="235"/>
        <v>-2.5957019519793682E-2</v>
      </c>
      <c r="AF538" s="6">
        <f t="shared" si="236"/>
        <v>-1.2199219744173311E-2</v>
      </c>
      <c r="AG538" s="6">
        <f t="shared" si="237"/>
        <v>-1.5314497299452345E-2</v>
      </c>
      <c r="AH538" s="6">
        <f t="shared" si="238"/>
        <v>3.8945120316743013E-3</v>
      </c>
      <c r="AI538" s="6">
        <f t="shared" si="239"/>
        <v>-1.6563231727432094E-3</v>
      </c>
      <c r="AJ538" s="6">
        <f t="shared" si="240"/>
        <v>2.4758185050231898E-3</v>
      </c>
      <c r="AK538" s="6">
        <f t="shared" si="241"/>
        <v>2.7161022678249859E-2</v>
      </c>
      <c r="AL538" s="6">
        <f t="shared" si="242"/>
        <v>4.4653641790360875E-3</v>
      </c>
      <c r="AM538" s="6">
        <f t="shared" si="243"/>
        <v>1.2256352885649155E-2</v>
      </c>
      <c r="AN538" s="6">
        <f t="shared" si="244"/>
        <v>2.3511403187184355E-2</v>
      </c>
    </row>
    <row r="539" spans="1:40">
      <c r="A539" s="1" t="d">
        <v>2017-04-03</v>
      </c>
      <c r="B539">
        <v>87.260002</v>
      </c>
      <c r="C539">
        <v>51.400002000000001</v>
      </c>
      <c r="D539">
        <v>70.360000999999997</v>
      </c>
      <c r="E539">
        <v>74.410004000000001</v>
      </c>
      <c r="F539">
        <v>54.700001</v>
      </c>
      <c r="G539">
        <v>65.129997000000003</v>
      </c>
      <c r="H539">
        <v>52.59</v>
      </c>
      <c r="I539">
        <v>53.060001</v>
      </c>
      <c r="J539">
        <v>84.419998000000007</v>
      </c>
      <c r="K539">
        <v>120.709999</v>
      </c>
      <c r="L539">
        <v>79.629997000000003</v>
      </c>
      <c r="M539">
        <v>83.57</v>
      </c>
      <c r="N539">
        <v>90.010002</v>
      </c>
      <c r="O539" s="6">
        <f t="shared" si="219"/>
        <v>-1.1453328280087607E-3</v>
      </c>
      <c r="P539" s="6">
        <f t="shared" si="220"/>
        <v>3.3129134205135604E-3</v>
      </c>
      <c r="Q539" s="6">
        <f t="shared" si="221"/>
        <v>7.9908813337095288E-3</v>
      </c>
      <c r="R539" s="6">
        <f t="shared" si="222"/>
        <v>-1.002883259967695E-2</v>
      </c>
      <c r="S539" s="6">
        <f t="shared" si="223"/>
        <v>-5.1057550276286147E-3</v>
      </c>
      <c r="T539" s="6">
        <f t="shared" si="224"/>
        <v>-8.4092386475864769E-3</v>
      </c>
      <c r="U539" s="6">
        <f t="shared" si="225"/>
        <v>4.7650904992530248E-3</v>
      </c>
      <c r="V539" s="6">
        <f t="shared" si="226"/>
        <v>-5.2631511976860591E-3</v>
      </c>
      <c r="W539" s="6">
        <f t="shared" si="227"/>
        <v>4.7394552054067488E-4</v>
      </c>
      <c r="X539" s="6">
        <f t="shared" si="228"/>
        <v>1.7297277027901656E-2</v>
      </c>
      <c r="Y539" s="6">
        <f t="shared" si="229"/>
        <v>1.6338469348232793E-3</v>
      </c>
      <c r="Z539" s="6">
        <f t="shared" si="230"/>
        <v>6.2417318312239182E-3</v>
      </c>
      <c r="AA539" s="6">
        <f t="shared" si="231"/>
        <v>1.2858688727327205E-2</v>
      </c>
      <c r="AB539" s="6">
        <f t="shared" si="232"/>
        <v>-6.3310685197876422E-3</v>
      </c>
      <c r="AC539" s="6">
        <f t="shared" si="233"/>
        <v>1.5090981350126145E-3</v>
      </c>
      <c r="AD539" s="6">
        <f t="shared" si="234"/>
        <v>8.1678453388840996E-3</v>
      </c>
      <c r="AE539" s="6">
        <f t="shared" si="235"/>
        <v>-1.4433841177250654E-2</v>
      </c>
      <c r="AF539" s="6">
        <f t="shared" si="236"/>
        <v>-8.7306816920683199E-3</v>
      </c>
      <c r="AG539" s="6">
        <f t="shared" si="237"/>
        <v>-1.1806130635917948E-2</v>
      </c>
      <c r="AH539" s="6">
        <f t="shared" si="238"/>
        <v>2.9190778281500728E-3</v>
      </c>
      <c r="AI539" s="6">
        <f t="shared" si="239"/>
        <v>-1.0678170700152079E-2</v>
      </c>
      <c r="AJ539" s="6">
        <f t="shared" si="240"/>
        <v>2.2485264546024075E-4</v>
      </c>
      <c r="AK539" s="6">
        <f t="shared" si="241"/>
        <v>1.537574060382242E-2</v>
      </c>
      <c r="AL539" s="6">
        <f t="shared" si="242"/>
        <v>1.3210678956132062E-3</v>
      </c>
      <c r="AM539" s="6">
        <f t="shared" si="243"/>
        <v>5.617979034388456E-3</v>
      </c>
      <c r="AN539" s="6">
        <f t="shared" si="244"/>
        <v>1.174685663683242E-2</v>
      </c>
    </row>
    <row r="540" spans="1:40">
      <c r="A540" s="1" t="d">
        <v>2017-04-10</v>
      </c>
      <c r="B540">
        <v>86.550003000000004</v>
      </c>
      <c r="C540">
        <v>51.68</v>
      </c>
      <c r="D540">
        <v>69.309997999999993</v>
      </c>
      <c r="E540">
        <v>73.980002999999996</v>
      </c>
      <c r="F540">
        <v>54.84</v>
      </c>
      <c r="G540">
        <v>64.019997000000004</v>
      </c>
      <c r="H540">
        <v>51.310001</v>
      </c>
      <c r="I540">
        <v>52.369999</v>
      </c>
      <c r="J540">
        <v>84.639999000000003</v>
      </c>
      <c r="K540">
        <v>123.470001</v>
      </c>
      <c r="L540">
        <v>79.879997000000003</v>
      </c>
      <c r="M540">
        <v>84.379997000000003</v>
      </c>
      <c r="N540">
        <v>91.57</v>
      </c>
      <c r="O540" s="6">
        <f t="shared" si="219"/>
        <v>-1.1547570854785217E-4</v>
      </c>
      <c r="P540" s="6">
        <f t="shared" si="220"/>
        <v>-4.0552146337658485E-3</v>
      </c>
      <c r="Q540" s="6">
        <f t="shared" si="221"/>
        <v>1.0879921956032618E-2</v>
      </c>
      <c r="R540" s="6">
        <f t="shared" si="222"/>
        <v>-4.1815396686692491E-3</v>
      </c>
      <c r="S540" s="6">
        <f t="shared" si="223"/>
        <v>2.556126984642664E-3</v>
      </c>
      <c r="T540" s="6">
        <f t="shared" si="224"/>
        <v>-7.9347287697202357E-3</v>
      </c>
      <c r="U540" s="6">
        <f t="shared" si="225"/>
        <v>-6.7981032244428044E-3</v>
      </c>
      <c r="V540" s="6">
        <f t="shared" si="226"/>
        <v>-8.9345904576301569E-3</v>
      </c>
      <c r="W540" s="6">
        <f t="shared" si="227"/>
        <v>1.7737958019315692E-3</v>
      </c>
      <c r="X540" s="6">
        <f t="shared" si="228"/>
        <v>2.1199926532303178E-2</v>
      </c>
      <c r="Y540" s="6">
        <f t="shared" si="229"/>
        <v>3.1346023961698883E-3</v>
      </c>
      <c r="Z540" s="6">
        <f t="shared" si="230"/>
        <v>1.0723252996992647E-2</v>
      </c>
      <c r="AA540" s="6">
        <f t="shared" si="231"/>
        <v>1.6738602182850931E-2</v>
      </c>
      <c r="AB540" s="6">
        <f t="shared" si="232"/>
        <v>-5.3012114003267337E-3</v>
      </c>
      <c r="AC540" s="6">
        <f t="shared" si="233"/>
        <v>-5.8590299192667946E-3</v>
      </c>
      <c r="AD540" s="6">
        <f t="shared" si="234"/>
        <v>1.1056885961207189E-2</v>
      </c>
      <c r="AE540" s="6">
        <f t="shared" si="235"/>
        <v>-8.5865482462429542E-3</v>
      </c>
      <c r="AF540" s="6">
        <f t="shared" si="236"/>
        <v>-1.0687996797970412E-3</v>
      </c>
      <c r="AG540" s="6">
        <f t="shared" si="237"/>
        <v>-1.1331620758051709E-2</v>
      </c>
      <c r="AH540" s="6">
        <f t="shared" si="238"/>
        <v>-8.6441158955457564E-3</v>
      </c>
      <c r="AI540" s="6">
        <f t="shared" si="239"/>
        <v>-1.4349609960096179E-2</v>
      </c>
      <c r="AJ540" s="6">
        <f t="shared" si="240"/>
        <v>1.5247029268511351E-3</v>
      </c>
      <c r="AK540" s="6">
        <f t="shared" si="241"/>
        <v>1.927839010822394E-2</v>
      </c>
      <c r="AL540" s="6">
        <f t="shared" si="242"/>
        <v>2.8218233569598152E-3</v>
      </c>
      <c r="AM540" s="6">
        <f t="shared" si="243"/>
        <v>1.0099500200157185E-2</v>
      </c>
      <c r="AN540" s="6">
        <f t="shared" si="244"/>
        <v>1.5626770092356145E-2</v>
      </c>
    </row>
    <row r="541" spans="1:40">
      <c r="A541" s="1" t="d">
        <v>2017-04-17</v>
      </c>
      <c r="B541">
        <v>88.25</v>
      </c>
      <c r="C541">
        <v>51.73</v>
      </c>
      <c r="D541">
        <v>67.790001000000004</v>
      </c>
      <c r="E541">
        <v>73.680000000000007</v>
      </c>
      <c r="F541">
        <v>55</v>
      </c>
      <c r="G541">
        <v>65.410004000000001</v>
      </c>
      <c r="H541">
        <v>52.200001</v>
      </c>
      <c r="I541">
        <v>53.169998</v>
      </c>
      <c r="J541">
        <v>84.690002000000007</v>
      </c>
      <c r="K541">
        <v>123.540001</v>
      </c>
      <c r="L541">
        <v>79.970000999999996</v>
      </c>
      <c r="M541">
        <v>84.510002</v>
      </c>
      <c r="N541">
        <v>91.620002999999997</v>
      </c>
      <c r="O541" s="6">
        <f t="shared" si="219"/>
        <v>3.4052587401295067E-3</v>
      </c>
      <c r="P541" s="6">
        <f t="shared" si="220"/>
        <v>8.152199572172206E-3</v>
      </c>
      <c r="Q541" s="6">
        <f t="shared" si="221"/>
        <v>-3.0650971657755044E-2</v>
      </c>
      <c r="R541" s="6">
        <f t="shared" si="222"/>
        <v>-9.1867843542819631E-3</v>
      </c>
      <c r="S541" s="6">
        <f t="shared" si="223"/>
        <v>7.6656333088200952E-3</v>
      </c>
      <c r="T541" s="6">
        <f t="shared" si="224"/>
        <v>5.3653228214983325E-3</v>
      </c>
      <c r="U541" s="6">
        <f t="shared" si="225"/>
        <v>-4.014898768393887E-3</v>
      </c>
      <c r="V541" s="6">
        <f t="shared" si="226"/>
        <v>-2.6296596918263531E-3</v>
      </c>
      <c r="W541" s="6">
        <f t="shared" si="227"/>
        <v>2.0093972957486318E-3</v>
      </c>
      <c r="X541" s="6">
        <f t="shared" si="228"/>
        <v>2.3174031933579486E-2</v>
      </c>
      <c r="Y541" s="6">
        <f t="shared" si="229"/>
        <v>3.1310689599901831E-3</v>
      </c>
      <c r="Z541" s="6">
        <f t="shared" si="230"/>
        <v>1.0706752099970769E-2</v>
      </c>
      <c r="AA541" s="6">
        <f t="shared" si="231"/>
        <v>1.7395594057831389E-2</v>
      </c>
      <c r="AB541" s="6">
        <f t="shared" si="232"/>
        <v>-1.7804769516493752E-3</v>
      </c>
      <c r="AC541" s="6">
        <f t="shared" si="233"/>
        <v>6.34838428667126E-3</v>
      </c>
      <c r="AD541" s="6">
        <f t="shared" si="234"/>
        <v>-3.0474007652580473E-2</v>
      </c>
      <c r="AE541" s="6">
        <f t="shared" si="235"/>
        <v>-1.3591792931855667E-2</v>
      </c>
      <c r="AF541" s="6">
        <f t="shared" si="236"/>
        <v>4.04070664438039E-3</v>
      </c>
      <c r="AG541" s="6">
        <f t="shared" si="237"/>
        <v>1.9684308331668603E-3</v>
      </c>
      <c r="AH541" s="6">
        <f t="shared" si="238"/>
        <v>-5.860911439496839E-3</v>
      </c>
      <c r="AI541" s="6">
        <f t="shared" si="239"/>
        <v>-8.0446791942923746E-3</v>
      </c>
      <c r="AJ541" s="6">
        <f t="shared" si="240"/>
        <v>1.7603044206681976E-3</v>
      </c>
      <c r="AK541" s="6">
        <f t="shared" si="241"/>
        <v>2.1252495509500247E-2</v>
      </c>
      <c r="AL541" s="6">
        <f t="shared" si="242"/>
        <v>2.81828992078011E-3</v>
      </c>
      <c r="AM541" s="6">
        <f t="shared" si="243"/>
        <v>1.0082999303135307E-2</v>
      </c>
      <c r="AN541" s="6">
        <f t="shared" si="244"/>
        <v>1.6283761967336604E-2</v>
      </c>
    </row>
    <row r="542" spans="1:40">
      <c r="A542" s="1" t="d">
        <v>2017-04-24</v>
      </c>
      <c r="B542">
        <v>90.059997999999993</v>
      </c>
      <c r="C542">
        <v>51.700001</v>
      </c>
      <c r="D542">
        <v>67.839995999999999</v>
      </c>
      <c r="E542">
        <v>75.5</v>
      </c>
      <c r="F542">
        <v>55.18</v>
      </c>
      <c r="G542">
        <v>66.339995999999999</v>
      </c>
      <c r="H542">
        <v>53.07</v>
      </c>
      <c r="I542">
        <v>54.380001</v>
      </c>
      <c r="J542">
        <v>84.620002999999997</v>
      </c>
      <c r="K542">
        <v>122.349998</v>
      </c>
      <c r="L542">
        <v>79.940002000000007</v>
      </c>
      <c r="M542">
        <v>84.389999000000003</v>
      </c>
      <c r="N542">
        <v>91.169998000000007</v>
      </c>
      <c r="O542" s="6">
        <f t="shared" si="219"/>
        <v>3.1583902050535503E-2</v>
      </c>
      <c r="P542" s="6">
        <f t="shared" si="220"/>
        <v>5.8195894851185859E-3</v>
      </c>
      <c r="Q542" s="6">
        <f t="shared" si="221"/>
        <v>-3.6473001560596317E-2</v>
      </c>
      <c r="R542" s="6">
        <f t="shared" si="222"/>
        <v>1.4542261089595086E-2</v>
      </c>
      <c r="S542" s="6">
        <f t="shared" si="223"/>
        <v>8.736841079668994E-3</v>
      </c>
      <c r="T542" s="6">
        <f t="shared" si="224"/>
        <v>1.840774672687041E-2</v>
      </c>
      <c r="U542" s="6">
        <f t="shared" si="225"/>
        <v>9.0858092385507662E-3</v>
      </c>
      <c r="V542" s="6">
        <f t="shared" si="226"/>
        <v>2.4573090037256051E-2</v>
      </c>
      <c r="W542" s="6">
        <f t="shared" si="227"/>
        <v>2.3663640812483441E-3</v>
      </c>
      <c r="X542" s="6">
        <f t="shared" si="228"/>
        <v>1.3494807113415951E-2</v>
      </c>
      <c r="Y542" s="6">
        <f t="shared" si="229"/>
        <v>3.8855097068318419E-3</v>
      </c>
      <c r="Z542" s="6">
        <f t="shared" si="230"/>
        <v>9.7642953067852943E-3</v>
      </c>
      <c r="AA542" s="6">
        <f t="shared" si="231"/>
        <v>1.2805076171023645E-2</v>
      </c>
      <c r="AB542" s="6">
        <f t="shared" si="232"/>
        <v>2.6398166358756622E-2</v>
      </c>
      <c r="AC542" s="6">
        <f t="shared" si="233"/>
        <v>4.0157741996176399E-3</v>
      </c>
      <c r="AD542" s="6">
        <f t="shared" si="234"/>
        <v>-3.6296037555421747E-2</v>
      </c>
      <c r="AE542" s="6">
        <f t="shared" si="235"/>
        <v>1.013725251202138E-2</v>
      </c>
      <c r="AF542" s="6">
        <f t="shared" si="236"/>
        <v>5.1119144152292888E-3</v>
      </c>
      <c r="AG542" s="6">
        <f t="shared" si="237"/>
        <v>1.5010854738538939E-2</v>
      </c>
      <c r="AH542" s="6">
        <f t="shared" si="238"/>
        <v>7.2397965674478142E-3</v>
      </c>
      <c r="AI542" s="6">
        <f t="shared" si="239"/>
        <v>1.9158070534790031E-2</v>
      </c>
      <c r="AJ542" s="6">
        <f t="shared" si="240"/>
        <v>2.11727120616791E-3</v>
      </c>
      <c r="AK542" s="6">
        <f t="shared" si="241"/>
        <v>1.1573270689336715E-2</v>
      </c>
      <c r="AL542" s="6">
        <f t="shared" si="242"/>
        <v>3.5727306676217687E-3</v>
      </c>
      <c r="AM542" s="6">
        <f t="shared" si="243"/>
        <v>9.1405425099498321E-3</v>
      </c>
      <c r="AN542" s="6">
        <f t="shared" si="244"/>
        <v>1.169324408052886E-2</v>
      </c>
    </row>
    <row r="543" spans="1:40">
      <c r="A543" s="1" t="d">
        <v>2017-05-01</v>
      </c>
      <c r="B543">
        <v>90.169998000000007</v>
      </c>
      <c r="C543">
        <v>51.73</v>
      </c>
      <c r="D543">
        <v>67.309997999999993</v>
      </c>
      <c r="E543">
        <v>75.970000999999996</v>
      </c>
      <c r="F543">
        <v>55.220001000000003</v>
      </c>
      <c r="G543">
        <v>66.919998000000007</v>
      </c>
      <c r="H543">
        <v>53.48</v>
      </c>
      <c r="I543">
        <v>54.970001000000003</v>
      </c>
      <c r="J543">
        <v>84.489998</v>
      </c>
      <c r="K543">
        <v>121.290001</v>
      </c>
      <c r="L543">
        <v>79.730002999999996</v>
      </c>
      <c r="M543">
        <v>83.919998000000007</v>
      </c>
      <c r="N543">
        <v>90.589995999999999</v>
      </c>
      <c r="O543" s="6">
        <f t="shared" si="219"/>
        <v>4.0974439047226328E-2</v>
      </c>
      <c r="P543" s="6">
        <f t="shared" si="220"/>
        <v>9.6702454107714623E-4</v>
      </c>
      <c r="Q543" s="6">
        <f t="shared" si="221"/>
        <v>-2.9280382764673651E-2</v>
      </c>
      <c r="R543" s="6">
        <f t="shared" si="222"/>
        <v>2.6543711722413318E-2</v>
      </c>
      <c r="S543" s="6">
        <f t="shared" si="223"/>
        <v>6.9053699172751584E-3</v>
      </c>
      <c r="T543" s="6">
        <f t="shared" si="224"/>
        <v>4.430235855083145E-2</v>
      </c>
      <c r="U543" s="6">
        <f t="shared" si="225"/>
        <v>4.1422067790490756E-2</v>
      </c>
      <c r="V543" s="6">
        <f t="shared" si="226"/>
        <v>4.8453710867815407E-2</v>
      </c>
      <c r="W543" s="6">
        <f t="shared" si="227"/>
        <v>-1.7737958019316169E-3</v>
      </c>
      <c r="X543" s="6">
        <f t="shared" si="228"/>
        <v>-1.7813839113293629E-2</v>
      </c>
      <c r="Y543" s="6">
        <f t="shared" si="229"/>
        <v>-1.8795068498849328E-3</v>
      </c>
      <c r="Z543" s="6">
        <f t="shared" si="230"/>
        <v>-5.4664308869229357E-3</v>
      </c>
      <c r="AA543" s="6">
        <f t="shared" si="231"/>
        <v>-1.0759919593429302E-2</v>
      </c>
      <c r="AB543" s="6">
        <f t="shared" si="232"/>
        <v>3.5788703355447447E-2</v>
      </c>
      <c r="AC543" s="6">
        <f t="shared" si="233"/>
        <v>-8.3679074442379964E-4</v>
      </c>
      <c r="AD543" s="6">
        <f t="shared" si="234"/>
        <v>-2.9103418759499081E-2</v>
      </c>
      <c r="AE543" s="6">
        <f t="shared" si="235"/>
        <v>2.2138703144839612E-2</v>
      </c>
      <c r="AF543" s="6">
        <f t="shared" si="236"/>
        <v>3.2804432528354532E-3</v>
      </c>
      <c r="AG543" s="6">
        <f t="shared" si="237"/>
        <v>4.0905466562499979E-2</v>
      </c>
      <c r="AH543" s="6">
        <f t="shared" si="238"/>
        <v>3.9576055119387804E-2</v>
      </c>
      <c r="AI543" s="6">
        <f t="shared" si="239"/>
        <v>4.3038691365349387E-2</v>
      </c>
      <c r="AJ543" s="6">
        <f t="shared" si="240"/>
        <v>-2.0228886770120511E-3</v>
      </c>
      <c r="AK543" s="6">
        <f t="shared" si="241"/>
        <v>-1.9735375537372868E-2</v>
      </c>
      <c r="AL543" s="6">
        <f t="shared" si="242"/>
        <v>-2.1922858890950059E-3</v>
      </c>
      <c r="AM543" s="6">
        <f t="shared" si="243"/>
        <v>-6.0901836837583979E-3</v>
      </c>
      <c r="AN543" s="6">
        <f t="shared" si="244"/>
        <v>-1.1871751683924087E-2</v>
      </c>
    </row>
    <row r="544" spans="1:40">
      <c r="A544" s="1" t="d">
        <v>2017-05-08</v>
      </c>
      <c r="B544">
        <v>89.879997000000003</v>
      </c>
      <c r="C544">
        <v>51.73</v>
      </c>
      <c r="D544">
        <v>67.75</v>
      </c>
      <c r="E544">
        <v>75.279999000000004</v>
      </c>
      <c r="F544">
        <v>54.959999000000003</v>
      </c>
      <c r="G544">
        <v>66.300003000000004</v>
      </c>
      <c r="H544">
        <v>52.610000999999997</v>
      </c>
      <c r="I544">
        <v>55.560001</v>
      </c>
      <c r="J544">
        <v>84.540001000000004</v>
      </c>
      <c r="K544">
        <v>121.389999</v>
      </c>
      <c r="L544">
        <v>79.819999999999993</v>
      </c>
      <c r="M544">
        <v>84.209998999999996</v>
      </c>
      <c r="N544">
        <v>90.879997000000003</v>
      </c>
      <c r="O544" s="6">
        <f t="shared" si="219"/>
        <v>1.8301718125884651E-2</v>
      </c>
      <c r="P544" s="6">
        <f t="shared" si="220"/>
        <v>0</v>
      </c>
      <c r="Q544" s="6">
        <f t="shared" si="221"/>
        <v>-5.9024643450221329E-4</v>
      </c>
      <c r="R544" s="6">
        <f t="shared" si="222"/>
        <v>2.148309004633189E-2</v>
      </c>
      <c r="S544" s="6">
        <f t="shared" si="223"/>
        <v>-7.2755551342807085E-4</v>
      </c>
      <c r="T544" s="6">
        <f t="shared" si="224"/>
        <v>1.351472931483615E-2</v>
      </c>
      <c r="U544" s="6">
        <f t="shared" si="225"/>
        <v>7.8237207048279401E-3</v>
      </c>
      <c r="V544" s="6">
        <f t="shared" si="226"/>
        <v>4.3969245983653038E-2</v>
      </c>
      <c r="W544" s="6">
        <f t="shared" si="227"/>
        <v>-1.772747581682479E-3</v>
      </c>
      <c r="X544" s="6">
        <f t="shared" si="228"/>
        <v>-1.7556503690495905E-2</v>
      </c>
      <c r="Y544" s="6">
        <f t="shared" si="229"/>
        <v>-1.8774772278998782E-3</v>
      </c>
      <c r="Z544" s="6">
        <f t="shared" si="230"/>
        <v>-3.5562270554024959E-3</v>
      </c>
      <c r="AA544" s="6">
        <f t="shared" si="231"/>
        <v>-8.109699240260497E-3</v>
      </c>
      <c r="AB544" s="6">
        <f t="shared" si="232"/>
        <v>1.311598243410577E-2</v>
      </c>
      <c r="AC544" s="6">
        <f t="shared" si="233"/>
        <v>-1.8038152855009459E-3</v>
      </c>
      <c r="AD544" s="6">
        <f t="shared" si="234"/>
        <v>-4.1328242932764283E-4</v>
      </c>
      <c r="AE544" s="6">
        <f t="shared" si="235"/>
        <v>1.7078081468758183E-2</v>
      </c>
      <c r="AF544" s="6">
        <f t="shared" si="236"/>
        <v>-4.3524821778677756E-3</v>
      </c>
      <c r="AG544" s="6">
        <f t="shared" si="237"/>
        <v>1.0117837326504679E-2</v>
      </c>
      <c r="AH544" s="6">
        <f t="shared" si="238"/>
        <v>5.9777080337249881E-3</v>
      </c>
      <c r="AI544" s="6">
        <f t="shared" si="239"/>
        <v>3.8554226481187018E-2</v>
      </c>
      <c r="AJ544" s="6">
        <f t="shared" si="240"/>
        <v>-2.0218404567629131E-3</v>
      </c>
      <c r="AK544" s="6">
        <f t="shared" si="241"/>
        <v>-1.9478040114575143E-2</v>
      </c>
      <c r="AL544" s="6">
        <f t="shared" si="242"/>
        <v>-2.1902562671099516E-3</v>
      </c>
      <c r="AM544" s="6">
        <f t="shared" si="243"/>
        <v>-4.1799798522379576E-3</v>
      </c>
      <c r="AN544" s="6">
        <f t="shared" si="244"/>
        <v>-9.2215313307552824E-3</v>
      </c>
    </row>
    <row r="545" spans="1:40">
      <c r="A545" s="1" t="d">
        <v>2017-05-15</v>
      </c>
      <c r="B545">
        <v>89.25</v>
      </c>
      <c r="C545">
        <v>52.080002</v>
      </c>
      <c r="D545">
        <v>68.080001999999993</v>
      </c>
      <c r="E545">
        <v>75.029999000000004</v>
      </c>
      <c r="F545">
        <v>55.349997999999999</v>
      </c>
      <c r="G545">
        <v>66.160004000000001</v>
      </c>
      <c r="H545">
        <v>52.439999</v>
      </c>
      <c r="I545">
        <v>55.240001999999997</v>
      </c>
      <c r="J545">
        <v>84.599997999999999</v>
      </c>
      <c r="K545">
        <v>123.709999</v>
      </c>
      <c r="L545">
        <v>79.949996999999996</v>
      </c>
      <c r="M545">
        <v>84.709998999999996</v>
      </c>
      <c r="N545">
        <v>92.010002</v>
      </c>
      <c r="O545" s="6">
        <f t="shared" si="219"/>
        <v>-9.0346720062595056E-3</v>
      </c>
      <c r="P545" s="6">
        <f t="shared" si="220"/>
        <v>7.3232354460277477E-3</v>
      </c>
      <c r="Q545" s="6">
        <f t="shared" si="221"/>
        <v>3.5315811209397289E-3</v>
      </c>
      <c r="R545" s="6">
        <f t="shared" si="222"/>
        <v>-6.2446360253437735E-3</v>
      </c>
      <c r="S545" s="6">
        <f t="shared" si="223"/>
        <v>3.0760542318106214E-3</v>
      </c>
      <c r="T545" s="6">
        <f t="shared" si="224"/>
        <v>-2.716862048530696E-3</v>
      </c>
      <c r="U545" s="6">
        <f t="shared" si="225"/>
        <v>-1.1942157013717321E-2</v>
      </c>
      <c r="V545" s="6">
        <f t="shared" si="226"/>
        <v>1.5690907153300532E-2</v>
      </c>
      <c r="W545" s="6">
        <f t="shared" si="227"/>
        <v>-2.3643777301703088E-4</v>
      </c>
      <c r="X545" s="6">
        <f t="shared" si="228"/>
        <v>1.1054335249185547E-2</v>
      </c>
      <c r="Y545" s="6">
        <f t="shared" si="229"/>
        <v>1.250234545691147E-4</v>
      </c>
      <c r="Z545" s="6">
        <f t="shared" si="230"/>
        <v>3.784747318347935E-3</v>
      </c>
      <c r="AA545" s="6">
        <f t="shared" si="231"/>
        <v>9.1714148712668964E-3</v>
      </c>
      <c r="AB545" s="6">
        <f t="shared" si="232"/>
        <v>-1.4220407698038388E-2</v>
      </c>
      <c r="AC545" s="6">
        <f t="shared" si="233"/>
        <v>5.5194201605268016E-3</v>
      </c>
      <c r="AD545" s="6">
        <f t="shared" si="234"/>
        <v>3.7085451261142993E-3</v>
      </c>
      <c r="AE545" s="6">
        <f t="shared" si="235"/>
        <v>-1.064964460291748E-2</v>
      </c>
      <c r="AF545" s="6">
        <f t="shared" si="236"/>
        <v>-5.4887243262908376E-4</v>
      </c>
      <c r="AG545" s="6">
        <f t="shared" si="237"/>
        <v>-6.1137540368621686E-3</v>
      </c>
      <c r="AH545" s="6">
        <f t="shared" si="238"/>
        <v>-1.3788169684820273E-2</v>
      </c>
      <c r="AI545" s="6">
        <f t="shared" si="239"/>
        <v>1.0275887650834512E-2</v>
      </c>
      <c r="AJ545" s="6">
        <f t="shared" si="240"/>
        <v>-4.8553064809746499E-4</v>
      </c>
      <c r="AK545" s="6">
        <f t="shared" si="241"/>
        <v>9.1327988251063107E-3</v>
      </c>
      <c r="AL545" s="6">
        <f t="shared" si="242"/>
        <v>-1.8775558464095848E-4</v>
      </c>
      <c r="AM545" s="6">
        <f t="shared" si="243"/>
        <v>3.1609945215124733E-3</v>
      </c>
      <c r="AN545" s="6">
        <f t="shared" si="244"/>
        <v>8.0595827807721093E-3</v>
      </c>
    </row>
    <row r="546" spans="1:40">
      <c r="A546" s="1" t="d">
        <v>2017-05-22</v>
      </c>
      <c r="B546">
        <v>90.739998</v>
      </c>
      <c r="C546">
        <v>53.400002000000001</v>
      </c>
      <c r="D546">
        <v>66.610000999999997</v>
      </c>
      <c r="E546">
        <v>75.889999000000003</v>
      </c>
      <c r="F546">
        <v>56.5</v>
      </c>
      <c r="G546">
        <v>67.410004000000001</v>
      </c>
      <c r="H546">
        <v>52.93</v>
      </c>
      <c r="I546">
        <v>56.380001</v>
      </c>
      <c r="J546">
        <v>84.580001999999993</v>
      </c>
      <c r="K546">
        <v>123.480003</v>
      </c>
      <c r="L546">
        <v>79.970000999999996</v>
      </c>
      <c r="M546">
        <v>84.639999000000003</v>
      </c>
      <c r="N546">
        <v>92</v>
      </c>
      <c r="O546" s="6">
        <f t="shared" si="219"/>
        <v>6.3014968633321429E-3</v>
      </c>
      <c r="P546" s="6">
        <f t="shared" si="220"/>
        <v>3.1772899403908379E-2</v>
      </c>
      <c r="Q546" s="6">
        <f t="shared" si="221"/>
        <v>-1.0454052871505458E-2</v>
      </c>
      <c r="R546" s="6">
        <f t="shared" si="222"/>
        <v>-1.0536284393660061E-3</v>
      </c>
      <c r="S546" s="6">
        <f t="shared" si="223"/>
        <v>2.2915413541006284E-2</v>
      </c>
      <c r="T546" s="6">
        <f t="shared" si="224"/>
        <v>7.2955879715316235E-3</v>
      </c>
      <c r="U546" s="6">
        <f t="shared" si="225"/>
        <v>-1.0337466363846233E-2</v>
      </c>
      <c r="V546" s="6">
        <f t="shared" si="226"/>
        <v>2.532690335844261E-2</v>
      </c>
      <c r="W546" s="6">
        <f t="shared" si="227"/>
        <v>1.0646951972814302E-3</v>
      </c>
      <c r="X546" s="6">
        <f t="shared" si="228"/>
        <v>1.7894843363898759E-2</v>
      </c>
      <c r="Y546" s="6">
        <f t="shared" si="229"/>
        <v>3.0056127070932971E-3</v>
      </c>
      <c r="Z546" s="6">
        <f t="shared" si="230"/>
        <v>8.5430160394240912E-3</v>
      </c>
      <c r="AA546" s="6">
        <f t="shared" si="231"/>
        <v>1.5444789522828862E-2</v>
      </c>
      <c r="AB546" s="6">
        <f t="shared" si="232"/>
        <v>1.115761171553261E-3</v>
      </c>
      <c r="AC546" s="6">
        <f t="shared" si="233"/>
        <v>2.9969084118407433E-2</v>
      </c>
      <c r="AD546" s="6">
        <f t="shared" si="234"/>
        <v>-1.0277088866330887E-2</v>
      </c>
      <c r="AE546" s="6">
        <f t="shared" si="235"/>
        <v>-5.4586370169397115E-3</v>
      </c>
      <c r="AF546" s="6">
        <f t="shared" si="236"/>
        <v>1.9290486876566579E-2</v>
      </c>
      <c r="AG546" s="6">
        <f t="shared" si="237"/>
        <v>3.8986959832001513E-3</v>
      </c>
      <c r="AH546" s="6">
        <f t="shared" si="238"/>
        <v>-1.2183479034949185E-2</v>
      </c>
      <c r="AI546" s="6">
        <f t="shared" si="239"/>
        <v>1.991188385597659E-2</v>
      </c>
      <c r="AJ546" s="6">
        <f t="shared" si="240"/>
        <v>8.1560232220099604E-4</v>
      </c>
      <c r="AK546" s="6">
        <f t="shared" si="241"/>
        <v>1.597330693981952E-2</v>
      </c>
      <c r="AL546" s="6">
        <f t="shared" si="242"/>
        <v>2.6928336678832239E-3</v>
      </c>
      <c r="AM546" s="6">
        <f t="shared" si="243"/>
        <v>7.919263242588629E-3</v>
      </c>
      <c r="AN546" s="6">
        <f t="shared" si="244"/>
        <v>1.4332957432334075E-2</v>
      </c>
    </row>
    <row r="547" spans="1:40">
      <c r="A547" s="1" t="d">
        <v>2017-05-29</v>
      </c>
      <c r="B547">
        <v>92.239998</v>
      </c>
      <c r="C547">
        <v>54.279998999999997</v>
      </c>
      <c r="D547">
        <v>65.089995999999999</v>
      </c>
      <c r="E547">
        <v>77.419998000000007</v>
      </c>
      <c r="F547">
        <v>57.27</v>
      </c>
      <c r="G547">
        <v>68.209998999999996</v>
      </c>
      <c r="H547">
        <v>53.849997999999999</v>
      </c>
      <c r="I547">
        <v>57.189999</v>
      </c>
      <c r="J547">
        <v>84.599997999999999</v>
      </c>
      <c r="K547">
        <v>125.620003</v>
      </c>
      <c r="L547">
        <v>79.949996999999996</v>
      </c>
      <c r="M547">
        <v>84.970000999999996</v>
      </c>
      <c r="N547">
        <v>93.129997000000003</v>
      </c>
      <c r="O547" s="6">
        <f t="shared" si="219"/>
        <v>2.5918440338945251E-2</v>
      </c>
      <c r="P547" s="6">
        <f t="shared" si="220"/>
        <v>4.8117932528252687E-2</v>
      </c>
      <c r="Q547" s="6">
        <f t="shared" si="221"/>
        <v>-4.0053593628888537E-2</v>
      </c>
      <c r="R547" s="6">
        <f t="shared" si="222"/>
        <v>2.8030637323000211E-2</v>
      </c>
      <c r="S547" s="6">
        <f t="shared" si="223"/>
        <v>4.1171296686723181E-2</v>
      </c>
      <c r="T547" s="6">
        <f t="shared" si="224"/>
        <v>2.8401224565336176E-2</v>
      </c>
      <c r="U547" s="6">
        <f t="shared" si="225"/>
        <v>2.3296131711683786E-2</v>
      </c>
      <c r="V547" s="6">
        <f t="shared" si="226"/>
        <v>2.8915504556947202E-2</v>
      </c>
      <c r="W547" s="6">
        <f t="shared" si="227"/>
        <v>7.0943600415151803E-4</v>
      </c>
      <c r="X547" s="6">
        <f t="shared" si="228"/>
        <v>3.4253006235980522E-2</v>
      </c>
      <c r="Y547" s="6">
        <f t="shared" si="229"/>
        <v>1.62730213592258E-3</v>
      </c>
      <c r="Z547" s="6">
        <f t="shared" si="230"/>
        <v>8.9845976174829471E-3</v>
      </c>
      <c r="AA547" s="6">
        <f t="shared" si="231"/>
        <v>2.4456412358253E-2</v>
      </c>
      <c r="AB547" s="6">
        <f t="shared" si="232"/>
        <v>2.073270464716637E-2</v>
      </c>
      <c r="AC547" s="6">
        <f t="shared" si="233"/>
        <v>4.6314117242751744E-2</v>
      </c>
      <c r="AD547" s="6">
        <f t="shared" si="234"/>
        <v>-3.9876629623713966E-2</v>
      </c>
      <c r="AE547" s="6">
        <f t="shared" si="235"/>
        <v>2.3625628745426504E-2</v>
      </c>
      <c r="AF547" s="6">
        <f t="shared" si="236"/>
        <v>3.7546370022283476E-2</v>
      </c>
      <c r="AG547" s="6">
        <f t="shared" si="237"/>
        <v>2.5004332577004705E-2</v>
      </c>
      <c r="AH547" s="6">
        <f t="shared" si="238"/>
        <v>2.1450119040580834E-2</v>
      </c>
      <c r="AI547" s="6">
        <f t="shared" si="239"/>
        <v>2.3500485054481181E-2</v>
      </c>
      <c r="AJ547" s="6">
        <f t="shared" si="240"/>
        <v>4.6034312907108389E-4</v>
      </c>
      <c r="AK547" s="6">
        <f t="shared" si="241"/>
        <v>3.2331469811901284E-2</v>
      </c>
      <c r="AL547" s="6">
        <f t="shared" si="242"/>
        <v>1.3145230967125069E-3</v>
      </c>
      <c r="AM547" s="6">
        <f t="shared" si="243"/>
        <v>8.360844820647485E-3</v>
      </c>
      <c r="AN547" s="6">
        <f t="shared" si="244"/>
        <v>2.3344580267758215E-2</v>
      </c>
    </row>
    <row r="548" spans="1:40">
      <c r="A548" s="1" t="d">
        <v>2017-06-05</v>
      </c>
      <c r="B548">
        <v>90.370002999999997</v>
      </c>
      <c r="C548">
        <v>53.669998</v>
      </c>
      <c r="D548">
        <v>66.419998000000007</v>
      </c>
      <c r="E548">
        <v>77.519997000000004</v>
      </c>
      <c r="F548">
        <v>56.669998</v>
      </c>
      <c r="G548">
        <v>67.910004000000001</v>
      </c>
      <c r="H548">
        <v>54.630001</v>
      </c>
      <c r="I548">
        <v>56.02</v>
      </c>
      <c r="J548">
        <v>84.480002999999996</v>
      </c>
      <c r="K548">
        <v>124.400002</v>
      </c>
      <c r="L548">
        <v>79.860000999999997</v>
      </c>
      <c r="M548">
        <v>84.839995999999999</v>
      </c>
      <c r="N548">
        <v>92.580001999999993</v>
      </c>
      <c r="O548" s="6">
        <f t="shared" si="219"/>
        <v>1.2470966450972686E-2</v>
      </c>
      <c r="P548" s="6">
        <f t="shared" si="220"/>
        <v>3.0073112621199691E-2</v>
      </c>
      <c r="Q548" s="6">
        <f t="shared" si="221"/>
        <v>-2.4685327805133519E-2</v>
      </c>
      <c r="R548" s="6">
        <f t="shared" si="222"/>
        <v>3.2647908653184517E-2</v>
      </c>
      <c r="S548" s="6">
        <f t="shared" si="223"/>
        <v>2.3568311868534961E-2</v>
      </c>
      <c r="T548" s="6">
        <f t="shared" si="224"/>
        <v>2.6107246852259278E-2</v>
      </c>
      <c r="U548" s="6">
        <f t="shared" si="225"/>
        <v>4.0913560886500541E-2</v>
      </c>
      <c r="V548" s="6">
        <f t="shared" si="226"/>
        <v>1.4021405085223674E-2</v>
      </c>
      <c r="W548" s="6">
        <f t="shared" si="227"/>
        <v>-1.4193875022010269E-3</v>
      </c>
      <c r="X548" s="6">
        <f t="shared" si="228"/>
        <v>5.5620875909300283E-3</v>
      </c>
      <c r="Y548" s="6">
        <f t="shared" si="229"/>
        <v>-1.1262875995218496E-3</v>
      </c>
      <c r="Z548" s="6">
        <f t="shared" si="230"/>
        <v>1.5334359104310158E-3</v>
      </c>
      <c r="AA548" s="6">
        <f t="shared" si="231"/>
        <v>6.175868675024827E-3</v>
      </c>
      <c r="AB548" s="6">
        <f t="shared" si="232"/>
        <v>7.2852307591938044E-3</v>
      </c>
      <c r="AC548" s="6">
        <f t="shared" si="233"/>
        <v>2.8269297335698745E-2</v>
      </c>
      <c r="AD548" s="6">
        <f t="shared" si="234"/>
        <v>-2.4508363799958948E-2</v>
      </c>
      <c r="AE548" s="6">
        <f t="shared" si="235"/>
        <v>2.8242900075610811E-2</v>
      </c>
      <c r="AF548" s="6">
        <f t="shared" si="236"/>
        <v>1.9943385204095256E-2</v>
      </c>
      <c r="AG548" s="6">
        <f t="shared" si="237"/>
        <v>2.2710354863927806E-2</v>
      </c>
      <c r="AH548" s="6">
        <f t="shared" si="238"/>
        <v>3.9067548215397589E-2</v>
      </c>
      <c r="AI548" s="6">
        <f t="shared" si="239"/>
        <v>8.6063855827576523E-3</v>
      </c>
      <c r="AJ548" s="6">
        <f t="shared" si="240"/>
        <v>-1.668480377281461E-3</v>
      </c>
      <c r="AK548" s="6">
        <f t="shared" si="241"/>
        <v>3.6405511668507915E-3</v>
      </c>
      <c r="AL548" s="6">
        <f t="shared" si="242"/>
        <v>-1.4390666387319227E-3</v>
      </c>
      <c r="AM548" s="6">
        <f t="shared" si="243"/>
        <v>9.0968311359555408E-4</v>
      </c>
      <c r="AN548" s="6">
        <f t="shared" si="244"/>
        <v>5.0640365845300407E-3</v>
      </c>
    </row>
    <row r="549" spans="1:40">
      <c r="A549" s="1" t="d">
        <v>2017-06-12</v>
      </c>
      <c r="B549">
        <v>90.150002000000001</v>
      </c>
      <c r="C549">
        <v>54.110000999999997</v>
      </c>
      <c r="D549">
        <v>66.300003000000004</v>
      </c>
      <c r="E549">
        <v>77.690002000000007</v>
      </c>
      <c r="F549">
        <v>55.950001</v>
      </c>
      <c r="G549">
        <v>68.680000000000007</v>
      </c>
      <c r="H549">
        <v>54.02</v>
      </c>
      <c r="I549">
        <v>55.25</v>
      </c>
      <c r="J549">
        <v>84.519997000000004</v>
      </c>
      <c r="K549">
        <v>126.349998</v>
      </c>
      <c r="L549">
        <v>79.959998999999996</v>
      </c>
      <c r="M549">
        <v>85.139999000000003</v>
      </c>
      <c r="N549">
        <v>93.779999000000004</v>
      </c>
      <c r="O549" s="6">
        <f t="shared" si="219"/>
        <v>-6.5232803602484632E-3</v>
      </c>
      <c r="P549" s="6">
        <f t="shared" si="220"/>
        <v>1.3208246716183879E-2</v>
      </c>
      <c r="Q549" s="6">
        <f t="shared" si="221"/>
        <v>-4.6647889971640783E-3</v>
      </c>
      <c r="R549" s="6">
        <f t="shared" si="222"/>
        <v>2.3441664466813377E-2</v>
      </c>
      <c r="S549" s="6">
        <f t="shared" si="223"/>
        <v>-9.7821855213601708E-3</v>
      </c>
      <c r="T549" s="6">
        <f t="shared" si="224"/>
        <v>1.8664601825552012E-2</v>
      </c>
      <c r="U549" s="6">
        <f t="shared" si="225"/>
        <v>2.0384062494573422E-2</v>
      </c>
      <c r="V549" s="6">
        <f t="shared" si="226"/>
        <v>-2.0246163024890226E-2</v>
      </c>
      <c r="W549" s="6">
        <f t="shared" si="227"/>
        <v>-7.096984372964235E-4</v>
      </c>
      <c r="X549" s="6">
        <f t="shared" si="228"/>
        <v>2.2976594075766143E-2</v>
      </c>
      <c r="Y549" s="6">
        <f t="shared" si="229"/>
        <v>-1.2507972254159345E-4</v>
      </c>
      <c r="Z549" s="6">
        <f t="shared" si="230"/>
        <v>5.8899923594013057E-3</v>
      </c>
      <c r="AA549" s="6">
        <f t="shared" si="231"/>
        <v>1.9163025949145519E-2</v>
      </c>
      <c r="AB549" s="6">
        <f t="shared" si="232"/>
        <v>-1.1709016052027345E-2</v>
      </c>
      <c r="AC549" s="6">
        <f t="shared" si="233"/>
        <v>1.1404431430682933E-2</v>
      </c>
      <c r="AD549" s="6">
        <f t="shared" si="234"/>
        <v>-4.4878249919895075E-3</v>
      </c>
      <c r="AE549" s="6">
        <f t="shared" si="235"/>
        <v>1.9036655889239671E-2</v>
      </c>
      <c r="AF549" s="6">
        <f t="shared" si="236"/>
        <v>-1.3407112185799876E-2</v>
      </c>
      <c r="AG549" s="6">
        <f t="shared" si="237"/>
        <v>1.526770983722054E-2</v>
      </c>
      <c r="AH549" s="6">
        <f t="shared" si="238"/>
        <v>1.853804982347047E-2</v>
      </c>
      <c r="AI549" s="6">
        <f t="shared" si="239"/>
        <v>-2.5661182527356247E-2</v>
      </c>
      <c r="AJ549" s="6">
        <f t="shared" si="240"/>
        <v>-9.5879131237685763E-4</v>
      </c>
      <c r="AK549" s="6">
        <f t="shared" si="241"/>
        <v>2.1055057651686904E-2</v>
      </c>
      <c r="AL549" s="6">
        <f t="shared" si="242"/>
        <v>-4.3785876175166664E-4</v>
      </c>
      <c r="AM549" s="6">
        <f t="shared" si="243"/>
        <v>5.2662395625658436E-3</v>
      </c>
      <c r="AN549" s="6">
        <f t="shared" si="244"/>
        <v>1.8051193858650734E-2</v>
      </c>
    </row>
    <row r="550" spans="1:40">
      <c r="A550" s="1" t="d">
        <v>2017-06-19</v>
      </c>
      <c r="B550">
        <v>89.519997000000004</v>
      </c>
      <c r="C550">
        <v>53.209999000000003</v>
      </c>
      <c r="D550">
        <v>64.379997000000003</v>
      </c>
      <c r="E550">
        <v>80.470000999999996</v>
      </c>
      <c r="F550">
        <v>55.490001999999997</v>
      </c>
      <c r="G550">
        <v>68.010002</v>
      </c>
      <c r="H550">
        <v>53.849997999999999</v>
      </c>
      <c r="I550">
        <v>56.299999</v>
      </c>
      <c r="J550">
        <v>84.550003000000004</v>
      </c>
      <c r="K550">
        <v>127.779999</v>
      </c>
      <c r="L550">
        <v>79.970000999999996</v>
      </c>
      <c r="M550">
        <v>85.139999000000003</v>
      </c>
      <c r="N550">
        <v>94.540001000000004</v>
      </c>
      <c r="O550" s="6">
        <f t="shared" si="219"/>
        <v>-2.9931823786631246E-2</v>
      </c>
      <c r="P550" s="6">
        <f t="shared" si="220"/>
        <v>-1.9909486728858346E-2</v>
      </c>
      <c r="Q550" s="6">
        <f t="shared" si="221"/>
        <v>-1.0967886858583182E-2</v>
      </c>
      <c r="R550" s="6">
        <f t="shared" si="222"/>
        <v>3.8639337268648946E-2</v>
      </c>
      <c r="S550" s="6">
        <f t="shared" si="223"/>
        <v>-3.1574066025426673E-2</v>
      </c>
      <c r="T550" s="6">
        <f t="shared" si="224"/>
        <v>-2.9363844110338808E-3</v>
      </c>
      <c r="U550" s="6">
        <f t="shared" si="225"/>
        <v>0</v>
      </c>
      <c r="V550" s="6">
        <f t="shared" si="226"/>
        <v>-1.5684523057995031E-2</v>
      </c>
      <c r="W550" s="6">
        <f t="shared" si="227"/>
        <v>-5.9113214496331475E-4</v>
      </c>
      <c r="X550" s="6">
        <f t="shared" si="228"/>
        <v>1.704852644046443E-2</v>
      </c>
      <c r="Y550" s="6">
        <f t="shared" si="229"/>
        <v>2.5017509197745619E-4</v>
      </c>
      <c r="Z550" s="6">
        <f t="shared" si="230"/>
        <v>1.9986838703361849E-3</v>
      </c>
      <c r="AA550" s="6">
        <f t="shared" si="231"/>
        <v>1.5026701622093191E-2</v>
      </c>
      <c r="AB550" s="6">
        <f t="shared" si="232"/>
        <v>-3.5117559478410131E-2</v>
      </c>
      <c r="AC550" s="6">
        <f t="shared" si="233"/>
        <v>-2.1713302014359292E-2</v>
      </c>
      <c r="AD550" s="6">
        <f t="shared" si="234"/>
        <v>-1.0790922853408611E-2</v>
      </c>
      <c r="AE550" s="6">
        <f t="shared" si="235"/>
        <v>3.423432869107524E-2</v>
      </c>
      <c r="AF550" s="6">
        <f t="shared" si="236"/>
        <v>-3.5198992689866378E-2</v>
      </c>
      <c r="AG550" s="6">
        <f t="shared" si="237"/>
        <v>-6.333276399365353E-3</v>
      </c>
      <c r="AH550" s="6">
        <f t="shared" si="238"/>
        <v>-1.846012671102952E-3</v>
      </c>
      <c r="AI550" s="6">
        <f t="shared" si="239"/>
        <v>-2.1099542560461051E-2</v>
      </c>
      <c r="AJ550" s="6">
        <f t="shared" si="240"/>
        <v>-8.4022502004374889E-4</v>
      </c>
      <c r="AK550" s="6">
        <f t="shared" si="241"/>
        <v>1.5126990016385193E-2</v>
      </c>
      <c r="AL550" s="6">
        <f t="shared" si="242"/>
        <v>-6.2603947232616993E-5</v>
      </c>
      <c r="AM550" s="6">
        <f t="shared" si="243"/>
        <v>1.3749310735007231E-3</v>
      </c>
      <c r="AN550" s="6">
        <f t="shared" si="244"/>
        <v>1.3914869531598404E-2</v>
      </c>
    </row>
    <row r="551" spans="1:40">
      <c r="A551" s="1" t="d">
        <v>2017-06-26</v>
      </c>
      <c r="B551">
        <v>89.629997000000003</v>
      </c>
      <c r="C551">
        <v>51.959999000000003</v>
      </c>
      <c r="D551">
        <v>64.919998000000007</v>
      </c>
      <c r="E551">
        <v>79.239998</v>
      </c>
      <c r="F551">
        <v>54.939999</v>
      </c>
      <c r="G551">
        <v>68.110000999999997</v>
      </c>
      <c r="H551">
        <v>53.810001</v>
      </c>
      <c r="I551">
        <v>54.720001000000003</v>
      </c>
      <c r="J551">
        <v>84.489998</v>
      </c>
      <c r="K551">
        <v>125.120003</v>
      </c>
      <c r="L551">
        <v>79.849997999999999</v>
      </c>
      <c r="M551">
        <v>84.529999000000004</v>
      </c>
      <c r="N551">
        <v>93.139999000000003</v>
      </c>
      <c r="O551" s="6">
        <f t="shared" si="219"/>
        <v>-8.2223352123874625E-3</v>
      </c>
      <c r="P551" s="6">
        <f t="shared" si="220"/>
        <v>-3.2379976367145506E-2</v>
      </c>
      <c r="Q551" s="6">
        <f t="shared" si="221"/>
        <v>-2.2842473997945086E-2</v>
      </c>
      <c r="R551" s="6">
        <f t="shared" si="222"/>
        <v>2.1945267707752205E-2</v>
      </c>
      <c r="S551" s="6">
        <f t="shared" si="223"/>
        <v>-3.1003272424032467E-2</v>
      </c>
      <c r="T551" s="6">
        <f t="shared" si="224"/>
        <v>2.9407019081732263E-3</v>
      </c>
      <c r="U551" s="6">
        <f t="shared" si="225"/>
        <v>-1.5123858627352299E-2</v>
      </c>
      <c r="V551" s="6">
        <f t="shared" si="226"/>
        <v>-2.347947824281375E-2</v>
      </c>
      <c r="W551" s="6">
        <f t="shared" si="227"/>
        <v>1.1830502399849922E-4</v>
      </c>
      <c r="X551" s="6">
        <f t="shared" si="228"/>
        <v>5.7711043917334625E-3</v>
      </c>
      <c r="Y551" s="6">
        <f t="shared" si="229"/>
        <v>-1.2526454293044999E-4</v>
      </c>
      <c r="Z551" s="6">
        <f t="shared" si="230"/>
        <v>-3.6605934381918896E-3</v>
      </c>
      <c r="AA551" s="6">
        <f t="shared" si="231"/>
        <v>6.0305696116433353E-3</v>
      </c>
      <c r="AB551" s="6">
        <f t="shared" si="232"/>
        <v>-1.3408070904166344E-2</v>
      </c>
      <c r="AC551" s="6">
        <f t="shared" si="233"/>
        <v>-3.4183791652646449E-2</v>
      </c>
      <c r="AD551" s="6">
        <f t="shared" si="234"/>
        <v>-2.2665509992770515E-2</v>
      </c>
      <c r="AE551" s="6">
        <f t="shared" si="235"/>
        <v>1.7540259130178499E-2</v>
      </c>
      <c r="AF551" s="6">
        <f t="shared" si="236"/>
        <v>-3.4628199088472172E-2</v>
      </c>
      <c r="AG551" s="6">
        <f t="shared" si="237"/>
        <v>-4.5619008015824591E-4</v>
      </c>
      <c r="AH551" s="6">
        <f t="shared" si="238"/>
        <v>-1.6969871298455251E-2</v>
      </c>
      <c r="AI551" s="6">
        <f t="shared" si="239"/>
        <v>-2.889449774527977E-2</v>
      </c>
      <c r="AJ551" s="6">
        <f t="shared" si="240"/>
        <v>-1.307878510819349E-4</v>
      </c>
      <c r="AK551" s="6">
        <f t="shared" si="241"/>
        <v>3.8495679676542258E-3</v>
      </c>
      <c r="AL551" s="6">
        <f t="shared" si="242"/>
        <v>-4.3804358214052317E-4</v>
      </c>
      <c r="AM551" s="6">
        <f t="shared" si="243"/>
        <v>-4.2843462350273514E-3</v>
      </c>
      <c r="AN551" s="6">
        <f t="shared" si="244"/>
        <v>4.9187375211485491E-3</v>
      </c>
    </row>
    <row r="552" spans="1:40">
      <c r="A552" s="1" t="d">
        <v>2017-07-03</v>
      </c>
      <c r="B552">
        <v>89.199996999999996</v>
      </c>
      <c r="C552">
        <v>51.490001999999997</v>
      </c>
      <c r="D552">
        <v>64.010002</v>
      </c>
      <c r="E552">
        <v>79.220000999999996</v>
      </c>
      <c r="F552">
        <v>54.509998000000003</v>
      </c>
      <c r="G552">
        <v>68.660004000000001</v>
      </c>
      <c r="H552">
        <v>54.139999000000003</v>
      </c>
      <c r="I552">
        <v>55.009998000000003</v>
      </c>
      <c r="J552">
        <v>84.400002000000001</v>
      </c>
      <c r="K552">
        <v>122.720001</v>
      </c>
      <c r="L552">
        <v>79.690002000000007</v>
      </c>
      <c r="M552">
        <v>83.959998999999996</v>
      </c>
      <c r="N552">
        <v>91.919998000000007</v>
      </c>
      <c r="O552" s="6">
        <f t="shared" si="219"/>
        <v>-1.0593965880896746E-2</v>
      </c>
      <c r="P552" s="6">
        <f t="shared" si="220"/>
        <v>-4.9631377234973066E-2</v>
      </c>
      <c r="Q552" s="6">
        <f t="shared" si="221"/>
        <v>-3.5150590041655182E-2</v>
      </c>
      <c r="R552" s="6">
        <f t="shared" si="222"/>
        <v>1.9502230111177431E-2</v>
      </c>
      <c r="S552" s="6">
        <f t="shared" si="223"/>
        <v>-2.6074318245361723E-2</v>
      </c>
      <c r="T552" s="6">
        <f t="shared" si="224"/>
        <v>-2.9118974164727177E-4</v>
      </c>
      <c r="U552" s="6">
        <f t="shared" si="225"/>
        <v>2.2189173510537585E-3</v>
      </c>
      <c r="V552" s="6">
        <f t="shared" si="226"/>
        <v>-4.3533898675220898E-3</v>
      </c>
      <c r="W552" s="6">
        <f t="shared" si="227"/>
        <v>-1.42073195470427E-3</v>
      </c>
      <c r="X552" s="6">
        <f t="shared" si="228"/>
        <v>-2.9150472237579796E-2</v>
      </c>
      <c r="Y552" s="6">
        <f t="shared" si="229"/>
        <v>-3.3823646190376771E-3</v>
      </c>
      <c r="Z552" s="6">
        <f t="shared" si="230"/>
        <v>-1.3956465612647063E-2</v>
      </c>
      <c r="AA552" s="6">
        <f t="shared" si="231"/>
        <v>-2.0032991215736165E-2</v>
      </c>
      <c r="AB552" s="6">
        <f t="shared" si="232"/>
        <v>-1.5779701572675629E-2</v>
      </c>
      <c r="AC552" s="6">
        <f t="shared" si="233"/>
        <v>-5.1435192520474009E-2</v>
      </c>
      <c r="AD552" s="6">
        <f t="shared" si="234"/>
        <v>-3.4973626036480611E-2</v>
      </c>
      <c r="AE552" s="6">
        <f t="shared" si="235"/>
        <v>1.5097221533603725E-2</v>
      </c>
      <c r="AF552" s="6">
        <f t="shared" si="236"/>
        <v>-2.9699244909801428E-2</v>
      </c>
      <c r="AG552" s="6">
        <f t="shared" si="237"/>
        <v>-3.6880817299787439E-3</v>
      </c>
      <c r="AH552" s="6">
        <f t="shared" si="238"/>
        <v>3.7290467995080645E-4</v>
      </c>
      <c r="AI552" s="6">
        <f t="shared" si="239"/>
        <v>-9.7684093699881118E-3</v>
      </c>
      <c r="AJ552" s="6">
        <f t="shared" si="240"/>
        <v>-1.6698248297847041E-3</v>
      </c>
      <c r="AK552" s="6">
        <f t="shared" si="241"/>
        <v>-3.1072008661659035E-2</v>
      </c>
      <c r="AL552" s="6">
        <f t="shared" si="242"/>
        <v>-3.6951436582477503E-3</v>
      </c>
      <c r="AM552" s="6">
        <f t="shared" si="243"/>
        <v>-1.4580218409482525E-2</v>
      </c>
      <c r="AN552" s="6">
        <f t="shared" si="244"/>
        <v>-2.114482330623095E-2</v>
      </c>
    </row>
    <row r="553" spans="1:40">
      <c r="A553" s="1" t="d">
        <v>2017-07-10</v>
      </c>
      <c r="B553">
        <v>90.190002000000007</v>
      </c>
      <c r="C553">
        <v>51.919998</v>
      </c>
      <c r="D553">
        <v>65.400002000000001</v>
      </c>
      <c r="E553">
        <v>80.129997000000003</v>
      </c>
      <c r="F553">
        <v>54.720001000000003</v>
      </c>
      <c r="G553">
        <v>69.430000000000007</v>
      </c>
      <c r="H553">
        <v>55.25</v>
      </c>
      <c r="I553">
        <v>56.860000999999997</v>
      </c>
      <c r="J553">
        <v>84.510002</v>
      </c>
      <c r="K553">
        <v>123.33000199999999</v>
      </c>
      <c r="L553">
        <v>79.870002999999997</v>
      </c>
      <c r="M553">
        <v>84.559997999999993</v>
      </c>
      <c r="N553">
        <v>92.599997999999999</v>
      </c>
      <c r="O553" s="6">
        <f t="shared" si="219"/>
        <v>7.4565478614191921E-3</v>
      </c>
      <c r="P553" s="6">
        <f t="shared" si="220"/>
        <v>-2.4542295939785356E-2</v>
      </c>
      <c r="Q553" s="6">
        <f t="shared" si="221"/>
        <v>1.5719309771853728E-2</v>
      </c>
      <c r="R553" s="6">
        <f t="shared" si="222"/>
        <v>-4.2341782342155514E-3</v>
      </c>
      <c r="S553" s="6">
        <f t="shared" si="223"/>
        <v>-1.3973568791190624E-2</v>
      </c>
      <c r="T553" s="6">
        <f t="shared" si="224"/>
        <v>2.0664268170195212E-2</v>
      </c>
      <c r="U553" s="6">
        <f t="shared" si="225"/>
        <v>2.566597393566962E-2</v>
      </c>
      <c r="V553" s="6">
        <f t="shared" si="226"/>
        <v>9.8976064262541862E-3</v>
      </c>
      <c r="W553" s="6">
        <f t="shared" si="227"/>
        <v>-4.7321660432301165E-4</v>
      </c>
      <c r="X553" s="6">
        <f t="shared" si="228"/>
        <v>-3.544632155369528E-2</v>
      </c>
      <c r="Y553" s="6">
        <f t="shared" si="229"/>
        <v>-1.251226358154191E-3</v>
      </c>
      <c r="Z553" s="6">
        <f t="shared" si="230"/>
        <v>-6.8356307445087399E-3</v>
      </c>
      <c r="AA553" s="6">
        <f t="shared" si="231"/>
        <v>-2.073391588876225E-2</v>
      </c>
      <c r="AB553" s="6">
        <f t="shared" si="232"/>
        <v>2.2708121696403101E-3</v>
      </c>
      <c r="AC553" s="6">
        <f t="shared" si="233"/>
        <v>-2.6346111225286302E-2</v>
      </c>
      <c r="AD553" s="6">
        <f t="shared" si="234"/>
        <v>1.5896273777028298E-2</v>
      </c>
      <c r="AE553" s="6">
        <f t="shared" si="235"/>
        <v>-8.6391868117892574E-3</v>
      </c>
      <c r="AF553" s="6">
        <f t="shared" si="236"/>
        <v>-1.7598495455630331E-2</v>
      </c>
      <c r="AG553" s="6">
        <f t="shared" si="237"/>
        <v>1.726737618186374E-2</v>
      </c>
      <c r="AH553" s="6">
        <f t="shared" si="238"/>
        <v>2.3819961264566668E-2</v>
      </c>
      <c r="AI553" s="6">
        <f t="shared" si="239"/>
        <v>4.4825869237881651E-3</v>
      </c>
      <c r="AJ553" s="6">
        <f t="shared" si="240"/>
        <v>-7.2230947940344573E-4</v>
      </c>
      <c r="AK553" s="6">
        <f t="shared" si="241"/>
        <v>-3.7367857977774518E-2</v>
      </c>
      <c r="AL553" s="6">
        <f t="shared" si="242"/>
        <v>-1.5640053973642641E-3</v>
      </c>
      <c r="AM553" s="6">
        <f t="shared" si="243"/>
        <v>-7.4593835413442021E-3</v>
      </c>
      <c r="AN553" s="6">
        <f t="shared" si="244"/>
        <v>-2.1845747979257035E-2</v>
      </c>
    </row>
    <row r="554" spans="1:40">
      <c r="A554" s="1" t="d">
        <v>2017-07-17</v>
      </c>
      <c r="B554">
        <v>91.129997000000003</v>
      </c>
      <c r="C554">
        <v>53.290000999999997</v>
      </c>
      <c r="D554">
        <v>65.110000999999997</v>
      </c>
      <c r="E554">
        <v>80.989998</v>
      </c>
      <c r="F554">
        <v>55.080002</v>
      </c>
      <c r="G554">
        <v>68.779999000000004</v>
      </c>
      <c r="H554">
        <v>55.259998000000003</v>
      </c>
      <c r="I554">
        <v>57.470001000000003</v>
      </c>
      <c r="J554">
        <v>84.580001999999993</v>
      </c>
      <c r="K554">
        <v>125.69000200000001</v>
      </c>
      <c r="L554">
        <v>79.989998</v>
      </c>
      <c r="M554">
        <v>85.050003000000004</v>
      </c>
      <c r="N554">
        <v>94.110000999999997</v>
      </c>
      <c r="O554" s="6">
        <f t="shared" si="219"/>
        <v>1.6596973689696742E-2</v>
      </c>
      <c r="P554" s="6">
        <f t="shared" si="220"/>
        <v>2.5274542517112183E-2</v>
      </c>
      <c r="Q554" s="6">
        <f t="shared" si="221"/>
        <v>2.922450768151588E-3</v>
      </c>
      <c r="R554" s="6">
        <f t="shared" si="222"/>
        <v>2.1844468975919518E-2</v>
      </c>
      <c r="S554" s="6">
        <f t="shared" si="223"/>
        <v>2.5450477058209051E-3</v>
      </c>
      <c r="T554" s="6">
        <f t="shared" si="224"/>
        <v>9.7889305296512911E-3</v>
      </c>
      <c r="U554" s="6">
        <f t="shared" si="225"/>
        <v>2.6589941217491114E-2</v>
      </c>
      <c r="V554" s="6">
        <f t="shared" si="226"/>
        <v>4.9033798330884067E-2</v>
      </c>
      <c r="W554" s="6">
        <f t="shared" si="227"/>
        <v>1.0646951972814302E-3</v>
      </c>
      <c r="X554" s="6">
        <f t="shared" si="228"/>
        <v>4.5452730749281746E-3</v>
      </c>
      <c r="Y554" s="6">
        <f t="shared" si="229"/>
        <v>1.7517522435468111E-3</v>
      </c>
      <c r="Z554" s="6">
        <f t="shared" si="230"/>
        <v>6.132865004522042E-3</v>
      </c>
      <c r="AA554" s="6">
        <f t="shared" si="231"/>
        <v>1.0360594678854243E-2</v>
      </c>
      <c r="AB554" s="6">
        <f t="shared" si="232"/>
        <v>1.1411237997917861E-2</v>
      </c>
      <c r="AC554" s="6">
        <f t="shared" si="233"/>
        <v>2.3470727231611237E-2</v>
      </c>
      <c r="AD554" s="6">
        <f t="shared" si="234"/>
        <v>3.0994147733261583E-3</v>
      </c>
      <c r="AE554" s="6">
        <f t="shared" si="235"/>
        <v>1.7439460398345812E-2</v>
      </c>
      <c r="AF554" s="6">
        <f t="shared" si="236"/>
        <v>-1.0798789586188001E-3</v>
      </c>
      <c r="AG554" s="6">
        <f t="shared" si="237"/>
        <v>6.3920385413198189E-3</v>
      </c>
      <c r="AH554" s="6">
        <f t="shared" si="238"/>
        <v>2.4743928546388162E-2</v>
      </c>
      <c r="AI554" s="6">
        <f t="shared" si="239"/>
        <v>4.3618778828418046E-2</v>
      </c>
      <c r="AJ554" s="6">
        <f t="shared" si="240"/>
        <v>8.1560232220099604E-4</v>
      </c>
      <c r="AK554" s="6">
        <f t="shared" si="241"/>
        <v>2.6237366508489379E-3</v>
      </c>
      <c r="AL554" s="6">
        <f t="shared" si="242"/>
        <v>1.4389732043367379E-3</v>
      </c>
      <c r="AM554" s="6">
        <f t="shared" si="243"/>
        <v>5.5091122076865798E-3</v>
      </c>
      <c r="AN554" s="6">
        <f t="shared" si="244"/>
        <v>9.2487625883594556E-3</v>
      </c>
    </row>
    <row r="555" spans="1:40">
      <c r="A555" s="1" t="d">
        <v>2017-07-24</v>
      </c>
      <c r="B555">
        <v>91.389999000000003</v>
      </c>
      <c r="C555">
        <v>53.040000999999997</v>
      </c>
      <c r="D555">
        <v>66.470000999999996</v>
      </c>
      <c r="E555">
        <v>79.959998999999996</v>
      </c>
      <c r="F555">
        <v>55.34</v>
      </c>
      <c r="G555">
        <v>68.400002000000001</v>
      </c>
      <c r="H555">
        <v>55.060001</v>
      </c>
      <c r="I555">
        <v>57.439999</v>
      </c>
      <c r="J555">
        <v>84.589995999999999</v>
      </c>
      <c r="K555">
        <v>123.889999</v>
      </c>
      <c r="L555">
        <v>80.010002</v>
      </c>
      <c r="M555">
        <v>84.870002999999997</v>
      </c>
      <c r="N555">
        <v>93.209998999999996</v>
      </c>
      <c r="O555" s="6">
        <f t="shared" si="219"/>
        <v>2.4255046388317984E-2</v>
      </c>
      <c r="P555" s="6">
        <f t="shared" si="220"/>
        <v>2.9658711830759351E-2</v>
      </c>
      <c r="Q555" s="6">
        <f t="shared" si="221"/>
        <v>3.7711380698841765E-2</v>
      </c>
      <c r="R555" s="6">
        <f t="shared" si="222"/>
        <v>9.2976923091005158E-3</v>
      </c>
      <c r="S555" s="6">
        <f t="shared" si="223"/>
        <v>1.5111839973106606E-2</v>
      </c>
      <c r="T555" s="6">
        <f t="shared" si="224"/>
        <v>-3.7939924193571631E-3</v>
      </c>
      <c r="U555" s="6">
        <f t="shared" si="225"/>
        <v>1.6850252160942894E-2</v>
      </c>
      <c r="V555" s="6">
        <f t="shared" si="226"/>
        <v>4.322595680015779E-2</v>
      </c>
      <c r="W555" s="6">
        <f t="shared" si="227"/>
        <v>2.2485837304151114E-3</v>
      </c>
      <c r="X555" s="6">
        <f t="shared" si="228"/>
        <v>9.4887212883940208E-3</v>
      </c>
      <c r="Y555" s="6">
        <f t="shared" si="229"/>
        <v>4.0075193519992945E-3</v>
      </c>
      <c r="Z555" s="6">
        <f t="shared" si="230"/>
        <v>1.0780226287765877E-2</v>
      </c>
      <c r="AA555" s="6">
        <f t="shared" si="231"/>
        <v>1.3936389562153413E-2</v>
      </c>
      <c r="AB555" s="6">
        <f t="shared" si="232"/>
        <v>1.9069310696539103E-2</v>
      </c>
      <c r="AC555" s="6">
        <f t="shared" si="233"/>
        <v>2.7854896545258405E-2</v>
      </c>
      <c r="AD555" s="6">
        <f t="shared" si="234"/>
        <v>3.7888344704016336E-2</v>
      </c>
      <c r="AE555" s="6">
        <f t="shared" si="235"/>
        <v>4.8926837315268106E-3</v>
      </c>
      <c r="AF555" s="6">
        <f t="shared" si="236"/>
        <v>1.1486913308666901E-2</v>
      </c>
      <c r="AG555" s="6">
        <f t="shared" si="237"/>
        <v>-7.1908844076886353E-3</v>
      </c>
      <c r="AH555" s="6">
        <f t="shared" si="238"/>
        <v>1.5004239489839942E-2</v>
      </c>
      <c r="AI555" s="6">
        <f t="shared" si="239"/>
        <v>3.781093729769177E-2</v>
      </c>
      <c r="AJ555" s="6">
        <f t="shared" si="240"/>
        <v>1.9994908553346773E-3</v>
      </c>
      <c r="AK555" s="6">
        <f t="shared" si="241"/>
        <v>7.567184864314784E-3</v>
      </c>
      <c r="AL555" s="6">
        <f t="shared" si="242"/>
        <v>3.6947403127892214E-3</v>
      </c>
      <c r="AM555" s="6">
        <f t="shared" si="243"/>
        <v>1.0156473490930415E-2</v>
      </c>
      <c r="AN555" s="6">
        <f t="shared" si="244"/>
        <v>1.2824557471658626E-2</v>
      </c>
    </row>
    <row r="556" spans="1:40">
      <c r="A556" s="1" t="d">
        <v>2017-07-31</v>
      </c>
      <c r="B556">
        <v>91.029999000000004</v>
      </c>
      <c r="C556">
        <v>53.779998999999997</v>
      </c>
      <c r="D556">
        <v>65.639999000000003</v>
      </c>
      <c r="E556">
        <v>79.480002999999996</v>
      </c>
      <c r="F556">
        <v>55.02</v>
      </c>
      <c r="G556">
        <v>68.879997000000003</v>
      </c>
      <c r="H556">
        <v>54.580002</v>
      </c>
      <c r="I556">
        <v>57.610000999999997</v>
      </c>
      <c r="J556">
        <v>84.5</v>
      </c>
      <c r="K556">
        <v>124.93</v>
      </c>
      <c r="L556">
        <v>79.919998000000007</v>
      </c>
      <c r="M556">
        <v>84.809997999999993</v>
      </c>
      <c r="N556">
        <v>93.260002</v>
      </c>
      <c r="O556" s="6">
        <f t="shared" si="219"/>
        <v>9.2705331787837804E-3</v>
      </c>
      <c r="P556" s="6">
        <f t="shared" si="220"/>
        <v>3.5197598371412918E-2</v>
      </c>
      <c r="Q556" s="6">
        <f t="shared" si="221"/>
        <v>3.6629619430846856E-3</v>
      </c>
      <c r="R556" s="6">
        <f t="shared" si="222"/>
        <v>-8.1448229218570416E-3</v>
      </c>
      <c r="S556" s="6">
        <f t="shared" si="223"/>
        <v>5.4674639072797128E-3</v>
      </c>
      <c r="T556" s="6">
        <f t="shared" si="224"/>
        <v>-7.9532341997146198E-3</v>
      </c>
      <c r="U556" s="6">
        <f t="shared" si="225"/>
        <v>-1.2200788474211259E-2</v>
      </c>
      <c r="V556" s="6">
        <f t="shared" si="226"/>
        <v>1.3104057292479562E-2</v>
      </c>
      <c r="W556" s="6">
        <f t="shared" si="227"/>
        <v>-1.1835985910084837E-4</v>
      </c>
      <c r="X556" s="6">
        <f t="shared" si="228"/>
        <v>1.2889874649186783E-2</v>
      </c>
      <c r="Y556" s="6">
        <f t="shared" si="229"/>
        <v>6.2575882493939145E-4</v>
      </c>
      <c r="Z556" s="6">
        <f t="shared" si="230"/>
        <v>2.9521188813465484E-3</v>
      </c>
      <c r="AA556" s="6">
        <f t="shared" si="231"/>
        <v>7.1021927717345636E-3</v>
      </c>
      <c r="AB556" s="6">
        <f t="shared" si="232"/>
        <v>4.0847974870048985E-3</v>
      </c>
      <c r="AC556" s="6">
        <f t="shared" si="233"/>
        <v>3.3393783085911975E-2</v>
      </c>
      <c r="AD556" s="6">
        <f t="shared" si="234"/>
        <v>3.8399259482592559E-3</v>
      </c>
      <c r="AE556" s="6">
        <f t="shared" si="235"/>
        <v>-1.2549831499430748E-2</v>
      </c>
      <c r="AF556" s="6">
        <f t="shared" si="236"/>
        <v>1.8425372428400076E-3</v>
      </c>
      <c r="AG556" s="6">
        <f t="shared" si="237"/>
        <v>-1.1350126188046091E-2</v>
      </c>
      <c r="AH556" s="6">
        <f t="shared" si="238"/>
        <v>-1.4046801145314211E-2</v>
      </c>
      <c r="AI556" s="6">
        <f t="shared" si="239"/>
        <v>7.6890377900135408E-3</v>
      </c>
      <c r="AJ556" s="6">
        <f t="shared" si="240"/>
        <v>-3.6745273418128249E-4</v>
      </c>
      <c r="AK556" s="6">
        <f t="shared" si="241"/>
        <v>1.0968338225107547E-2</v>
      </c>
      <c r="AL556" s="6">
        <f t="shared" si="242"/>
        <v>3.1297978572931827E-4</v>
      </c>
      <c r="AM556" s="6">
        <f t="shared" si="243"/>
        <v>2.3283660845110866E-3</v>
      </c>
      <c r="AN556" s="6">
        <f t="shared" si="244"/>
        <v>5.9903606812397774E-3</v>
      </c>
    </row>
    <row r="557" spans="1:40">
      <c r="A557" s="1" t="d">
        <v>2017-08-07</v>
      </c>
      <c r="B557">
        <v>89.860000999999997</v>
      </c>
      <c r="C557">
        <v>53.740001999999997</v>
      </c>
      <c r="D557">
        <v>63.939999</v>
      </c>
      <c r="E557">
        <v>78.599997999999999</v>
      </c>
      <c r="F557">
        <v>55.119999</v>
      </c>
      <c r="G557">
        <v>67.860000999999997</v>
      </c>
      <c r="H557">
        <v>53.48</v>
      </c>
      <c r="I557">
        <v>57.099997999999999</v>
      </c>
      <c r="J557">
        <v>84.660004000000001</v>
      </c>
      <c r="K557">
        <v>126.43</v>
      </c>
      <c r="L557">
        <v>80.050003000000004</v>
      </c>
      <c r="M557">
        <v>85.110000999999997</v>
      </c>
      <c r="N557">
        <v>93.540001000000004</v>
      </c>
      <c r="O557" s="6">
        <f t="shared" si="219"/>
        <v>-1.4034110817594789E-2</v>
      </c>
      <c r="P557" s="6">
        <f t="shared" si="220"/>
        <v>8.408925329633327E-3</v>
      </c>
      <c r="Q557" s="6">
        <f t="shared" si="221"/>
        <v>-1.8133034615361334E-2</v>
      </c>
      <c r="R557" s="6">
        <f t="shared" si="222"/>
        <v>-2.9953991576623634E-2</v>
      </c>
      <c r="S557" s="6">
        <f t="shared" si="223"/>
        <v>7.2589839189371778E-4</v>
      </c>
      <c r="T557" s="6">
        <f t="shared" si="224"/>
        <v>-1.3466216372704311E-2</v>
      </c>
      <c r="U557" s="6">
        <f t="shared" si="225"/>
        <v>-3.274153106898315E-2</v>
      </c>
      <c r="V557" s="6">
        <f t="shared" si="226"/>
        <v>-6.4590082843386555E-3</v>
      </c>
      <c r="W557" s="6">
        <f t="shared" si="227"/>
        <v>9.454266499970851E-4</v>
      </c>
      <c r="X557" s="6">
        <f t="shared" si="228"/>
        <v>5.8702214748954261E-3</v>
      </c>
      <c r="Y557" s="6">
        <f t="shared" si="229"/>
        <v>7.4987506169527378E-4</v>
      </c>
      <c r="Z557" s="6">
        <f t="shared" si="230"/>
        <v>7.0519512313150113E-4</v>
      </c>
      <c r="AA557" s="6">
        <f t="shared" si="231"/>
        <v>-6.0751585082059953E-3</v>
      </c>
      <c r="AB557" s="6">
        <f t="shared" si="232"/>
        <v>-1.921984650937367E-2</v>
      </c>
      <c r="AC557" s="6">
        <f t="shared" si="233"/>
        <v>6.6051100441323809E-3</v>
      </c>
      <c r="AD557" s="6">
        <f t="shared" si="234"/>
        <v>-1.7956070610186763E-2</v>
      </c>
      <c r="AE557" s="6">
        <f t="shared" si="235"/>
        <v>-3.4359000154197336E-2</v>
      </c>
      <c r="AF557" s="6">
        <f t="shared" si="236"/>
        <v>-2.8990282725459872E-3</v>
      </c>
      <c r="AG557" s="6">
        <f t="shared" si="237"/>
        <v>-1.6863108361035783E-2</v>
      </c>
      <c r="AH557" s="6">
        <f t="shared" si="238"/>
        <v>-3.4587543740086102E-2</v>
      </c>
      <c r="AI557" s="6">
        <f t="shared" si="239"/>
        <v>-1.1874027786804676E-2</v>
      </c>
      <c r="AJ557" s="6">
        <f t="shared" si="240"/>
        <v>6.9633377491665096E-4</v>
      </c>
      <c r="AK557" s="6">
        <f t="shared" si="241"/>
        <v>3.9486850508161893E-3</v>
      </c>
      <c r="AL557" s="6">
        <f t="shared" si="242"/>
        <v>4.370960224852006E-4</v>
      </c>
      <c r="AM557" s="6">
        <f t="shared" si="243"/>
        <v>8.1442326296039379E-5</v>
      </c>
      <c r="AN557" s="6">
        <f t="shared" si="244"/>
        <v>-7.1869905987007815E-3</v>
      </c>
    </row>
    <row r="558" spans="1:40">
      <c r="A558" s="1" t="d">
        <v>2017-08-14</v>
      </c>
      <c r="B558">
        <v>88.25</v>
      </c>
      <c r="C558">
        <v>54.5</v>
      </c>
      <c r="D558">
        <v>62.32</v>
      </c>
      <c r="E558">
        <v>78</v>
      </c>
      <c r="F558">
        <v>55.200001</v>
      </c>
      <c r="G558">
        <v>67.150002000000001</v>
      </c>
      <c r="H558">
        <v>53.709999000000003</v>
      </c>
      <c r="I558">
        <v>57.07</v>
      </c>
      <c r="J558">
        <v>84.610000999999997</v>
      </c>
      <c r="K558">
        <v>126.620003</v>
      </c>
      <c r="L558">
        <v>80.040001000000004</v>
      </c>
      <c r="M558">
        <v>85.010002</v>
      </c>
      <c r="N558">
        <v>93.779999000000004</v>
      </c>
      <c r="O558" s="6">
        <f t="shared" si="219"/>
        <v>-3.496235652858784E-2</v>
      </c>
      <c r="P558" s="6">
        <f t="shared" si="220"/>
        <v>2.7154336937896279E-2</v>
      </c>
      <c r="Q558" s="6">
        <f t="shared" si="221"/>
        <v>-6.4468331535378384E-2</v>
      </c>
      <c r="R558" s="6">
        <f t="shared" si="222"/>
        <v>-2.481767043635429E-2</v>
      </c>
      <c r="S558" s="6">
        <f t="shared" si="223"/>
        <v>-2.5330029597883997E-3</v>
      </c>
      <c r="T558" s="6">
        <f t="shared" si="224"/>
        <v>-1.8443901114958715E-2</v>
      </c>
      <c r="U558" s="6">
        <f t="shared" si="225"/>
        <v>-2.4824332577605104E-2</v>
      </c>
      <c r="V558" s="6">
        <f t="shared" si="226"/>
        <v>-6.4623227818811618E-3</v>
      </c>
      <c r="W558" s="6">
        <f t="shared" si="227"/>
        <v>2.3646572633472524E-4</v>
      </c>
      <c r="X558" s="6">
        <f t="shared" si="228"/>
        <v>2.1796431752948594E-2</v>
      </c>
      <c r="Y558" s="6">
        <f t="shared" si="229"/>
        <v>3.7487035037808963E-4</v>
      </c>
      <c r="Z558" s="6">
        <f t="shared" si="230"/>
        <v>1.6482108261466357E-3</v>
      </c>
      <c r="AA558" s="6">
        <f t="shared" si="231"/>
        <v>6.0966016535827974E-3</v>
      </c>
      <c r="AB558" s="6">
        <f t="shared" si="232"/>
        <v>-4.0148092220366721E-2</v>
      </c>
      <c r="AC558" s="6">
        <f t="shared" si="233"/>
        <v>2.5350521652395333E-2</v>
      </c>
      <c r="AD558" s="6">
        <f t="shared" si="234"/>
        <v>-6.4291367530203813E-2</v>
      </c>
      <c r="AE558" s="6">
        <f t="shared" si="235"/>
        <v>-2.9222679013927996E-2</v>
      </c>
      <c r="AF558" s="6">
        <f t="shared" si="236"/>
        <v>-6.1579296242281045E-3</v>
      </c>
      <c r="AG558" s="6">
        <f t="shared" si="237"/>
        <v>-2.1840793103290186E-2</v>
      </c>
      <c r="AH558" s="6">
        <f t="shared" si="238"/>
        <v>-2.6670345248708056E-2</v>
      </c>
      <c r="AI558" s="6">
        <f t="shared" si="239"/>
        <v>-1.1877342284347184E-2</v>
      </c>
      <c r="AJ558" s="6">
        <f t="shared" si="240"/>
        <v>-1.2627148745708892E-5</v>
      </c>
      <c r="AK558" s="6">
        <f t="shared" si="241"/>
        <v>1.9874895328869355E-2</v>
      </c>
      <c r="AL558" s="6">
        <f t="shared" si="242"/>
        <v>6.2091311168016442E-5</v>
      </c>
      <c r="AM558" s="6">
        <f t="shared" si="243"/>
        <v>1.0244580293111739E-3</v>
      </c>
      <c r="AN558" s="6">
        <f t="shared" si="244"/>
        <v>4.9847695630880111E-3</v>
      </c>
    </row>
    <row r="559" spans="1:40">
      <c r="A559" s="1" t="d">
        <v>2017-08-21</v>
      </c>
      <c r="B559">
        <v>88.629997000000003</v>
      </c>
      <c r="C559">
        <v>55.139999000000003</v>
      </c>
      <c r="D559">
        <v>63</v>
      </c>
      <c r="E559">
        <v>78.949996999999996</v>
      </c>
      <c r="F559">
        <v>54.669998</v>
      </c>
      <c r="G559">
        <v>67.5</v>
      </c>
      <c r="H559">
        <v>54.43</v>
      </c>
      <c r="I559">
        <v>57.700001</v>
      </c>
      <c r="J559">
        <v>84.650002000000001</v>
      </c>
      <c r="K559">
        <v>127.32</v>
      </c>
      <c r="L559">
        <v>80.089995999999999</v>
      </c>
      <c r="M559">
        <v>85.269997000000004</v>
      </c>
      <c r="N559">
        <v>94.360000999999997</v>
      </c>
      <c r="O559" s="6">
        <f t="shared" si="219"/>
        <v>-2.6718744630085934E-2</v>
      </c>
      <c r="P559" s="6">
        <f t="shared" si="220"/>
        <v>2.4973755213550369E-2</v>
      </c>
      <c r="Q559" s="6">
        <f t="shared" si="221"/>
        <v>-4.1050524595744375E-2</v>
      </c>
      <c r="R559" s="6">
        <f t="shared" si="222"/>
        <v>-6.6907527260431417E-3</v>
      </c>
      <c r="S559" s="6">
        <f t="shared" si="223"/>
        <v>-6.381679172656432E-3</v>
      </c>
      <c r="T559" s="6">
        <f t="shared" si="224"/>
        <v>-2.0238218686983361E-2</v>
      </c>
      <c r="U559" s="6">
        <f t="shared" si="225"/>
        <v>-2.7520794775422641E-3</v>
      </c>
      <c r="V559" s="6">
        <f t="shared" si="226"/>
        <v>1.561009742687158E-3</v>
      </c>
      <c r="W559" s="6">
        <f t="shared" si="227"/>
        <v>1.7735978427139872E-3</v>
      </c>
      <c r="X559" s="6">
        <f t="shared" si="228"/>
        <v>1.8950021970154194E-2</v>
      </c>
      <c r="Y559" s="6">
        <f t="shared" si="229"/>
        <v>2.1248430765036606E-3</v>
      </c>
      <c r="Z559" s="6">
        <f t="shared" si="230"/>
        <v>5.4092207801121278E-3</v>
      </c>
      <c r="AA559" s="6">
        <f t="shared" si="231"/>
        <v>1.1725952311589153E-2</v>
      </c>
      <c r="AB559" s="6">
        <f t="shared" si="232"/>
        <v>-3.1904480321864818E-2</v>
      </c>
      <c r="AC559" s="6">
        <f t="shared" si="233"/>
        <v>2.3169939928049423E-2</v>
      </c>
      <c r="AD559" s="6">
        <f t="shared" si="234"/>
        <v>-4.0873560590569805E-2</v>
      </c>
      <c r="AE559" s="6">
        <f t="shared" si="235"/>
        <v>-1.1095761303616846E-2</v>
      </c>
      <c r="AF559" s="6">
        <f t="shared" si="236"/>
        <v>-1.0006605837096137E-2</v>
      </c>
      <c r="AG559" s="6">
        <f t="shared" si="237"/>
        <v>-2.3635110675314833E-2</v>
      </c>
      <c r="AH559" s="6">
        <f t="shared" si="238"/>
        <v>-4.5980921486452157E-3</v>
      </c>
      <c r="AI559" s="6">
        <f t="shared" si="239"/>
        <v>-3.8540097597788633E-3</v>
      </c>
      <c r="AJ559" s="6">
        <f t="shared" si="240"/>
        <v>1.524504967633553E-3</v>
      </c>
      <c r="AK559" s="6">
        <f t="shared" si="241"/>
        <v>1.7028485546074956E-2</v>
      </c>
      <c r="AL559" s="6">
        <f t="shared" si="242"/>
        <v>1.8120640372935874E-3</v>
      </c>
      <c r="AM559" s="6">
        <f t="shared" si="243"/>
        <v>4.7854679832766665E-3</v>
      </c>
      <c r="AN559" s="6">
        <f t="shared" si="244"/>
        <v>1.0614120221094366E-2</v>
      </c>
    </row>
    <row r="560" spans="1:40">
      <c r="A560" s="1" t="d">
        <v>2017-08-28</v>
      </c>
      <c r="B560">
        <v>90.07</v>
      </c>
      <c r="C560">
        <v>54.799999</v>
      </c>
      <c r="D560">
        <v>63.580002</v>
      </c>
      <c r="E560">
        <v>81.230002999999996</v>
      </c>
      <c r="F560">
        <v>54.970001000000003</v>
      </c>
      <c r="G560">
        <v>68.519997000000004</v>
      </c>
      <c r="H560">
        <v>55.43</v>
      </c>
      <c r="I560">
        <v>58.779998999999997</v>
      </c>
      <c r="J560">
        <v>84.589995999999999</v>
      </c>
      <c r="K560">
        <v>126.75</v>
      </c>
      <c r="L560">
        <v>80.029999000000004</v>
      </c>
      <c r="M560">
        <v>85.199996999999996</v>
      </c>
      <c r="N560">
        <v>93.900002000000001</v>
      </c>
      <c r="O560" s="6">
        <f t="shared" si="219"/>
        <v>2.3342310252156208E-3</v>
      </c>
      <c r="P560" s="6">
        <f t="shared" si="220"/>
        <v>1.9532535302223809E-2</v>
      </c>
      <c r="Q560" s="6">
        <f t="shared" si="221"/>
        <v>-5.6461410529441251E-3</v>
      </c>
      <c r="R560" s="6">
        <f t="shared" si="222"/>
        <v>3.2913000005161869E-2</v>
      </c>
      <c r="S560" s="6">
        <f t="shared" si="223"/>
        <v>-2.7250084988580218E-3</v>
      </c>
      <c r="T560" s="6">
        <f t="shared" si="224"/>
        <v>9.6788555807755267E-3</v>
      </c>
      <c r="U560" s="6">
        <f t="shared" si="225"/>
        <v>3.5813211197970853E-2</v>
      </c>
      <c r="V560" s="6">
        <f t="shared" si="226"/>
        <v>2.8997562342487564E-2</v>
      </c>
      <c r="W560" s="6">
        <f t="shared" si="227"/>
        <v>-8.2727331158265042E-4</v>
      </c>
      <c r="X560" s="6">
        <f t="shared" si="228"/>
        <v>2.5278471474862183E-3</v>
      </c>
      <c r="Y560" s="6">
        <f t="shared" si="229"/>
        <v>-2.4992503565964187E-4</v>
      </c>
      <c r="Z560" s="6">
        <f t="shared" si="230"/>
        <v>1.056849385631612E-3</v>
      </c>
      <c r="AA560" s="6">
        <f t="shared" si="231"/>
        <v>3.8412445251177754E-3</v>
      </c>
      <c r="AB560" s="6">
        <f t="shared" si="232"/>
        <v>-2.8515046665632611E-3</v>
      </c>
      <c r="AC560" s="6">
        <f t="shared" si="233"/>
        <v>1.7728720016722863E-2</v>
      </c>
      <c r="AD560" s="6">
        <f t="shared" si="234"/>
        <v>-5.4691770477695544E-3</v>
      </c>
      <c r="AE560" s="6">
        <f t="shared" si="235"/>
        <v>2.8507991427588163E-2</v>
      </c>
      <c r="AF560" s="6">
        <f t="shared" si="236"/>
        <v>-6.349935163297727E-3</v>
      </c>
      <c r="AG560" s="6">
        <f t="shared" si="237"/>
        <v>6.2819635924440545E-3</v>
      </c>
      <c r="AH560" s="6">
        <f t="shared" si="238"/>
        <v>3.3967198526867901E-2</v>
      </c>
      <c r="AI560" s="6">
        <f t="shared" si="239"/>
        <v>2.3582542840021543E-2</v>
      </c>
      <c r="AJ560" s="6">
        <f t="shared" si="240"/>
        <v>-1.0763661866630846E-3</v>
      </c>
      <c r="AK560" s="6">
        <f t="shared" si="241"/>
        <v>6.0631072340698133E-4</v>
      </c>
      <c r="AL560" s="6">
        <f t="shared" si="242"/>
        <v>-5.6270407486971505E-4</v>
      </c>
      <c r="AM560" s="6">
        <f t="shared" si="243"/>
        <v>4.3309658879615029E-4</v>
      </c>
      <c r="AN560" s="6">
        <f t="shared" si="244"/>
        <v>2.7294124346229891E-3</v>
      </c>
    </row>
    <row r="561" spans="1:40">
      <c r="A561" s="1" t="d">
        <v>2017-09-04</v>
      </c>
      <c r="B561">
        <v>89.169998000000007</v>
      </c>
      <c r="C561">
        <v>55.360000999999997</v>
      </c>
      <c r="D561">
        <v>64.400002000000001</v>
      </c>
      <c r="E561">
        <v>82.540001000000004</v>
      </c>
      <c r="F561">
        <v>55.09</v>
      </c>
      <c r="G561">
        <v>68.269997000000004</v>
      </c>
      <c r="H561">
        <v>55.009998000000003</v>
      </c>
      <c r="I561">
        <v>58.029998999999997</v>
      </c>
      <c r="J561">
        <v>84.690002000000007</v>
      </c>
      <c r="K561">
        <v>129</v>
      </c>
      <c r="L561">
        <v>80.190002000000007</v>
      </c>
      <c r="M561">
        <v>85.690002000000007</v>
      </c>
      <c r="N561">
        <v>94.919998000000007</v>
      </c>
      <c r="O561" s="6">
        <f t="shared" si="219"/>
        <v>1.0370941904313674E-2</v>
      </c>
      <c r="P561" s="6">
        <f t="shared" si="220"/>
        <v>1.5656627703799279E-2</v>
      </c>
      <c r="Q561" s="6">
        <f t="shared" si="221"/>
        <v>3.2831262603715335E-2</v>
      </c>
      <c r="R561" s="6">
        <f t="shared" si="222"/>
        <v>5.6574209750181945E-2</v>
      </c>
      <c r="S561" s="6">
        <f t="shared" si="223"/>
        <v>-1.994759914366301E-3</v>
      </c>
      <c r="T561" s="6">
        <f t="shared" si="224"/>
        <v>1.6541434733709441E-2</v>
      </c>
      <c r="U561" s="6">
        <f t="shared" si="225"/>
        <v>2.3915765231479015E-2</v>
      </c>
      <c r="V561" s="6">
        <f t="shared" si="226"/>
        <v>1.6681516421433982E-2</v>
      </c>
      <c r="W561" s="6">
        <f t="shared" si="227"/>
        <v>9.450797937031589E-4</v>
      </c>
      <c r="X561" s="6">
        <f t="shared" si="228"/>
        <v>1.8621905552752355E-2</v>
      </c>
      <c r="Y561" s="6">
        <f t="shared" si="229"/>
        <v>1.8723215504170094E-3</v>
      </c>
      <c r="Z561" s="6">
        <f t="shared" si="230"/>
        <v>7.9672358650624379E-3</v>
      </c>
      <c r="AA561" s="6">
        <f t="shared" si="231"/>
        <v>1.2082807499001882E-2</v>
      </c>
      <c r="AB561" s="6">
        <f t="shared" si="232"/>
        <v>5.1852062125347922E-3</v>
      </c>
      <c r="AC561" s="6">
        <f t="shared" si="233"/>
        <v>1.3852812418298333E-2</v>
      </c>
      <c r="AD561" s="6">
        <f t="shared" si="234"/>
        <v>3.3008226608889905E-2</v>
      </c>
      <c r="AE561" s="6">
        <f t="shared" si="235"/>
        <v>5.2169201172608239E-2</v>
      </c>
      <c r="AF561" s="6">
        <f t="shared" si="236"/>
        <v>-5.6196865788060062E-3</v>
      </c>
      <c r="AG561" s="6">
        <f t="shared" si="237"/>
        <v>1.314454274537797E-2</v>
      </c>
      <c r="AH561" s="6">
        <f t="shared" si="238"/>
        <v>2.2069752560376063E-2</v>
      </c>
      <c r="AI561" s="6">
        <f t="shared" si="239"/>
        <v>1.1266496918967962E-2</v>
      </c>
      <c r="AJ561" s="6">
        <f t="shared" si="240"/>
        <v>6.9598691862272476E-4</v>
      </c>
      <c r="AK561" s="6">
        <f t="shared" si="241"/>
        <v>1.6700369128673117E-2</v>
      </c>
      <c r="AL561" s="6">
        <f t="shared" si="242"/>
        <v>1.5595425112069363E-3</v>
      </c>
      <c r="AM561" s="6">
        <f t="shared" si="243"/>
        <v>7.3434830682269758E-3</v>
      </c>
      <c r="AN561" s="6">
        <f t="shared" si="244"/>
        <v>1.0970975408507097E-2</v>
      </c>
    </row>
    <row r="562" spans="1:40">
      <c r="A562" s="1" t="d">
        <v>2017-09-11</v>
      </c>
      <c r="B562">
        <v>89.629997000000003</v>
      </c>
      <c r="C562">
        <v>54.75</v>
      </c>
      <c r="D562">
        <v>65.839995999999999</v>
      </c>
      <c r="E562">
        <v>82.589995999999999</v>
      </c>
      <c r="F562">
        <v>55.220001000000003</v>
      </c>
      <c r="G562">
        <v>69.389999000000003</v>
      </c>
      <c r="H562">
        <v>56.07</v>
      </c>
      <c r="I562">
        <v>58.740001999999997</v>
      </c>
      <c r="J562">
        <v>84.550003000000004</v>
      </c>
      <c r="K562">
        <v>126.860001</v>
      </c>
      <c r="L562">
        <v>79.949996999999996</v>
      </c>
      <c r="M562">
        <v>85.080001999999993</v>
      </c>
      <c r="N562">
        <v>94.099997999999999</v>
      </c>
      <c r="O562" s="6">
        <f t="shared" si="219"/>
        <v>1.121968499661173E-2</v>
      </c>
      <c r="P562" s="6">
        <f t="shared" si="220"/>
        <v>-7.0980187633856821E-3</v>
      </c>
      <c r="Q562" s="6">
        <f t="shared" si="221"/>
        <v>4.4092769223938483E-2</v>
      </c>
      <c r="R562" s="6">
        <f t="shared" si="222"/>
        <v>4.5073856687694022E-2</v>
      </c>
      <c r="S562" s="6">
        <f t="shared" si="223"/>
        <v>1.0010148287616771E-2</v>
      </c>
      <c r="T562" s="6">
        <f t="shared" si="224"/>
        <v>2.7615152621674931E-2</v>
      </c>
      <c r="U562" s="6">
        <f t="shared" si="225"/>
        <v>2.9685437689472439E-2</v>
      </c>
      <c r="V562" s="6">
        <f t="shared" si="226"/>
        <v>1.7863768973745833E-2</v>
      </c>
      <c r="W562" s="6">
        <f t="shared" si="227"/>
        <v>-1.1820213792901617E-3</v>
      </c>
      <c r="X562" s="6">
        <f t="shared" si="228"/>
        <v>-3.61947832543564E-3</v>
      </c>
      <c r="Y562" s="6">
        <f t="shared" si="229"/>
        <v>-1.7495506352660955E-3</v>
      </c>
      <c r="Z562" s="6">
        <f t="shared" si="230"/>
        <v>-2.2306437322723847E-3</v>
      </c>
      <c r="AA562" s="6">
        <f t="shared" si="231"/>
        <v>-2.7592397998364554E-3</v>
      </c>
      <c r="AB562" s="6">
        <f t="shared" si="232"/>
        <v>6.0339493048328476E-3</v>
      </c>
      <c r="AC562" s="6">
        <f t="shared" si="233"/>
        <v>-8.9018340488866282E-3</v>
      </c>
      <c r="AD562" s="6">
        <f t="shared" si="234"/>
        <v>4.4269733229113054E-2</v>
      </c>
      <c r="AE562" s="6">
        <f t="shared" si="235"/>
        <v>4.0668848110120316E-2</v>
      </c>
      <c r="AF562" s="6">
        <f t="shared" si="236"/>
        <v>6.3852216231770655E-3</v>
      </c>
      <c r="AG562" s="6">
        <f t="shared" si="237"/>
        <v>2.4218260633343459E-2</v>
      </c>
      <c r="AH562" s="6">
        <f t="shared" si="238"/>
        <v>2.7839425018369487E-2</v>
      </c>
      <c r="AI562" s="6">
        <f t="shared" si="239"/>
        <v>1.2448749471279812E-2</v>
      </c>
      <c r="AJ562" s="6">
        <f t="shared" si="240"/>
        <v>-1.4311142543705958E-3</v>
      </c>
      <c r="AK562" s="6">
        <f t="shared" si="241"/>
        <v>-5.5410147495148767E-3</v>
      </c>
      <c r="AL562" s="6">
        <f t="shared" si="242"/>
        <v>-2.0623296744761688E-3</v>
      </c>
      <c r="AM562" s="6">
        <f t="shared" si="243"/>
        <v>-2.8543965291078464E-3</v>
      </c>
      <c r="AN562" s="6">
        <f t="shared" si="244"/>
        <v>-3.8710718903312417E-3</v>
      </c>
    </row>
    <row r="563" spans="1:40">
      <c r="A563" s="1" t="d">
        <v>2017-09-18</v>
      </c>
      <c r="B563">
        <v>89.540001000000004</v>
      </c>
      <c r="C563">
        <v>53.23</v>
      </c>
      <c r="D563">
        <v>67.199996999999996</v>
      </c>
      <c r="E563">
        <v>81.580001999999993</v>
      </c>
      <c r="F563">
        <v>53.919998</v>
      </c>
      <c r="G563">
        <v>70.75</v>
      </c>
      <c r="H563">
        <v>56.549999</v>
      </c>
      <c r="I563">
        <v>58.52</v>
      </c>
      <c r="J563">
        <v>84.440002000000007</v>
      </c>
      <c r="K563">
        <v>126.199997</v>
      </c>
      <c r="L563">
        <v>79.830001999999993</v>
      </c>
      <c r="M563">
        <v>84.800003000000004</v>
      </c>
      <c r="N563">
        <v>93.970000999999996</v>
      </c>
      <c r="O563" s="6">
        <f t="shared" si="219"/>
        <v>-5.9016818146389021E-3</v>
      </c>
      <c r="P563" s="6">
        <f t="shared" si="220"/>
        <v>-2.9068028521128553E-2</v>
      </c>
      <c r="Q563" s="6">
        <f t="shared" si="221"/>
        <v>5.5374215947156663E-2</v>
      </c>
      <c r="R563" s="6">
        <f t="shared" si="222"/>
        <v>4.2994844101950144E-3</v>
      </c>
      <c r="S563" s="6">
        <f t="shared" si="223"/>
        <v>-1.9286170552247052E-2</v>
      </c>
      <c r="T563" s="6">
        <f t="shared" si="224"/>
        <v>3.2026906850265956E-2</v>
      </c>
      <c r="U563" s="6">
        <f t="shared" si="225"/>
        <v>2.000422144694998E-2</v>
      </c>
      <c r="V563" s="6">
        <f t="shared" si="226"/>
        <v>-4.4330678262582083E-3</v>
      </c>
      <c r="W563" s="6">
        <f t="shared" si="227"/>
        <v>-1.7747623634318519E-3</v>
      </c>
      <c r="X563" s="6">
        <f t="shared" si="228"/>
        <v>-4.3487161359708924E-3</v>
      </c>
      <c r="Y563" s="6">
        <f t="shared" si="229"/>
        <v>-2.502153172695293E-3</v>
      </c>
      <c r="Z563" s="6">
        <f t="shared" si="230"/>
        <v>-4.7058204487865031E-3</v>
      </c>
      <c r="AA563" s="6">
        <f t="shared" si="231"/>
        <v>7.4518552319608605E-4</v>
      </c>
      <c r="AB563" s="6">
        <f t="shared" si="232"/>
        <v>-1.1087417506417785E-2</v>
      </c>
      <c r="AC563" s="6">
        <f t="shared" si="233"/>
        <v>-3.0871843806629499E-2</v>
      </c>
      <c r="AD563" s="6">
        <f t="shared" si="234"/>
        <v>5.5551179952331234E-2</v>
      </c>
      <c r="AE563" s="6">
        <f t="shared" si="235"/>
        <v>-1.0552416737869084E-4</v>
      </c>
      <c r="AF563" s="6">
        <f t="shared" si="236"/>
        <v>-2.2911097216686757E-2</v>
      </c>
      <c r="AG563" s="6">
        <f t="shared" si="237"/>
        <v>2.8630014861934484E-2</v>
      </c>
      <c r="AH563" s="6">
        <f t="shared" si="238"/>
        <v>1.8158208775847028E-2</v>
      </c>
      <c r="AI563" s="6">
        <f t="shared" si="239"/>
        <v>-9.8480873287242303E-3</v>
      </c>
      <c r="AJ563" s="6">
        <f t="shared" si="240"/>
        <v>-2.0238552385122861E-3</v>
      </c>
      <c r="AK563" s="6">
        <f t="shared" si="241"/>
        <v>-6.2702525600501291E-3</v>
      </c>
      <c r="AL563" s="6">
        <f t="shared" si="242"/>
        <v>-2.8149322119053661E-3</v>
      </c>
      <c r="AM563" s="6">
        <f t="shared" si="243"/>
        <v>-5.3295732456219644E-3</v>
      </c>
      <c r="AN563" s="6">
        <f t="shared" si="244"/>
        <v>-3.6664656729870019E-4</v>
      </c>
    </row>
    <row r="564" spans="1:40">
      <c r="A564" s="1" t="d">
        <v>2017-09-25</v>
      </c>
      <c r="B564">
        <v>90.080001999999993</v>
      </c>
      <c r="C564">
        <v>53.049999</v>
      </c>
      <c r="D564">
        <v>68.480002999999996</v>
      </c>
      <c r="E564">
        <v>81.730002999999996</v>
      </c>
      <c r="F564">
        <v>53.98</v>
      </c>
      <c r="G564">
        <v>71</v>
      </c>
      <c r="H564">
        <v>56.799999</v>
      </c>
      <c r="I564">
        <v>59.099997999999999</v>
      </c>
      <c r="J564">
        <v>84.449996999999996</v>
      </c>
      <c r="K564">
        <v>124.760002</v>
      </c>
      <c r="L564">
        <v>79.819999999999993</v>
      </c>
      <c r="M564">
        <v>84.660004000000001</v>
      </c>
      <c r="N564">
        <v>93.769997000000004</v>
      </c>
      <c r="O564" s="6">
        <f t="shared" si="219"/>
        <v>1.0153548876146688E-2</v>
      </c>
      <c r="P564" s="6">
        <f t="shared" si="220"/>
        <v>-4.2622483163147096E-2</v>
      </c>
      <c r="Q564" s="6">
        <f t="shared" si="221"/>
        <v>6.1428111475688787E-2</v>
      </c>
      <c r="R564" s="6">
        <f t="shared" si="222"/>
        <v>-9.8618682055083284E-3</v>
      </c>
      <c r="S564" s="6">
        <f t="shared" si="223"/>
        <v>-2.0354603894766694E-2</v>
      </c>
      <c r="T564" s="6">
        <f t="shared" si="224"/>
        <v>3.9209489554294263E-2</v>
      </c>
      <c r="U564" s="6">
        <f t="shared" si="225"/>
        <v>3.2021357591131658E-2</v>
      </c>
      <c r="V564" s="6">
        <f t="shared" si="226"/>
        <v>1.827078960105365E-2</v>
      </c>
      <c r="W564" s="6">
        <f t="shared" si="227"/>
        <v>-2.837946819216757E-3</v>
      </c>
      <c r="X564" s="6">
        <f t="shared" si="228"/>
        <v>-3.3420496591290649E-2</v>
      </c>
      <c r="Y564" s="6">
        <f t="shared" si="229"/>
        <v>-4.6247441391150555E-3</v>
      </c>
      <c r="Z564" s="6">
        <f t="shared" si="230"/>
        <v>-1.2092873680382263E-2</v>
      </c>
      <c r="AA564" s="6">
        <f t="shared" si="231"/>
        <v>-1.2189467058829053E-2</v>
      </c>
      <c r="AB564" s="6">
        <f t="shared" si="232"/>
        <v>4.9678131843678064E-3</v>
      </c>
      <c r="AC564" s="6">
        <f t="shared" si="233"/>
        <v>-4.4426298448648038E-2</v>
      </c>
      <c r="AD564" s="6">
        <f t="shared" si="234"/>
        <v>6.1605075480863358E-2</v>
      </c>
      <c r="AE564" s="6">
        <f t="shared" si="235"/>
        <v>-1.4266876783082034E-2</v>
      </c>
      <c r="AF564" s="6">
        <f t="shared" si="236"/>
        <v>-2.3979530559206399E-2</v>
      </c>
      <c r="AG564" s="6">
        <f t="shared" si="237"/>
        <v>3.5812597565962792E-2</v>
      </c>
      <c r="AH564" s="6">
        <f t="shared" si="238"/>
        <v>3.0175344920028706E-2</v>
      </c>
      <c r="AI564" s="6">
        <f t="shared" si="239"/>
        <v>1.285577009858763E-2</v>
      </c>
      <c r="AJ564" s="6">
        <f t="shared" si="240"/>
        <v>-3.0870396942971911E-3</v>
      </c>
      <c r="AK564" s="6">
        <f t="shared" si="241"/>
        <v>-3.5342033015369888E-2</v>
      </c>
      <c r="AL564" s="6">
        <f t="shared" si="242"/>
        <v>-4.9375231783251291E-3</v>
      </c>
      <c r="AM564" s="6">
        <f t="shared" si="243"/>
        <v>-1.2716626477217725E-2</v>
      </c>
      <c r="AN564" s="6">
        <f t="shared" si="244"/>
        <v>-1.3301299149323841E-2</v>
      </c>
    </row>
    <row r="565" spans="1:40">
      <c r="A565" s="1" t="d">
        <v>2017-10-02</v>
      </c>
      <c r="B565">
        <v>91.720000999999996</v>
      </c>
      <c r="C565">
        <v>53.43</v>
      </c>
      <c r="D565">
        <v>68.069999999999993</v>
      </c>
      <c r="E565">
        <v>82.889999000000003</v>
      </c>
      <c r="F565">
        <v>53.810001</v>
      </c>
      <c r="G565">
        <v>71.940002000000007</v>
      </c>
      <c r="H565">
        <v>57.900002000000001</v>
      </c>
      <c r="I565">
        <v>59.950001</v>
      </c>
      <c r="J565">
        <v>84.339995999999999</v>
      </c>
      <c r="K565">
        <v>123.589996</v>
      </c>
      <c r="L565">
        <v>79.690002000000007</v>
      </c>
      <c r="M565">
        <v>84.410004000000001</v>
      </c>
      <c r="N565">
        <v>93.089995999999999</v>
      </c>
      <c r="O565" s="6">
        <f t="shared" si="219"/>
        <v>2.3050416994117456E-2</v>
      </c>
      <c r="P565" s="6">
        <f t="shared" si="220"/>
        <v>-2.4404982726930285E-2</v>
      </c>
      <c r="Q565" s="6">
        <f t="shared" si="221"/>
        <v>3.3309091844388794E-2</v>
      </c>
      <c r="R565" s="6">
        <f t="shared" si="222"/>
        <v>3.6258561486424215E-3</v>
      </c>
      <c r="S565" s="6">
        <f t="shared" si="223"/>
        <v>-2.586588252615454E-2</v>
      </c>
      <c r="T565" s="6">
        <f t="shared" si="224"/>
        <v>3.6089715568263722E-2</v>
      </c>
      <c r="U565" s="6">
        <f t="shared" si="225"/>
        <v>3.2116508985682093E-2</v>
      </c>
      <c r="V565" s="6">
        <f t="shared" si="226"/>
        <v>2.0389938335268157E-2</v>
      </c>
      <c r="W565" s="6">
        <f t="shared" si="227"/>
        <v>-2.4869099352202322E-3</v>
      </c>
      <c r="X565" s="6">
        <f t="shared" si="228"/>
        <v>-2.6114520851890862E-2</v>
      </c>
      <c r="Y565" s="6">
        <f t="shared" si="229"/>
        <v>-3.2572692496019334E-3</v>
      </c>
      <c r="Z565" s="6">
        <f t="shared" si="230"/>
        <v>-7.9060884559455646E-3</v>
      </c>
      <c r="AA565" s="6">
        <f t="shared" si="231"/>
        <v>-1.0791301178120629E-2</v>
      </c>
      <c r="AB565" s="6">
        <f t="shared" si="232"/>
        <v>1.7864681302338575E-2</v>
      </c>
      <c r="AC565" s="6">
        <f t="shared" si="233"/>
        <v>-2.6208798012431232E-2</v>
      </c>
      <c r="AD565" s="6">
        <f t="shared" si="234"/>
        <v>3.3486055849563365E-2</v>
      </c>
      <c r="AE565" s="6">
        <f t="shared" si="235"/>
        <v>-7.7915242893128369E-4</v>
      </c>
      <c r="AF565" s="6">
        <f t="shared" si="236"/>
        <v>-2.9490809190594245E-2</v>
      </c>
      <c r="AG565" s="6">
        <f t="shared" si="237"/>
        <v>3.2692823579932251E-2</v>
      </c>
      <c r="AH565" s="6">
        <f t="shared" si="238"/>
        <v>3.0270496314579141E-2</v>
      </c>
      <c r="AI565" s="6">
        <f t="shared" si="239"/>
        <v>1.4974918832802137E-2</v>
      </c>
      <c r="AJ565" s="6">
        <f t="shared" si="240"/>
        <v>-2.7360028103006664E-3</v>
      </c>
      <c r="AK565" s="6">
        <f t="shared" si="241"/>
        <v>-2.8036057275970101E-2</v>
      </c>
      <c r="AL565" s="6">
        <f t="shared" si="242"/>
        <v>-3.5700482888120066E-3</v>
      </c>
      <c r="AM565" s="6">
        <f t="shared" si="243"/>
        <v>-8.5298412527810268E-3</v>
      </c>
      <c r="AN565" s="6">
        <f t="shared" si="244"/>
        <v>-1.1903133268615414E-2</v>
      </c>
    </row>
    <row r="566" spans="1:40">
      <c r="A566" s="1" t="d">
        <v>2017-10-09</v>
      </c>
      <c r="B566">
        <v>91.220000999999996</v>
      </c>
      <c r="C566">
        <v>54.150002000000001</v>
      </c>
      <c r="D566">
        <v>68.139999000000003</v>
      </c>
      <c r="E566">
        <v>82.419998000000007</v>
      </c>
      <c r="F566">
        <v>54.57</v>
      </c>
      <c r="G566">
        <v>72.059997999999993</v>
      </c>
      <c r="H566">
        <v>58.349997999999999</v>
      </c>
      <c r="I566">
        <v>60.5</v>
      </c>
      <c r="J566">
        <v>84.389999000000003</v>
      </c>
      <c r="K566">
        <v>125.849998</v>
      </c>
      <c r="L566">
        <v>79.779999000000004</v>
      </c>
      <c r="M566">
        <v>84.839995999999999</v>
      </c>
      <c r="N566">
        <v>94.32</v>
      </c>
      <c r="O566" s="6">
        <f t="shared" si="219"/>
        <v>1.8588718265050111E-2</v>
      </c>
      <c r="P566" s="6">
        <f t="shared" si="220"/>
        <v>1.7135863196774452E-2</v>
      </c>
      <c r="Q566" s="6">
        <f t="shared" si="221"/>
        <v>1.3891194670907089E-2</v>
      </c>
      <c r="R566" s="6">
        <f t="shared" si="222"/>
        <v>1.0243943239491493E-2</v>
      </c>
      <c r="S566" s="6">
        <f t="shared" si="223"/>
        <v>1.1982851686077722E-2</v>
      </c>
      <c r="T566" s="6">
        <f t="shared" si="224"/>
        <v>1.8346541041950784E-2</v>
      </c>
      <c r="U566" s="6">
        <f t="shared" si="225"/>
        <v>3.1334139577979959E-2</v>
      </c>
      <c r="V566" s="6">
        <f t="shared" si="226"/>
        <v>3.3274788884872133E-2</v>
      </c>
      <c r="W566" s="6">
        <f t="shared" si="227"/>
        <v>-5.9234734544685787E-4</v>
      </c>
      <c r="X566" s="6">
        <f t="shared" si="228"/>
        <v>-2.7772206459318102E-3</v>
      </c>
      <c r="Y566" s="6">
        <f t="shared" si="229"/>
        <v>-6.2656476815452407E-4</v>
      </c>
      <c r="Z566" s="6">
        <f t="shared" si="230"/>
        <v>4.7150437369336551E-4</v>
      </c>
      <c r="AA566" s="6">
        <f t="shared" si="231"/>
        <v>3.7176631924478462E-3</v>
      </c>
      <c r="AB566" s="6">
        <f t="shared" si="232"/>
        <v>1.340298257327123E-2</v>
      </c>
      <c r="AC566" s="6">
        <f t="shared" si="233"/>
        <v>1.5332047911273506E-2</v>
      </c>
      <c r="AD566" s="6">
        <f t="shared" si="234"/>
        <v>1.406815867608166E-2</v>
      </c>
      <c r="AE566" s="6">
        <f t="shared" si="235"/>
        <v>5.8389346619177876E-3</v>
      </c>
      <c r="AF566" s="6">
        <f t="shared" si="236"/>
        <v>8.3579250216380165E-3</v>
      </c>
      <c r="AG566" s="6">
        <f t="shared" si="237"/>
        <v>1.4949649053619313E-2</v>
      </c>
      <c r="AH566" s="6">
        <f t="shared" si="238"/>
        <v>2.9488126906877007E-2</v>
      </c>
      <c r="AI566" s="6">
        <f t="shared" si="239"/>
        <v>2.7859769382406113E-2</v>
      </c>
      <c r="AJ566" s="6">
        <f t="shared" si="240"/>
        <v>-8.4144022052729201E-4</v>
      </c>
      <c r="AK566" s="6">
        <f t="shared" si="241"/>
        <v>-4.6987570700110469E-3</v>
      </c>
      <c r="AL566" s="6">
        <f t="shared" si="242"/>
        <v>-9.393438073645973E-4</v>
      </c>
      <c r="AM566" s="6">
        <f t="shared" si="243"/>
        <v>-1.5224842314209624E-4</v>
      </c>
      <c r="AN566" s="6">
        <f t="shared" si="244"/>
        <v>2.60583110195306E-3</v>
      </c>
    </row>
    <row r="567" spans="1:40">
      <c r="A567" s="1" t="d">
        <v>2017-10-16</v>
      </c>
      <c r="B567">
        <v>91.360000999999997</v>
      </c>
      <c r="C567">
        <v>54.860000999999997</v>
      </c>
      <c r="D567">
        <v>67.769997000000004</v>
      </c>
      <c r="E567">
        <v>83.879997000000003</v>
      </c>
      <c r="F567">
        <v>53.900002000000001</v>
      </c>
      <c r="G567">
        <v>72.959998999999996</v>
      </c>
      <c r="H567">
        <v>58.740001999999997</v>
      </c>
      <c r="I567">
        <v>61.099997999999999</v>
      </c>
      <c r="J567">
        <v>84.290001000000004</v>
      </c>
      <c r="K567">
        <v>123.980003</v>
      </c>
      <c r="L567">
        <v>79.650002000000001</v>
      </c>
      <c r="M567">
        <v>84.400002000000001</v>
      </c>
      <c r="N567">
        <v>93.309997999999993</v>
      </c>
      <c r="O567" s="6">
        <f t="shared" si="219"/>
        <v>1.4109570259542577E-2</v>
      </c>
      <c r="P567" s="6">
        <f t="shared" si="220"/>
        <v>3.3549657527823594E-2</v>
      </c>
      <c r="Q567" s="6">
        <f t="shared" si="221"/>
        <v>-1.0422200761251148E-2</v>
      </c>
      <c r="R567" s="6">
        <f t="shared" si="222"/>
        <v>2.5966002034074117E-2</v>
      </c>
      <c r="S567" s="6">
        <f t="shared" si="223"/>
        <v>-1.4830925691563246E-3</v>
      </c>
      <c r="T567" s="6">
        <f t="shared" si="224"/>
        <v>2.7231455018620104E-2</v>
      </c>
      <c r="U567" s="6">
        <f t="shared" si="225"/>
        <v>3.3584651697350268E-2</v>
      </c>
      <c r="V567" s="6">
        <f t="shared" si="226"/>
        <v>3.3280942873220448E-2</v>
      </c>
      <c r="W567" s="6">
        <f t="shared" si="227"/>
        <v>-1.896361856635464E-3</v>
      </c>
      <c r="X567" s="6">
        <f t="shared" si="228"/>
        <v>-6.2716212991573107E-3</v>
      </c>
      <c r="Y567" s="6">
        <f t="shared" si="229"/>
        <v>-2.1320381546749063E-3</v>
      </c>
      <c r="Z567" s="6">
        <f t="shared" si="230"/>
        <v>-3.0758570419976397E-3</v>
      </c>
      <c r="AA567" s="6">
        <f t="shared" si="231"/>
        <v>-4.9176816263581495E-3</v>
      </c>
      <c r="AB567" s="6">
        <f t="shared" si="232"/>
        <v>8.9238345677636957E-3</v>
      </c>
      <c r="AC567" s="6">
        <f t="shared" si="233"/>
        <v>3.1745842242322651E-2</v>
      </c>
      <c r="AD567" s="6">
        <f t="shared" si="234"/>
        <v>-1.0245236756076578E-2</v>
      </c>
      <c r="AE567" s="6">
        <f t="shared" si="235"/>
        <v>2.1560993456500411E-2</v>
      </c>
      <c r="AF567" s="6">
        <f t="shared" si="236"/>
        <v>-5.1080192335960298E-3</v>
      </c>
      <c r="AG567" s="6">
        <f t="shared" si="237"/>
        <v>2.3834563030288632E-2</v>
      </c>
      <c r="AH567" s="6">
        <f t="shared" si="238"/>
        <v>3.1738639026247316E-2</v>
      </c>
      <c r="AI567" s="6">
        <f t="shared" si="239"/>
        <v>2.7865923370754428E-2</v>
      </c>
      <c r="AJ567" s="6">
        <f t="shared" si="240"/>
        <v>-2.1454547317158981E-3</v>
      </c>
      <c r="AK567" s="6">
        <f t="shared" si="241"/>
        <v>-8.1931577232365483E-3</v>
      </c>
      <c r="AL567" s="6">
        <f t="shared" si="242"/>
        <v>-2.4448171938849794E-3</v>
      </c>
      <c r="AM567" s="6">
        <f t="shared" si="243"/>
        <v>-3.6996098388331015E-3</v>
      </c>
      <c r="AN567" s="6">
        <f t="shared" si="244"/>
        <v>-6.0295137168529358E-3</v>
      </c>
    </row>
    <row r="568" spans="1:40">
      <c r="A568" s="1" t="d">
        <v>2017-10-23</v>
      </c>
      <c r="B568">
        <v>92.400002000000001</v>
      </c>
      <c r="C568">
        <v>55.049999</v>
      </c>
      <c r="D568">
        <v>67.339995999999999</v>
      </c>
      <c r="E568">
        <v>82.139999000000003</v>
      </c>
      <c r="F568">
        <v>53.099997999999999</v>
      </c>
      <c r="G568">
        <v>72.319999999999993</v>
      </c>
      <c r="H568">
        <v>59.119999</v>
      </c>
      <c r="I568">
        <v>62.540000999999997</v>
      </c>
      <c r="J568">
        <v>84.309997999999993</v>
      </c>
      <c r="K568">
        <v>123.239998</v>
      </c>
      <c r="L568">
        <v>79.650002000000001</v>
      </c>
      <c r="M568">
        <v>84.349997999999999</v>
      </c>
      <c r="N568">
        <v>93.089995999999999</v>
      </c>
      <c r="O568" s="6">
        <f t="shared" si="219"/>
        <v>7.3865314002088253E-3</v>
      </c>
      <c r="P568" s="6">
        <f t="shared" si="220"/>
        <v>2.9869459033704453E-2</v>
      </c>
      <c r="Q568" s="6">
        <f t="shared" si="221"/>
        <v>-1.0782233126992728E-2</v>
      </c>
      <c r="R568" s="6">
        <f t="shared" si="222"/>
        <v>-9.0893191851773893E-3</v>
      </c>
      <c r="S568" s="6">
        <f t="shared" si="223"/>
        <v>-1.3282451502125484E-2</v>
      </c>
      <c r="T568" s="6">
        <f t="shared" si="224"/>
        <v>5.2682500154981379E-3</v>
      </c>
      <c r="U568" s="6">
        <f t="shared" si="225"/>
        <v>2.0851840603933195E-2</v>
      </c>
      <c r="V568" s="6">
        <f t="shared" si="226"/>
        <v>4.2295469865371332E-2</v>
      </c>
      <c r="W568" s="6">
        <f t="shared" si="227"/>
        <v>-3.5574267872632664E-4</v>
      </c>
      <c r="X568" s="6">
        <f t="shared" si="228"/>
        <v>-2.8359457365957149E-3</v>
      </c>
      <c r="Y568" s="6">
        <f t="shared" si="229"/>
        <v>-5.0207104099559872E-4</v>
      </c>
      <c r="Z568" s="6">
        <f t="shared" si="230"/>
        <v>-7.1114010212978388E-4</v>
      </c>
      <c r="AA568" s="6">
        <f t="shared" si="231"/>
        <v>0</v>
      </c>
      <c r="AB568" s="6">
        <f t="shared" si="232"/>
        <v>2.2007957084299434E-3</v>
      </c>
      <c r="AC568" s="6">
        <f t="shared" si="233"/>
        <v>2.8065643748203507E-2</v>
      </c>
      <c r="AD568" s="6">
        <f t="shared" si="234"/>
        <v>-1.0605269121818157E-2</v>
      </c>
      <c r="AE568" s="6">
        <f t="shared" si="235"/>
        <v>-1.3494327762751095E-2</v>
      </c>
      <c r="AF568" s="6">
        <f t="shared" si="236"/>
        <v>-1.6907378166565189E-2</v>
      </c>
      <c r="AG568" s="6">
        <f t="shared" si="237"/>
        <v>1.8713580271666657E-3</v>
      </c>
      <c r="AH568" s="6">
        <f t="shared" si="238"/>
        <v>1.9005827932830243E-2</v>
      </c>
      <c r="AI568" s="6">
        <f t="shared" si="239"/>
        <v>3.6880450362905312E-2</v>
      </c>
      <c r="AJ568" s="6">
        <f t="shared" si="240"/>
        <v>-6.0483555380676083E-4</v>
      </c>
      <c r="AK568" s="6">
        <f t="shared" si="241"/>
        <v>-4.757482160674952E-3</v>
      </c>
      <c r="AL568" s="6">
        <f t="shared" si="242"/>
        <v>-8.1485008020567196E-4</v>
      </c>
      <c r="AM568" s="6">
        <f t="shared" si="243"/>
        <v>-1.3348928989652456E-3</v>
      </c>
      <c r="AN568" s="6">
        <f t="shared" si="244"/>
        <v>-1.1118320904947862E-3</v>
      </c>
    </row>
    <row r="569" spans="1:40">
      <c r="A569" s="1" t="d">
        <v>2017-10-30</v>
      </c>
      <c r="B569">
        <v>91.699996999999996</v>
      </c>
      <c r="C569">
        <v>55.209999000000003</v>
      </c>
      <c r="D569">
        <v>68.680000000000007</v>
      </c>
      <c r="E569">
        <v>81.610000999999997</v>
      </c>
      <c r="F569">
        <v>53.139999000000003</v>
      </c>
      <c r="G569">
        <v>71.830001999999993</v>
      </c>
      <c r="H569">
        <v>58.830002</v>
      </c>
      <c r="I569">
        <v>63.490001999999997</v>
      </c>
      <c r="J569">
        <v>84.18</v>
      </c>
      <c r="K569">
        <v>125.639999</v>
      </c>
      <c r="L569">
        <v>79.529999000000004</v>
      </c>
      <c r="M569">
        <v>84.480002999999996</v>
      </c>
      <c r="N569">
        <v>94.029999000000004</v>
      </c>
      <c r="O569" s="6">
        <f t="shared" si="219"/>
        <v>5.2481643009798379E-3</v>
      </c>
      <c r="P569" s="6">
        <f t="shared" si="220"/>
        <v>1.938606780185214E-2</v>
      </c>
      <c r="Q569" s="6">
        <f t="shared" si="221"/>
        <v>7.8936384721222403E-3</v>
      </c>
      <c r="R569" s="6">
        <f t="shared" si="222"/>
        <v>-9.8762859101645256E-3</v>
      </c>
      <c r="S569" s="6">
        <f t="shared" si="223"/>
        <v>-2.6554359684689336E-2</v>
      </c>
      <c r="T569" s="6">
        <f t="shared" si="224"/>
        <v>-3.1968336350685698E-3</v>
      </c>
      <c r="U569" s="6">
        <f t="shared" si="225"/>
        <v>8.1926384159811839E-3</v>
      </c>
      <c r="V569" s="6">
        <f t="shared" si="226"/>
        <v>4.8239079646586039E-2</v>
      </c>
      <c r="W569" s="6">
        <f t="shared" si="227"/>
        <v>-2.4915359777052323E-3</v>
      </c>
      <c r="X569" s="6">
        <f t="shared" si="228"/>
        <v>-1.6700389781927768E-3</v>
      </c>
      <c r="Y569" s="6">
        <f t="shared" si="229"/>
        <v>-3.1385375476183771E-3</v>
      </c>
      <c r="Z569" s="6">
        <f t="shared" si="230"/>
        <v>-4.2522270795944013E-3</v>
      </c>
      <c r="AA569" s="6">
        <f t="shared" si="231"/>
        <v>-3.0793865750335953E-3</v>
      </c>
      <c r="AB569" s="6">
        <f t="shared" si="232"/>
        <v>6.2428609200955963E-5</v>
      </c>
      <c r="AC569" s="6">
        <f t="shared" si="233"/>
        <v>1.7582252516351194E-2</v>
      </c>
      <c r="AD569" s="6">
        <f t="shared" si="234"/>
        <v>8.0706024772968111E-3</v>
      </c>
      <c r="AE569" s="6">
        <f t="shared" si="235"/>
        <v>-1.4281294487738232E-2</v>
      </c>
      <c r="AF569" s="6">
        <f t="shared" si="236"/>
        <v>-3.0179286349129041E-2</v>
      </c>
      <c r="AG569" s="6">
        <f t="shared" si="237"/>
        <v>-6.5937256234000416E-3</v>
      </c>
      <c r="AH569" s="6">
        <f t="shared" si="238"/>
        <v>6.3466257448782318E-3</v>
      </c>
      <c r="AI569" s="6">
        <f t="shared" si="239"/>
        <v>4.2824060144120019E-2</v>
      </c>
      <c r="AJ569" s="6">
        <f t="shared" si="240"/>
        <v>-2.7406288527856665E-3</v>
      </c>
      <c r="AK569" s="6">
        <f t="shared" si="241"/>
        <v>-3.5915754022720139E-3</v>
      </c>
      <c r="AL569" s="6">
        <f t="shared" si="242"/>
        <v>-3.4513165868284503E-3</v>
      </c>
      <c r="AM569" s="6">
        <f t="shared" si="243"/>
        <v>-4.8759798764298635E-3</v>
      </c>
      <c r="AN569" s="6">
        <f t="shared" si="244"/>
        <v>-4.1912186655283816E-3</v>
      </c>
    </row>
    <row r="570" spans="1:40">
      <c r="A570" s="1" t="d">
        <v>2017-11-06</v>
      </c>
      <c r="B570">
        <v>92.370002999999997</v>
      </c>
      <c r="C570">
        <v>55.509998000000003</v>
      </c>
      <c r="D570">
        <v>69.660004000000001</v>
      </c>
      <c r="E570">
        <v>81.199996999999996</v>
      </c>
      <c r="F570">
        <v>54.279998999999997</v>
      </c>
      <c r="G570">
        <v>71.059997999999993</v>
      </c>
      <c r="H570">
        <v>58.110000999999997</v>
      </c>
      <c r="I570">
        <v>63.5</v>
      </c>
      <c r="J570">
        <v>84.139999000000003</v>
      </c>
      <c r="K570">
        <v>124.099998</v>
      </c>
      <c r="L570">
        <v>79.449996999999996</v>
      </c>
      <c r="M570">
        <v>84</v>
      </c>
      <c r="N570">
        <v>92.849997999999999</v>
      </c>
      <c r="O570" s="6">
        <f t="shared" si="219"/>
        <v>1.099452622918618E-2</v>
      </c>
      <c r="P570" s="6">
        <f t="shared" si="220"/>
        <v>1.1778644934850977E-2</v>
      </c>
      <c r="Q570" s="6">
        <f t="shared" si="221"/>
        <v>2.7506747478970528E-2</v>
      </c>
      <c r="R570" s="6">
        <f t="shared" si="222"/>
        <v>-3.247196004652074E-2</v>
      </c>
      <c r="S570" s="6">
        <f t="shared" si="223"/>
        <v>7.0253015229740741E-3</v>
      </c>
      <c r="T570" s="6">
        <f t="shared" si="224"/>
        <v>-2.6386769612284314E-2</v>
      </c>
      <c r="U570" s="6">
        <f t="shared" si="225"/>
        <v>-1.0783176523065961E-2</v>
      </c>
      <c r="V570" s="6">
        <f t="shared" si="226"/>
        <v>3.8528072454321181E-2</v>
      </c>
      <c r="W570" s="6">
        <f t="shared" si="227"/>
        <v>-1.7811795957731126E-3</v>
      </c>
      <c r="X570" s="6">
        <f t="shared" si="228"/>
        <v>9.6738962330162443E-4</v>
      </c>
      <c r="Y570" s="6">
        <f t="shared" si="229"/>
        <v>-2.5142062427858662E-3</v>
      </c>
      <c r="Z570" s="6">
        <f t="shared" si="230"/>
        <v>-4.7506264552800359E-3</v>
      </c>
      <c r="AA570" s="6">
        <f t="shared" si="231"/>
        <v>-4.9419955534043521E-3</v>
      </c>
      <c r="AB570" s="6">
        <f t="shared" si="232"/>
        <v>5.8087905374072978E-3</v>
      </c>
      <c r="AC570" s="6">
        <f t="shared" si="233"/>
        <v>9.9748296493500314E-3</v>
      </c>
      <c r="AD570" s="6">
        <f t="shared" si="234"/>
        <v>2.7683711484145099E-2</v>
      </c>
      <c r="AE570" s="6">
        <f t="shared" si="235"/>
        <v>-3.6876968624094446E-2</v>
      </c>
      <c r="AF570" s="6">
        <f t="shared" si="236"/>
        <v>3.4003748585343689E-3</v>
      </c>
      <c r="AG570" s="6">
        <f t="shared" si="237"/>
        <v>-2.9783661600615786E-2</v>
      </c>
      <c r="AH570" s="6">
        <f t="shared" si="238"/>
        <v>-1.2629189194168913E-2</v>
      </c>
      <c r="AI570" s="6">
        <f t="shared" si="239"/>
        <v>3.3113052951855161E-2</v>
      </c>
      <c r="AJ570" s="6">
        <f t="shared" si="240"/>
        <v>-2.0302724708535468E-3</v>
      </c>
      <c r="AK570" s="6">
        <f t="shared" si="241"/>
        <v>-9.5414680077761252E-4</v>
      </c>
      <c r="AL570" s="6">
        <f t="shared" si="242"/>
        <v>-2.8269852819959394E-3</v>
      </c>
      <c r="AM570" s="6">
        <f t="shared" si="243"/>
        <v>-5.3743792521154972E-3</v>
      </c>
      <c r="AN570" s="6">
        <f t="shared" si="244"/>
        <v>-6.0538276438991383E-3</v>
      </c>
    </row>
    <row r="571" spans="1:40">
      <c r="A571" s="1" t="d">
        <v>2017-11-13</v>
      </c>
      <c r="B571">
        <v>93.540001000000004</v>
      </c>
      <c r="C571">
        <v>55.810001</v>
      </c>
      <c r="D571">
        <v>67.430000000000007</v>
      </c>
      <c r="E571">
        <v>81.239998</v>
      </c>
      <c r="F571">
        <v>54.759998000000003</v>
      </c>
      <c r="G571">
        <v>70.5</v>
      </c>
      <c r="H571">
        <v>58.310001</v>
      </c>
      <c r="I571">
        <v>63.349997999999999</v>
      </c>
      <c r="J571">
        <v>84.080001999999993</v>
      </c>
      <c r="K571">
        <v>126.389999</v>
      </c>
      <c r="L571">
        <v>79.430000000000007</v>
      </c>
      <c r="M571">
        <v>84.279999000000004</v>
      </c>
      <c r="N571">
        <v>94.089995999999999</v>
      </c>
      <c r="O571" s="6">
        <f t="shared" si="219"/>
        <v>1.2262162695693885E-2</v>
      </c>
      <c r="P571" s="6">
        <f t="shared" si="220"/>
        <v>1.3711237714893451E-2</v>
      </c>
      <c r="Q571" s="6">
        <f t="shared" si="221"/>
        <v>1.3356684136233542E-3</v>
      </c>
      <c r="R571" s="6">
        <f t="shared" si="222"/>
        <v>-1.1017384260306896E-2</v>
      </c>
      <c r="S571" s="6">
        <f t="shared" si="223"/>
        <v>3.0783073314128943E-2</v>
      </c>
      <c r="T571" s="6">
        <f t="shared" si="224"/>
        <v>-2.5488006265698037E-2</v>
      </c>
      <c r="U571" s="6">
        <f t="shared" si="225"/>
        <v>-1.3795637341414991E-2</v>
      </c>
      <c r="V571" s="6">
        <f t="shared" si="226"/>
        <v>1.2868507177046556E-2</v>
      </c>
      <c r="W571" s="6">
        <f t="shared" si="227"/>
        <v>-2.7317078570405799E-3</v>
      </c>
      <c r="X571" s="6">
        <f t="shared" si="228"/>
        <v>2.523869924704663E-2</v>
      </c>
      <c r="Y571" s="6">
        <f t="shared" si="229"/>
        <v>-2.7659308208720789E-3</v>
      </c>
      <c r="Z571" s="6">
        <f t="shared" si="230"/>
        <v>-8.3020821047091015E-4</v>
      </c>
      <c r="AA571" s="6">
        <f t="shared" si="231"/>
        <v>1.0685004346957305E-2</v>
      </c>
      <c r="AB571" s="6">
        <f t="shared" si="232"/>
        <v>7.0764270039150026E-3</v>
      </c>
      <c r="AC571" s="6">
        <f t="shared" si="233"/>
        <v>1.1907422429392505E-2</v>
      </c>
      <c r="AD571" s="6">
        <f t="shared" si="234"/>
        <v>1.5126324187979246E-3</v>
      </c>
      <c r="AE571" s="6">
        <f t="shared" si="235"/>
        <v>-1.5422392837880602E-2</v>
      </c>
      <c r="AF571" s="6">
        <f t="shared" si="236"/>
        <v>2.7158146649689238E-2</v>
      </c>
      <c r="AG571" s="6">
        <f t="shared" si="237"/>
        <v>-2.8884898254029508E-2</v>
      </c>
      <c r="AH571" s="6">
        <f t="shared" si="238"/>
        <v>-1.5641650012517945E-2</v>
      </c>
      <c r="AI571" s="6">
        <f t="shared" si="239"/>
        <v>7.4534876745805346E-3</v>
      </c>
      <c r="AJ571" s="6">
        <f t="shared" si="240"/>
        <v>-2.980800732121014E-3</v>
      </c>
      <c r="AK571" s="6">
        <f t="shared" si="241"/>
        <v>2.3317162822967391E-2</v>
      </c>
      <c r="AL571" s="6">
        <f t="shared" si="242"/>
        <v>-3.078709860082152E-3</v>
      </c>
      <c r="AM571" s="6">
        <f t="shared" si="243"/>
        <v>-1.4539610073063718E-3</v>
      </c>
      <c r="AN571" s="6">
        <f t="shared" si="244"/>
        <v>9.5731722564625192E-3</v>
      </c>
    </row>
    <row r="572" spans="1:40">
      <c r="A572" s="1" t="d">
        <v>2017-11-20</v>
      </c>
      <c r="B572">
        <v>94.629997000000003</v>
      </c>
      <c r="C572">
        <v>55.880001</v>
      </c>
      <c r="D572">
        <v>67.879997000000003</v>
      </c>
      <c r="E572">
        <v>81.769997000000004</v>
      </c>
      <c r="F572">
        <v>54.77</v>
      </c>
      <c r="G572">
        <v>71.410004000000001</v>
      </c>
      <c r="H572">
        <v>58.84</v>
      </c>
      <c r="I572">
        <v>64.5</v>
      </c>
      <c r="J572">
        <v>84.099997999999999</v>
      </c>
      <c r="K572">
        <v>126.800003</v>
      </c>
      <c r="L572">
        <v>79.449996999999996</v>
      </c>
      <c r="M572">
        <v>84.360000999999997</v>
      </c>
      <c r="N572">
        <v>94.760002</v>
      </c>
      <c r="O572" s="6">
        <f t="shared" si="219"/>
        <v>3.145217227067864E-2</v>
      </c>
      <c r="P572" s="6">
        <f t="shared" si="220"/>
        <v>1.2062474100958859E-2</v>
      </c>
      <c r="Q572" s="6">
        <f t="shared" si="221"/>
        <v>-1.1716639858889625E-2</v>
      </c>
      <c r="R572" s="6">
        <f t="shared" si="222"/>
        <v>1.9585757510616249E-3</v>
      </c>
      <c r="S572" s="6">
        <f t="shared" si="223"/>
        <v>3.0212677282178677E-2</v>
      </c>
      <c r="T572" s="6">
        <f t="shared" si="224"/>
        <v>-5.8642723546483101E-3</v>
      </c>
      <c r="U572" s="6">
        <f t="shared" si="225"/>
        <v>1.6993286061227946E-4</v>
      </c>
      <c r="V572" s="6">
        <f t="shared" si="226"/>
        <v>1.5782779118345126E-2</v>
      </c>
      <c r="W572" s="6">
        <f t="shared" si="227"/>
        <v>-9.5082014473543946E-4</v>
      </c>
      <c r="X572" s="6">
        <f t="shared" si="228"/>
        <v>9.1903989512341338E-3</v>
      </c>
      <c r="Y572" s="6">
        <f t="shared" si="229"/>
        <v>-1.0064411720453247E-3</v>
      </c>
      <c r="Z572" s="6">
        <f t="shared" si="230"/>
        <v>-1.4214880047813329E-3</v>
      </c>
      <c r="AA572" s="6">
        <f t="shared" si="231"/>
        <v>7.7335307424545004E-3</v>
      </c>
      <c r="AB572" s="6">
        <f t="shared" si="232"/>
        <v>2.6266436578899759E-2</v>
      </c>
      <c r="AC572" s="6">
        <f t="shared" si="233"/>
        <v>1.0258658815457913E-2</v>
      </c>
      <c r="AD572" s="6">
        <f t="shared" si="234"/>
        <v>-1.1539675853715054E-2</v>
      </c>
      <c r="AE572" s="6">
        <f t="shared" si="235"/>
        <v>-2.4464328265120803E-3</v>
      </c>
      <c r="AF572" s="6">
        <f t="shared" si="236"/>
        <v>2.6587750617738971E-2</v>
      </c>
      <c r="AG572" s="6">
        <f t="shared" si="237"/>
        <v>-9.2611643429797823E-3</v>
      </c>
      <c r="AH572" s="6">
        <f t="shared" si="238"/>
        <v>-1.6760798104906726E-3</v>
      </c>
      <c r="AI572" s="6">
        <f t="shared" si="239"/>
        <v>1.0367759615879105E-2</v>
      </c>
      <c r="AJ572" s="6">
        <f t="shared" si="240"/>
        <v>-1.1999130198158737E-3</v>
      </c>
      <c r="AK572" s="6">
        <f t="shared" si="241"/>
        <v>7.2688625271548971E-3</v>
      </c>
      <c r="AL572" s="6">
        <f t="shared" si="242"/>
        <v>-1.3192202112553978E-3</v>
      </c>
      <c r="AM572" s="6">
        <f t="shared" si="243"/>
        <v>-2.0452408016167949E-3</v>
      </c>
      <c r="AN572" s="6">
        <f t="shared" si="244"/>
        <v>6.6216986519597142E-3</v>
      </c>
    </row>
    <row r="573" spans="1:40">
      <c r="A573" s="1" t="d">
        <v>2017-11-27</v>
      </c>
      <c r="B573">
        <v>96.610000999999997</v>
      </c>
      <c r="C573">
        <v>56.41</v>
      </c>
      <c r="D573">
        <v>69.680000000000007</v>
      </c>
      <c r="E573">
        <v>83.300003000000004</v>
      </c>
      <c r="F573">
        <v>56.189999</v>
      </c>
      <c r="G573">
        <v>73.589995999999999</v>
      </c>
      <c r="H573">
        <v>59.07</v>
      </c>
      <c r="I573">
        <v>63.509998000000003</v>
      </c>
      <c r="J573">
        <v>83.980002999999996</v>
      </c>
      <c r="K573">
        <v>126.550003</v>
      </c>
      <c r="L573">
        <v>79.25</v>
      </c>
      <c r="M573">
        <v>84.120002999999997</v>
      </c>
      <c r="N573">
        <v>94.540001000000004</v>
      </c>
      <c r="O573" s="6">
        <f t="shared" si="219"/>
        <v>4.4879982797718113E-2</v>
      </c>
      <c r="P573" s="6">
        <f t="shared" si="220"/>
        <v>1.6083299079359643E-2</v>
      </c>
      <c r="Q573" s="6">
        <f t="shared" si="221"/>
        <v>2.8701018463121297E-4</v>
      </c>
      <c r="R573" s="6">
        <f t="shared" si="222"/>
        <v>2.5533374965383517E-2</v>
      </c>
      <c r="S573" s="6">
        <f t="shared" si="223"/>
        <v>3.4582970783669356E-2</v>
      </c>
      <c r="T573" s="6">
        <f t="shared" si="224"/>
        <v>3.4984530135643697E-2</v>
      </c>
      <c r="U573" s="6">
        <f t="shared" si="225"/>
        <v>1.6385398023387808E-2</v>
      </c>
      <c r="V573" s="6">
        <f t="shared" si="226"/>
        <v>1.5743642513340653E-4</v>
      </c>
      <c r="W573" s="6">
        <f t="shared" si="227"/>
        <v>-1.9033552985834223E-3</v>
      </c>
      <c r="X573" s="6">
        <f t="shared" si="228"/>
        <v>1.9549834602651896E-2</v>
      </c>
      <c r="Y573" s="6">
        <f t="shared" si="229"/>
        <v>-2.5204424657370452E-3</v>
      </c>
      <c r="Z573" s="6">
        <f t="shared" si="230"/>
        <v>1.4275876545228128E-3</v>
      </c>
      <c r="AA573" s="6">
        <f t="shared" si="231"/>
        <v>1.8037769684027507E-2</v>
      </c>
      <c r="AB573" s="6">
        <f t="shared" si="232"/>
        <v>3.9694247105939232E-2</v>
      </c>
      <c r="AC573" s="6">
        <f t="shared" si="233"/>
        <v>1.4279483793858697E-2</v>
      </c>
      <c r="AD573" s="6">
        <f t="shared" si="234"/>
        <v>4.6397418980578342E-4</v>
      </c>
      <c r="AE573" s="6">
        <f t="shared" si="235"/>
        <v>2.1128366387809811E-2</v>
      </c>
      <c r="AF573" s="6">
        <f t="shared" si="236"/>
        <v>3.0958044119229651E-2</v>
      </c>
      <c r="AG573" s="6">
        <f t="shared" si="237"/>
        <v>3.1587638147312226E-2</v>
      </c>
      <c r="AH573" s="6">
        <f t="shared" si="238"/>
        <v>1.4539385352284856E-2</v>
      </c>
      <c r="AI573" s="6">
        <f t="shared" si="239"/>
        <v>-5.2575830773326148E-3</v>
      </c>
      <c r="AJ573" s="6">
        <f t="shared" si="240"/>
        <v>-2.1524481736638562E-3</v>
      </c>
      <c r="AK573" s="6">
        <f t="shared" si="241"/>
        <v>1.7628298178572657E-2</v>
      </c>
      <c r="AL573" s="6">
        <f t="shared" si="242"/>
        <v>-2.8332215049471183E-3</v>
      </c>
      <c r="AM573" s="6">
        <f t="shared" si="243"/>
        <v>8.0383485768735106E-4</v>
      </c>
      <c r="AN573" s="6">
        <f t="shared" si="244"/>
        <v>1.6925937593532722E-2</v>
      </c>
    </row>
    <row r="574" spans="1:40">
      <c r="A574" s="1" t="d">
        <v>2017-12-04</v>
      </c>
      <c r="B574">
        <v>97.25</v>
      </c>
      <c r="C574">
        <v>55.869999</v>
      </c>
      <c r="D574">
        <v>69.279999000000004</v>
      </c>
      <c r="E574">
        <v>83.010002</v>
      </c>
      <c r="F574">
        <v>56.59</v>
      </c>
      <c r="G574">
        <v>74.690002000000007</v>
      </c>
      <c r="H574">
        <v>59.43</v>
      </c>
      <c r="I574">
        <v>63.599997999999999</v>
      </c>
      <c r="J574">
        <v>83.970000999999996</v>
      </c>
      <c r="K574">
        <v>126.69000200000001</v>
      </c>
      <c r="L574">
        <v>79.269997000000004</v>
      </c>
      <c r="M574">
        <v>84.089995999999999</v>
      </c>
      <c r="N574">
        <v>94.650002000000001</v>
      </c>
      <c r="O574" s="6">
        <f t="shared" si="219"/>
        <v>3.88958195102019E-2</v>
      </c>
      <c r="P574" s="6">
        <f t="shared" si="220"/>
        <v>1.0744628540858509E-3</v>
      </c>
      <c r="Q574" s="6">
        <f t="shared" si="221"/>
        <v>2.7066227073508847E-2</v>
      </c>
      <c r="R574" s="6">
        <f t="shared" si="222"/>
        <v>2.1553394466657546E-2</v>
      </c>
      <c r="S574" s="6">
        <f t="shared" si="223"/>
        <v>3.2872327257194515E-2</v>
      </c>
      <c r="T574" s="6">
        <f t="shared" si="224"/>
        <v>5.7733531328098525E-2</v>
      </c>
      <c r="U574" s="6">
        <f t="shared" si="225"/>
        <v>1.902552699478776E-2</v>
      </c>
      <c r="V574" s="6">
        <f t="shared" si="226"/>
        <v>3.9385637030268233E-3</v>
      </c>
      <c r="W574" s="6">
        <f t="shared" si="227"/>
        <v>-1.3091462510781194E-3</v>
      </c>
      <c r="X574" s="6">
        <f t="shared" si="228"/>
        <v>2.3708166535110126E-3</v>
      </c>
      <c r="Y574" s="6">
        <f t="shared" si="229"/>
        <v>-2.0164216413156287E-3</v>
      </c>
      <c r="Z574" s="6">
        <f t="shared" si="230"/>
        <v>-2.2569707940533834E-3</v>
      </c>
      <c r="AA574" s="6">
        <f t="shared" si="231"/>
        <v>5.934170279627087E-3</v>
      </c>
      <c r="AB574" s="6">
        <f t="shared" si="232"/>
        <v>3.3710083818423019E-2</v>
      </c>
      <c r="AC574" s="6">
        <f t="shared" si="233"/>
        <v>-7.2935243141509501E-4</v>
      </c>
      <c r="AD574" s="6">
        <f t="shared" si="234"/>
        <v>2.7243191078683417E-2</v>
      </c>
      <c r="AE574" s="6">
        <f t="shared" si="235"/>
        <v>1.714838588908384E-2</v>
      </c>
      <c r="AF574" s="6">
        <f t="shared" si="236"/>
        <v>2.924740059275481E-2</v>
      </c>
      <c r="AG574" s="6">
        <f t="shared" si="237"/>
        <v>5.4336639339767054E-2</v>
      </c>
      <c r="AH574" s="6">
        <f t="shared" si="238"/>
        <v>1.7179514323684808E-2</v>
      </c>
      <c r="AI574" s="6">
        <f t="shared" si="239"/>
        <v>-1.4764557994391978E-3</v>
      </c>
      <c r="AJ574" s="6">
        <f t="shared" si="240"/>
        <v>-1.5582391261585535E-3</v>
      </c>
      <c r="AK574" s="6">
        <f t="shared" si="241"/>
        <v>4.492802294317757E-4</v>
      </c>
      <c r="AL574" s="6">
        <f t="shared" si="242"/>
        <v>-2.3292006805257018E-3</v>
      </c>
      <c r="AM574" s="6">
        <f t="shared" si="243"/>
        <v>-2.8807235908888452E-3</v>
      </c>
      <c r="AN574" s="6">
        <f t="shared" si="244"/>
        <v>4.8223381891323008E-3</v>
      </c>
    </row>
    <row r="575" spans="1:40">
      <c r="A575" s="1" t="d">
        <v>2017-12-11</v>
      </c>
      <c r="B575">
        <v>97.970000999999996</v>
      </c>
      <c r="C575">
        <v>55.02</v>
      </c>
      <c r="D575">
        <v>68.720000999999996</v>
      </c>
      <c r="E575">
        <v>83.709998999999996</v>
      </c>
      <c r="F575">
        <v>56.880001</v>
      </c>
      <c r="G575">
        <v>74.519997000000004</v>
      </c>
      <c r="H575">
        <v>59.080002</v>
      </c>
      <c r="I575">
        <v>64.559997999999993</v>
      </c>
      <c r="J575">
        <v>83.949996999999996</v>
      </c>
      <c r="K575">
        <v>128.35000600000001</v>
      </c>
      <c r="L575">
        <v>79.239998</v>
      </c>
      <c r="M575">
        <v>84.25</v>
      </c>
      <c r="N575">
        <v>95.760002</v>
      </c>
      <c r="O575" s="6">
        <f t="shared" si="219"/>
        <v>3.468680074603616E-2</v>
      </c>
      <c r="P575" s="6">
        <f t="shared" si="220"/>
        <v>-1.5509796787822694E-2</v>
      </c>
      <c r="Q575" s="6">
        <f t="shared" si="221"/>
        <v>1.22988960574189E-2</v>
      </c>
      <c r="R575" s="6">
        <f t="shared" si="222"/>
        <v>2.3448041240347543E-2</v>
      </c>
      <c r="S575" s="6">
        <f t="shared" si="223"/>
        <v>3.7801204280227374E-2</v>
      </c>
      <c r="T575" s="6">
        <f t="shared" si="224"/>
        <v>4.262953390015721E-2</v>
      </c>
      <c r="U575" s="6">
        <f t="shared" si="225"/>
        <v>4.0705957823451086E-3</v>
      </c>
      <c r="V575" s="6">
        <f t="shared" si="226"/>
        <v>9.2976918103173918E-4</v>
      </c>
      <c r="W575" s="6">
        <f t="shared" si="227"/>
        <v>-1.7851954096970181E-3</v>
      </c>
      <c r="X575" s="6">
        <f t="shared" si="228"/>
        <v>1.2149888401892852E-2</v>
      </c>
      <c r="Y575" s="6">
        <f t="shared" si="229"/>
        <v>-2.6466586325550405E-3</v>
      </c>
      <c r="Z575" s="6">
        <f t="shared" si="230"/>
        <v>-1.304798232061909E-3</v>
      </c>
      <c r="AA575" s="6">
        <f t="shared" si="231"/>
        <v>1.0497681738728233E-2</v>
      </c>
      <c r="AB575" s="6">
        <f t="shared" si="232"/>
        <v>2.9501065054257279E-2</v>
      </c>
      <c r="AC575" s="6">
        <f t="shared" si="233"/>
        <v>-1.7313612073323638E-2</v>
      </c>
      <c r="AD575" s="6">
        <f t="shared" si="234"/>
        <v>1.247586006259347E-2</v>
      </c>
      <c r="AE575" s="6">
        <f t="shared" si="235"/>
        <v>1.9043032662773837E-2</v>
      </c>
      <c r="AF575" s="6">
        <f t="shared" si="236"/>
        <v>3.4176277615787669E-2</v>
      </c>
      <c r="AG575" s="6">
        <f t="shared" si="237"/>
        <v>3.9232641911825739E-2</v>
      </c>
      <c r="AH575" s="6">
        <f t="shared" si="238"/>
        <v>2.2245831112421566E-3</v>
      </c>
      <c r="AI575" s="6">
        <f t="shared" si="239"/>
        <v>-4.4852503214342816E-3</v>
      </c>
      <c r="AJ575" s="6">
        <f t="shared" si="240"/>
        <v>-2.034288284777452E-3</v>
      </c>
      <c r="AK575" s="6">
        <f t="shared" si="241"/>
        <v>1.0228351977813615E-2</v>
      </c>
      <c r="AL575" s="6">
        <f t="shared" si="242"/>
        <v>-2.9594376717651137E-3</v>
      </c>
      <c r="AM575" s="6">
        <f t="shared" si="243"/>
        <v>-1.9285510288973707E-3</v>
      </c>
      <c r="AN575" s="6">
        <f t="shared" si="244"/>
        <v>9.3858496482334478E-3</v>
      </c>
    </row>
    <row r="576" spans="1:40">
      <c r="A576" s="1" t="d">
        <v>2017-12-18</v>
      </c>
      <c r="B576">
        <v>98.980002999999996</v>
      </c>
      <c r="C576">
        <v>52.450001</v>
      </c>
      <c r="D576">
        <v>71.970000999999996</v>
      </c>
      <c r="E576">
        <v>82.910004000000001</v>
      </c>
      <c r="F576">
        <v>56.869999</v>
      </c>
      <c r="G576">
        <v>75.400002000000001</v>
      </c>
      <c r="H576">
        <v>60.34</v>
      </c>
      <c r="I576">
        <v>64.540001000000004</v>
      </c>
      <c r="J576">
        <v>83.790001000000004</v>
      </c>
      <c r="K576">
        <v>124.769997</v>
      </c>
      <c r="L576">
        <v>79.129997000000003</v>
      </c>
      <c r="M576">
        <v>83.720000999999996</v>
      </c>
      <c r="N576">
        <v>94.010002</v>
      </c>
      <c r="O576" s="6">
        <f t="shared" si="219"/>
        <v>2.4235573952579276E-2</v>
      </c>
      <c r="P576" s="6">
        <f t="shared" si="220"/>
        <v>-7.2786093843801691E-2</v>
      </c>
      <c r="Q576" s="6">
        <f t="shared" si="221"/>
        <v>3.2336046870143582E-2</v>
      </c>
      <c r="R576" s="6">
        <f t="shared" si="222"/>
        <v>-4.6928548139909404E-3</v>
      </c>
      <c r="S576" s="6">
        <f t="shared" si="223"/>
        <v>1.2029156407399016E-2</v>
      </c>
      <c r="T576" s="6">
        <f t="shared" si="224"/>
        <v>2.4298208955814221E-2</v>
      </c>
      <c r="U576" s="6">
        <f t="shared" si="225"/>
        <v>2.1272052411771214E-2</v>
      </c>
      <c r="V576" s="6">
        <f t="shared" si="226"/>
        <v>1.608785979430348E-2</v>
      </c>
      <c r="W576" s="6">
        <f t="shared" si="227"/>
        <v>-2.2650304190442025E-3</v>
      </c>
      <c r="X576" s="6">
        <f t="shared" si="228"/>
        <v>-1.4165492318489518E-2</v>
      </c>
      <c r="Y576" s="6">
        <f t="shared" si="229"/>
        <v>-1.5153810485849224E-3</v>
      </c>
      <c r="Z576" s="6">
        <f t="shared" si="230"/>
        <v>-4.7664769754604012E-3</v>
      </c>
      <c r="AA576" s="6">
        <f t="shared" si="231"/>
        <v>-5.6218550778318515E-3</v>
      </c>
      <c r="AB576" s="6">
        <f t="shared" si="232"/>
        <v>1.9049838260800395E-2</v>
      </c>
      <c r="AC576" s="6">
        <f t="shared" si="233"/>
        <v>-7.4589909129302634E-2</v>
      </c>
      <c r="AD576" s="6">
        <f t="shared" si="234"/>
        <v>3.2513010875318153E-2</v>
      </c>
      <c r="AE576" s="6">
        <f t="shared" si="235"/>
        <v>-9.0978633915646465E-3</v>
      </c>
      <c r="AF576" s="6">
        <f t="shared" si="236"/>
        <v>8.4042297429593113E-3</v>
      </c>
      <c r="AG576" s="6">
        <f t="shared" si="237"/>
        <v>2.090131696748275E-2</v>
      </c>
      <c r="AH576" s="6">
        <f t="shared" si="238"/>
        <v>1.9426039740668262E-2</v>
      </c>
      <c r="AI576" s="6">
        <f t="shared" si="239"/>
        <v>1.067284029183746E-2</v>
      </c>
      <c r="AJ576" s="6">
        <f t="shared" si="240"/>
        <v>-2.5141232941246366E-3</v>
      </c>
      <c r="AK576" s="6">
        <f t="shared" si="241"/>
        <v>-1.6087028742568756E-2</v>
      </c>
      <c r="AL576" s="6">
        <f t="shared" si="242"/>
        <v>-1.8281600877949956E-3</v>
      </c>
      <c r="AM576" s="6">
        <f t="shared" si="243"/>
        <v>-5.3902297722958625E-3</v>
      </c>
      <c r="AN576" s="6">
        <f t="shared" si="244"/>
        <v>-6.7336871683266377E-3</v>
      </c>
    </row>
    <row r="577" spans="1:40">
      <c r="A577" s="1" t="d">
        <v>2017-12-25</v>
      </c>
      <c r="B577">
        <v>98.690002000000007</v>
      </c>
      <c r="C577">
        <v>52.68</v>
      </c>
      <c r="D577">
        <v>72.260002</v>
      </c>
      <c r="E577">
        <v>82.68</v>
      </c>
      <c r="F577">
        <v>56.889999000000003</v>
      </c>
      <c r="G577">
        <v>75.669998000000007</v>
      </c>
      <c r="H577">
        <v>60.529998999999997</v>
      </c>
      <c r="I577">
        <v>63.950001</v>
      </c>
      <c r="J577">
        <v>83.849997999999999</v>
      </c>
      <c r="K577">
        <v>126.860001</v>
      </c>
      <c r="L577">
        <v>79.099997999999999</v>
      </c>
      <c r="M577">
        <v>83.830001999999993</v>
      </c>
      <c r="N577">
        <v>95.080001999999993</v>
      </c>
      <c r="O577" s="6">
        <f t="shared" si="219"/>
        <v>1.4698661950837836E-2</v>
      </c>
      <c r="P577" s="6">
        <f t="shared" si="220"/>
        <v>-5.8791668697283563E-2</v>
      </c>
      <c r="Q577" s="6">
        <f t="shared" si="221"/>
        <v>4.2114503577324242E-2</v>
      </c>
      <c r="R577" s="6">
        <f t="shared" si="222"/>
        <v>-3.9833717468590714E-3</v>
      </c>
      <c r="S577" s="6">
        <f t="shared" si="223"/>
        <v>5.2872700303417015E-3</v>
      </c>
      <c r="T577" s="6">
        <f t="shared" si="224"/>
        <v>1.3035513129554732E-2</v>
      </c>
      <c r="U577" s="6">
        <f t="shared" si="225"/>
        <v>1.833994400429281E-2</v>
      </c>
      <c r="V577" s="6">
        <f t="shared" si="226"/>
        <v>5.4881047625330442E-3</v>
      </c>
      <c r="W577" s="6">
        <f t="shared" si="227"/>
        <v>-1.4301396873861887E-3</v>
      </c>
      <c r="X577" s="6">
        <f t="shared" si="228"/>
        <v>1.3409506879288129E-3</v>
      </c>
      <c r="Y577" s="6">
        <f t="shared" si="229"/>
        <v>-2.1468595145673563E-3</v>
      </c>
      <c r="Z577" s="6">
        <f t="shared" si="230"/>
        <v>-3.0966437691505272E-3</v>
      </c>
      <c r="AA577" s="6">
        <f t="shared" si="231"/>
        <v>4.5327647410985852E-3</v>
      </c>
      <c r="AB577" s="6">
        <f t="shared" si="232"/>
        <v>9.5129262590589528E-3</v>
      </c>
      <c r="AC577" s="6">
        <f t="shared" si="233"/>
        <v>-6.0595483982784505E-2</v>
      </c>
      <c r="AD577" s="6">
        <f t="shared" si="234"/>
        <v>4.2291467582498812E-2</v>
      </c>
      <c r="AE577" s="6">
        <f t="shared" si="235"/>
        <v>-8.3883803244327766E-3</v>
      </c>
      <c r="AF577" s="6">
        <f t="shared" si="236"/>
        <v>1.6623433659019964E-3</v>
      </c>
      <c r="AG577" s="6">
        <f t="shared" si="237"/>
        <v>9.6386211412232588E-3</v>
      </c>
      <c r="AH577" s="6">
        <f t="shared" si="238"/>
        <v>1.6493931333189858E-2</v>
      </c>
      <c r="AI577" s="6">
        <f t="shared" si="239"/>
        <v>7.3085260067023115E-5</v>
      </c>
      <c r="AJ577" s="6">
        <f t="shared" si="240"/>
        <v>-1.6792325624666229E-3</v>
      </c>
      <c r="AK577" s="6">
        <f t="shared" si="241"/>
        <v>-5.8058573615042404E-4</v>
      </c>
      <c r="AL577" s="6">
        <f t="shared" si="242"/>
        <v>-2.4596385537774294E-3</v>
      </c>
      <c r="AM577" s="6">
        <f t="shared" si="243"/>
        <v>-3.7203965659859889E-3</v>
      </c>
      <c r="AN577" s="6">
        <f t="shared" si="244"/>
        <v>3.4209326506037989E-3</v>
      </c>
    </row>
    <row r="578" spans="1:40">
      <c r="A578" s="1" t="d">
        <v>2018-01-01</v>
      </c>
      <c r="B578">
        <v>101.779999</v>
      </c>
      <c r="C578">
        <v>51.330002</v>
      </c>
      <c r="D578">
        <v>74.970000999999996</v>
      </c>
      <c r="E578">
        <v>85.25</v>
      </c>
      <c r="F578">
        <v>56.93</v>
      </c>
      <c r="G578">
        <v>77.620002999999997</v>
      </c>
      <c r="H578">
        <v>62.860000999999997</v>
      </c>
      <c r="I578">
        <v>66.300003000000004</v>
      </c>
      <c r="J578">
        <v>83.779999000000004</v>
      </c>
      <c r="K578">
        <v>125.709999</v>
      </c>
      <c r="L578">
        <v>79.010002</v>
      </c>
      <c r="M578">
        <v>83.540001000000004</v>
      </c>
      <c r="N578">
        <v>94.400002000000001</v>
      </c>
      <c r="O578" s="6">
        <f t="shared" si="219"/>
        <v>3.8152291771816532E-2</v>
      </c>
      <c r="P578" s="6">
        <f t="shared" si="220"/>
        <v>-6.942133996064842E-2</v>
      </c>
      <c r="Q578" s="6">
        <f t="shared" si="221"/>
        <v>8.7047754625835236E-2</v>
      </c>
      <c r="R578" s="6">
        <f t="shared" si="222"/>
        <v>1.822968343766538E-2</v>
      </c>
      <c r="S578" s="6">
        <f t="shared" si="223"/>
        <v>8.7863988713330319E-4</v>
      </c>
      <c r="T578" s="6">
        <f t="shared" si="224"/>
        <v>4.0757659114854052E-2</v>
      </c>
      <c r="U578" s="6">
        <f t="shared" si="225"/>
        <v>6.2017555762207126E-2</v>
      </c>
      <c r="V578" s="6">
        <f t="shared" si="226"/>
        <v>2.659494945792629E-2</v>
      </c>
      <c r="W578" s="6">
        <f t="shared" si="227"/>
        <v>-2.0270442051263915E-3</v>
      </c>
      <c r="X578" s="6">
        <f t="shared" si="228"/>
        <v>-2.0783295092401056E-2</v>
      </c>
      <c r="Y578" s="6">
        <f t="shared" si="229"/>
        <v>-2.9067445426789107E-3</v>
      </c>
      <c r="Z578" s="6">
        <f t="shared" si="230"/>
        <v>-8.4629981931282298E-3</v>
      </c>
      <c r="AA578" s="6">
        <f t="shared" si="231"/>
        <v>-1.4303987797369246E-2</v>
      </c>
      <c r="AB578" s="6">
        <f t="shared" si="232"/>
        <v>3.2966556080037651E-2</v>
      </c>
      <c r="AC578" s="6">
        <f t="shared" si="233"/>
        <v>-7.1225155246149363E-2</v>
      </c>
      <c r="AD578" s="6">
        <f t="shared" si="234"/>
        <v>8.7224718631009807E-2</v>
      </c>
      <c r="AE578" s="6">
        <f t="shared" si="235"/>
        <v>1.3824674860091674E-2</v>
      </c>
      <c r="AF578" s="6">
        <f t="shared" si="236"/>
        <v>-2.7462867773064021E-3</v>
      </c>
      <c r="AG578" s="6">
        <f t="shared" si="237"/>
        <v>3.736076712652258E-2</v>
      </c>
      <c r="AH578" s="6">
        <f t="shared" si="238"/>
        <v>6.0171543091104174E-2</v>
      </c>
      <c r="AI578" s="6">
        <f t="shared" si="239"/>
        <v>2.117992995546027E-2</v>
      </c>
      <c r="AJ578" s="6">
        <f t="shared" si="240"/>
        <v>-2.2761370802068257E-3</v>
      </c>
      <c r="AK578" s="6">
        <f t="shared" si="241"/>
        <v>-2.2704831516480294E-2</v>
      </c>
      <c r="AL578" s="6">
        <f t="shared" si="242"/>
        <v>-3.2195235818889838E-3</v>
      </c>
      <c r="AM578" s="6">
        <f t="shared" si="243"/>
        <v>-9.086750989963692E-3</v>
      </c>
      <c r="AN578" s="6">
        <f t="shared" si="244"/>
        <v>-1.5415819887864033E-2</v>
      </c>
    </row>
    <row r="579" spans="1:40">
      <c r="A579" s="1" t="d">
        <v>2018-01-08</v>
      </c>
      <c r="B579">
        <v>105.029999</v>
      </c>
      <c r="C579">
        <v>50.259998000000003</v>
      </c>
      <c r="D579">
        <v>77.419998000000007</v>
      </c>
      <c r="E579">
        <v>86.82</v>
      </c>
      <c r="F579">
        <v>56.650002000000001</v>
      </c>
      <c r="G579">
        <v>80.169998000000007</v>
      </c>
      <c r="H579">
        <v>63.389999000000003</v>
      </c>
      <c r="I579">
        <v>66.809997999999993</v>
      </c>
      <c r="J579">
        <v>83.739998</v>
      </c>
      <c r="K579">
        <v>124.519997</v>
      </c>
      <c r="L579">
        <v>78.980002999999996</v>
      </c>
      <c r="M579">
        <v>83.25</v>
      </c>
      <c r="N579">
        <v>94.169998000000007</v>
      </c>
      <c r="O579" s="6">
        <f t="shared" si="219"/>
        <v>5.9328174280702001E-2</v>
      </c>
      <c r="P579" s="6">
        <f t="shared" si="220"/>
        <v>-4.2650861585713525E-2</v>
      </c>
      <c r="Q579" s="6">
        <f t="shared" si="221"/>
        <v>7.2995739901992693E-2</v>
      </c>
      <c r="R579" s="6">
        <f t="shared" si="222"/>
        <v>4.6081279498236101E-2</v>
      </c>
      <c r="S579" s="6">
        <f t="shared" si="223"/>
        <v>-3.8759209562286563E-3</v>
      </c>
      <c r="T579" s="6">
        <f t="shared" si="224"/>
        <v>6.1342053568763398E-2</v>
      </c>
      <c r="U579" s="6">
        <f t="shared" si="225"/>
        <v>4.9310870789800988E-2</v>
      </c>
      <c r="V579" s="6">
        <f t="shared" si="226"/>
        <v>3.4567537883664234E-2</v>
      </c>
      <c r="W579" s="6">
        <f t="shared" si="227"/>
        <v>-5.9694385224526672E-4</v>
      </c>
      <c r="X579" s="6">
        <f t="shared" si="228"/>
        <v>-2.0056968977964669E-3</v>
      </c>
      <c r="Y579" s="6">
        <f t="shared" si="229"/>
        <v>-1.8973378660026791E-3</v>
      </c>
      <c r="Z579" s="6">
        <f t="shared" si="230"/>
        <v>-5.6297806618228682E-3</v>
      </c>
      <c r="AA579" s="6">
        <f t="shared" si="231"/>
        <v>1.7004574189936838E-3</v>
      </c>
      <c r="AB579" s="6">
        <f t="shared" si="232"/>
        <v>5.414243858892312E-2</v>
      </c>
      <c r="AC579" s="6">
        <f t="shared" si="233"/>
        <v>-4.4454676871214467E-2</v>
      </c>
      <c r="AD579" s="6">
        <f t="shared" si="234"/>
        <v>7.3172703907167264E-2</v>
      </c>
      <c r="AE579" s="6">
        <f t="shared" si="235"/>
        <v>4.1676270920662395E-2</v>
      </c>
      <c r="AF579" s="6">
        <f t="shared" si="236"/>
        <v>-7.5008476206683619E-3</v>
      </c>
      <c r="AG579" s="6">
        <f t="shared" si="237"/>
        <v>5.7945161580431927E-2</v>
      </c>
      <c r="AH579" s="6">
        <f t="shared" si="238"/>
        <v>4.7464858118698036E-2</v>
      </c>
      <c r="AI579" s="6">
        <f t="shared" si="239"/>
        <v>2.9152518381198214E-2</v>
      </c>
      <c r="AJ579" s="6">
        <f t="shared" si="240"/>
        <v>-8.4603672732570085E-4</v>
      </c>
      <c r="AK579" s="6">
        <f t="shared" si="241"/>
        <v>-3.9272333218757036E-3</v>
      </c>
      <c r="AL579" s="6">
        <f t="shared" si="242"/>
        <v>-2.2101169052127522E-3</v>
      </c>
      <c r="AM579" s="6">
        <f t="shared" si="243"/>
        <v>-6.2535334586583304E-3</v>
      </c>
      <c r="AN579" s="6">
        <f t="shared" si="244"/>
        <v>5.8862532849889753E-4</v>
      </c>
    </row>
    <row r="580" spans="1:40">
      <c r="A580" s="1" t="d">
        <v>2018-01-15</v>
      </c>
      <c r="B580">
        <v>105.599998</v>
      </c>
      <c r="C580">
        <v>49.990001999999997</v>
      </c>
      <c r="D580">
        <v>76.379997000000003</v>
      </c>
      <c r="E580">
        <v>88.440002000000007</v>
      </c>
      <c r="F580">
        <v>58.029998999999997</v>
      </c>
      <c r="G580">
        <v>79.690002000000007</v>
      </c>
      <c r="H580">
        <v>63.279998999999997</v>
      </c>
      <c r="I580">
        <v>67.800003000000004</v>
      </c>
      <c r="J580">
        <v>83.709998999999996</v>
      </c>
      <c r="K580">
        <v>123.05999799999999</v>
      </c>
      <c r="L580">
        <v>78.800003000000004</v>
      </c>
      <c r="M580">
        <v>82.739998</v>
      </c>
      <c r="N580">
        <v>93</v>
      </c>
      <c r="O580" s="6">
        <f t="shared" si="219"/>
        <v>6.7674707883373555E-2</v>
      </c>
      <c r="P580" s="6">
        <f t="shared" si="220"/>
        <v>-5.2412851441600607E-2</v>
      </c>
      <c r="Q580" s="6">
        <f t="shared" si="221"/>
        <v>5.5450089122747868E-2</v>
      </c>
      <c r="R580" s="6">
        <f t="shared" si="222"/>
        <v>6.7346643789879521E-2</v>
      </c>
      <c r="S580" s="6">
        <f t="shared" si="223"/>
        <v>1.9840539785276581E-2</v>
      </c>
      <c r="T580" s="6">
        <f t="shared" si="224"/>
        <v>5.1762378231032212E-2</v>
      </c>
      <c r="U580" s="6">
        <f t="shared" si="225"/>
        <v>4.4430214273754716E-2</v>
      </c>
      <c r="V580" s="6">
        <f t="shared" si="226"/>
        <v>5.8460695532068507E-2</v>
      </c>
      <c r="W580" s="6">
        <f t="shared" si="227"/>
        <v>-1.6710316911398284E-3</v>
      </c>
      <c r="X580" s="6">
        <f t="shared" si="228"/>
        <v>-3.0412099028346996E-2</v>
      </c>
      <c r="Y580" s="6">
        <f t="shared" si="229"/>
        <v>-3.7998145542590045E-3</v>
      </c>
      <c r="Z580" s="6">
        <f t="shared" si="230"/>
        <v>-1.3087825646413356E-2</v>
      </c>
      <c r="AA580" s="6">
        <f t="shared" si="231"/>
        <v>-2.211917037365493E-2</v>
      </c>
      <c r="AB580" s="6">
        <f t="shared" si="232"/>
        <v>6.2488972191594674E-2</v>
      </c>
      <c r="AC580" s="6">
        <f t="shared" si="233"/>
        <v>-5.4216666727101549E-2</v>
      </c>
      <c r="AD580" s="6">
        <f t="shared" si="234"/>
        <v>5.5627053127922439E-2</v>
      </c>
      <c r="AE580" s="6">
        <f t="shared" si="235"/>
        <v>6.2941635212305821E-2</v>
      </c>
      <c r="AF580" s="6">
        <f t="shared" si="236"/>
        <v>1.6215613120836875E-2</v>
      </c>
      <c r="AG580" s="6">
        <f t="shared" si="237"/>
        <v>4.8365486242700741E-2</v>
      </c>
      <c r="AH580" s="6">
        <f t="shared" si="238"/>
        <v>4.2584201602651764E-2</v>
      </c>
      <c r="AI580" s="6">
        <f t="shared" si="239"/>
        <v>5.3045676029602487E-2</v>
      </c>
      <c r="AJ580" s="6">
        <f t="shared" si="240"/>
        <v>-1.9201245662202626E-3</v>
      </c>
      <c r="AK580" s="6">
        <f t="shared" si="241"/>
        <v>-3.2333635452426235E-2</v>
      </c>
      <c r="AL580" s="6">
        <f t="shared" si="242"/>
        <v>-4.112593593469078E-3</v>
      </c>
      <c r="AM580" s="6">
        <f t="shared" si="243"/>
        <v>-1.3711578443248818E-2</v>
      </c>
      <c r="AN580" s="6">
        <f t="shared" si="244"/>
        <v>-2.3231002464149716E-2</v>
      </c>
    </row>
    <row r="581" spans="1:40">
      <c r="A581" s="1" t="d">
        <v>2018-01-22</v>
      </c>
      <c r="B581">
        <v>109</v>
      </c>
      <c r="C581">
        <v>51.040000999999997</v>
      </c>
      <c r="D581">
        <v>77.510002</v>
      </c>
      <c r="E581">
        <v>91.540001000000004</v>
      </c>
      <c r="F581">
        <v>58.709999000000003</v>
      </c>
      <c r="G581">
        <v>80.660004000000001</v>
      </c>
      <c r="H581">
        <v>64.089995999999999</v>
      </c>
      <c r="I581">
        <v>69.190002000000007</v>
      </c>
      <c r="J581">
        <v>83.629997000000003</v>
      </c>
      <c r="K581">
        <v>123.589996</v>
      </c>
      <c r="L581">
        <v>78.790001000000004</v>
      </c>
      <c r="M581">
        <v>82.790001000000004</v>
      </c>
      <c r="N581">
        <v>93.629997000000003</v>
      </c>
      <c r="O581" s="6">
        <f t="shared" si="219"/>
        <v>6.8534270893570073E-2</v>
      </c>
      <c r="P581" s="6">
        <f t="shared" si="220"/>
        <v>-5.6657569067694114E-3</v>
      </c>
      <c r="Q581" s="6">
        <f t="shared" si="221"/>
        <v>3.331893924290244E-2</v>
      </c>
      <c r="R581" s="6">
        <f t="shared" si="222"/>
        <v>7.1187929986056081E-2</v>
      </c>
      <c r="S581" s="6">
        <f t="shared" si="223"/>
        <v>3.0787610080230503E-2</v>
      </c>
      <c r="T581" s="6">
        <f t="shared" si="224"/>
        <v>3.841767444550416E-2</v>
      </c>
      <c r="U581" s="6">
        <f t="shared" si="225"/>
        <v>1.9378235826111645E-2</v>
      </c>
      <c r="V581" s="6">
        <f t="shared" si="226"/>
        <v>4.2666429975946073E-2</v>
      </c>
      <c r="W581" s="6">
        <f t="shared" si="227"/>
        <v>-1.7920320617266815E-3</v>
      </c>
      <c r="X581" s="6">
        <f t="shared" si="228"/>
        <v>-1.7008055735357484E-2</v>
      </c>
      <c r="Y581" s="6">
        <f t="shared" si="229"/>
        <v>-2.7883540983304205E-3</v>
      </c>
      <c r="Z581" s="6">
        <f t="shared" si="230"/>
        <v>-9.0182778098749708E-3</v>
      </c>
      <c r="AA581" s="6">
        <f t="shared" si="231"/>
        <v>-8.1902814281106361E-3</v>
      </c>
      <c r="AB581" s="6">
        <f t="shared" si="232"/>
        <v>6.3348535201791192E-2</v>
      </c>
      <c r="AC581" s="6">
        <f t="shared" si="233"/>
        <v>-7.4695721922703575E-3</v>
      </c>
      <c r="AD581" s="6">
        <f t="shared" si="234"/>
        <v>3.3495903248077011E-2</v>
      </c>
      <c r="AE581" s="6">
        <f t="shared" si="235"/>
        <v>6.6782921408482382E-2</v>
      </c>
      <c r="AF581" s="6">
        <f t="shared" si="236"/>
        <v>2.7162683415790798E-2</v>
      </c>
      <c r="AG581" s="6">
        <f t="shared" si="237"/>
        <v>3.5020782457172689E-2</v>
      </c>
      <c r="AH581" s="6">
        <f t="shared" si="238"/>
        <v>1.7532223155008693E-2</v>
      </c>
      <c r="AI581" s="6">
        <f t="shared" si="239"/>
        <v>3.7251410473480052E-2</v>
      </c>
      <c r="AJ581" s="6">
        <f t="shared" si="240"/>
        <v>-2.0411249368071155E-3</v>
      </c>
      <c r="AK581" s="6">
        <f t="shared" si="241"/>
        <v>-1.8929592159436723E-2</v>
      </c>
      <c r="AL581" s="6">
        <f t="shared" si="242"/>
        <v>-3.1011331375404936E-3</v>
      </c>
      <c r="AM581" s="6">
        <f t="shared" si="243"/>
        <v>-9.642030606710433E-3</v>
      </c>
      <c r="AN581" s="6">
        <f t="shared" si="244"/>
        <v>-9.3021135186054232E-3</v>
      </c>
    </row>
    <row r="582" spans="1:40">
      <c r="A582" s="1" t="d">
        <v>2018-01-29</v>
      </c>
      <c r="B582">
        <v>105.589996</v>
      </c>
      <c r="C582">
        <v>49.880001</v>
      </c>
      <c r="D582">
        <v>72.459998999999996</v>
      </c>
      <c r="E582">
        <v>86.889999000000003</v>
      </c>
      <c r="F582">
        <v>56.470001000000003</v>
      </c>
      <c r="G582">
        <v>77.989998</v>
      </c>
      <c r="H582">
        <v>60.459999000000003</v>
      </c>
      <c r="I582">
        <v>66.480002999999996</v>
      </c>
      <c r="J582">
        <v>83.5</v>
      </c>
      <c r="K582">
        <v>119.58000199999999</v>
      </c>
      <c r="L582">
        <v>78.519997000000004</v>
      </c>
      <c r="M582">
        <v>81.819999999999993</v>
      </c>
      <c r="N582">
        <v>91.150002000000001</v>
      </c>
      <c r="O582" s="6">
        <f t="shared" si="219"/>
        <v>5.3176178224523842E-3</v>
      </c>
      <c r="P582" s="6">
        <f t="shared" si="220"/>
        <v>-7.5893514624183677E-3</v>
      </c>
      <c r="Q582" s="6">
        <f t="shared" si="221"/>
        <v>-6.6210447650170326E-2</v>
      </c>
      <c r="R582" s="6">
        <f t="shared" si="222"/>
        <v>8.059294708630502E-4</v>
      </c>
      <c r="S582" s="6">
        <f t="shared" si="223"/>
        <v>-3.1824813852529602E-3</v>
      </c>
      <c r="T582" s="6">
        <f t="shared" si="224"/>
        <v>-2.7568767409779454E-2</v>
      </c>
      <c r="U582" s="6">
        <f t="shared" si="225"/>
        <v>-4.7324131709265242E-2</v>
      </c>
      <c r="V582" s="6">
        <f t="shared" si="226"/>
        <v>-4.9515443282015167E-3</v>
      </c>
      <c r="W582" s="6">
        <f t="shared" si="227"/>
        <v>-2.8701048507384632E-3</v>
      </c>
      <c r="X582" s="6">
        <f t="shared" si="228"/>
        <v>-4.0480701302928898E-2</v>
      </c>
      <c r="Y582" s="6">
        <f t="shared" si="229"/>
        <v>-5.8413626413691046E-3</v>
      </c>
      <c r="Z582" s="6">
        <f t="shared" si="230"/>
        <v>-1.7326416359300788E-2</v>
      </c>
      <c r="AA582" s="6">
        <f t="shared" si="231"/>
        <v>-3.2595115217259524E-2</v>
      </c>
      <c r="AB582" s="6">
        <f t="shared" si="232"/>
        <v>1.3188213067350223E-4</v>
      </c>
      <c r="AC582" s="6">
        <f t="shared" si="233"/>
        <v>-9.393166747919313E-3</v>
      </c>
      <c r="AD582" s="6">
        <f t="shared" si="234"/>
        <v>-6.6033483644995755E-2</v>
      </c>
      <c r="AE582" s="6">
        <f t="shared" si="235"/>
        <v>-3.5990791067106549E-3</v>
      </c>
      <c r="AF582" s="6">
        <f t="shared" si="236"/>
        <v>-6.8074080496926658E-3</v>
      </c>
      <c r="AG582" s="6">
        <f t="shared" si="237"/>
        <v>-3.0965659398110926E-2</v>
      </c>
      <c r="AH582" s="6">
        <f t="shared" si="238"/>
        <v>-4.9170144380368194E-2</v>
      </c>
      <c r="AI582" s="6">
        <f t="shared" si="239"/>
        <v>-1.0366563830667537E-2</v>
      </c>
      <c r="AJ582" s="6">
        <f t="shared" si="240"/>
        <v>-3.1191977258188974E-3</v>
      </c>
      <c r="AK582" s="6">
        <f t="shared" si="241"/>
        <v>-4.2402237727008137E-2</v>
      </c>
      <c r="AL582" s="6">
        <f t="shared" si="242"/>
        <v>-6.1541416805791782E-3</v>
      </c>
      <c r="AM582" s="6">
        <f t="shared" si="243"/>
        <v>-1.7950169156136248E-2</v>
      </c>
      <c r="AN582" s="6">
        <f t="shared" si="244"/>
        <v>-3.3706947307754309E-2</v>
      </c>
    </row>
    <row r="583" spans="1:40">
      <c r="A583" s="1" t="d">
        <v>2018-02-05</v>
      </c>
      <c r="B583">
        <v>100.83000199999999</v>
      </c>
      <c r="C583">
        <v>48.560001</v>
      </c>
      <c r="D583">
        <v>66.669998000000007</v>
      </c>
      <c r="E583">
        <v>82.099997999999999</v>
      </c>
      <c r="F583">
        <v>53.709999000000003</v>
      </c>
      <c r="G583">
        <v>73.809997999999993</v>
      </c>
      <c r="H583">
        <v>58.419998</v>
      </c>
      <c r="I583">
        <v>63.529998999999997</v>
      </c>
      <c r="J583">
        <v>83.610000999999997</v>
      </c>
      <c r="K583">
        <v>117.94000200000001</v>
      </c>
      <c r="L583">
        <v>78.569999999999993</v>
      </c>
      <c r="M583">
        <v>81.589995999999999</v>
      </c>
      <c r="N583">
        <v>89.370002999999997</v>
      </c>
      <c r="O583" s="6">
        <f t="shared" si="219"/>
        <v>-4.6222402092276842E-2</v>
      </c>
      <c r="P583" s="6">
        <f t="shared" si="220"/>
        <v>-2.9022858089156441E-2</v>
      </c>
      <c r="Q583" s="6">
        <f t="shared" si="221"/>
        <v>-0.13596579588860352</v>
      </c>
      <c r="R583" s="6">
        <f t="shared" si="222"/>
        <v>-7.4386386505600838E-2</v>
      </c>
      <c r="S583" s="6">
        <f t="shared" si="223"/>
        <v>-7.736091567118962E-2</v>
      </c>
      <c r="T583" s="6">
        <f t="shared" si="224"/>
        <v>-7.6649935821547277E-2</v>
      </c>
      <c r="U583" s="6">
        <f t="shared" si="225"/>
        <v>-7.9911044931873759E-2</v>
      </c>
      <c r="V583" s="6">
        <f t="shared" si="226"/>
        <v>-6.5050019656289829E-2</v>
      </c>
      <c r="W583" s="6">
        <f t="shared" si="227"/>
        <v>-1.195290603702629E-3</v>
      </c>
      <c r="X583" s="6">
        <f t="shared" si="228"/>
        <v>-4.2495987529976194E-2</v>
      </c>
      <c r="Y583" s="6">
        <f t="shared" si="229"/>
        <v>-2.9230877471686022E-3</v>
      </c>
      <c r="Z583" s="6">
        <f t="shared" si="230"/>
        <v>-1.3996480446068075E-2</v>
      </c>
      <c r="AA583" s="6">
        <f t="shared" si="231"/>
        <v>-3.9814404191644372E-2</v>
      </c>
      <c r="AB583" s="6">
        <f t="shared" si="232"/>
        <v>-5.1408137784055723E-2</v>
      </c>
      <c r="AC583" s="6">
        <f t="shared" si="233"/>
        <v>-3.0826673374657387E-2</v>
      </c>
      <c r="AD583" s="6">
        <f t="shared" si="234"/>
        <v>-0.13578883188342897</v>
      </c>
      <c r="AE583" s="6">
        <f t="shared" si="235"/>
        <v>-7.8791395083174537E-2</v>
      </c>
      <c r="AF583" s="6">
        <f t="shared" si="236"/>
        <v>-8.0985842335629332E-2</v>
      </c>
      <c r="AG583" s="6">
        <f t="shared" si="237"/>
        <v>-8.0046827809878748E-2</v>
      </c>
      <c r="AH583" s="6">
        <f t="shared" si="238"/>
        <v>-8.1757057602976718E-2</v>
      </c>
      <c r="AI583" s="6">
        <f t="shared" si="239"/>
        <v>-7.0465039158755849E-2</v>
      </c>
      <c r="AJ583" s="6">
        <f t="shared" si="240"/>
        <v>-1.4443834787830631E-3</v>
      </c>
      <c r="AK583" s="6">
        <f t="shared" si="241"/>
        <v>-4.4417523954055432E-2</v>
      </c>
      <c r="AL583" s="6">
        <f t="shared" si="242"/>
        <v>-3.2358667863786753E-3</v>
      </c>
      <c r="AM583" s="6">
        <f t="shared" si="243"/>
        <v>-1.4620233242903537E-2</v>
      </c>
      <c r="AN583" s="6">
        <f t="shared" si="244"/>
        <v>-4.0926236282139157E-2</v>
      </c>
    </row>
    <row r="584" spans="1:40">
      <c r="A584" s="1" t="d">
        <v>2018-02-12</v>
      </c>
      <c r="B584">
        <v>104.790001</v>
      </c>
      <c r="C584">
        <v>50.119999</v>
      </c>
      <c r="D584">
        <v>68.120002999999997</v>
      </c>
      <c r="E584">
        <v>85.410004000000001</v>
      </c>
      <c r="F584">
        <v>55.599997999999999</v>
      </c>
      <c r="G584">
        <v>77.290001000000004</v>
      </c>
      <c r="H584">
        <v>60.48</v>
      </c>
      <c r="I584">
        <v>67.180000000000007</v>
      </c>
      <c r="J584">
        <v>83.440002000000007</v>
      </c>
      <c r="K584">
        <v>118.709999</v>
      </c>
      <c r="L584">
        <v>78.430000000000007</v>
      </c>
      <c r="M584">
        <v>81.559997999999993</v>
      </c>
      <c r="N584">
        <v>89.980002999999996</v>
      </c>
      <c r="O584" s="6">
        <f t="shared" si="219"/>
        <v>-3.9389525199398048E-2</v>
      </c>
      <c r="P584" s="6">
        <f t="shared" si="220"/>
        <v>-1.8189548553258248E-2</v>
      </c>
      <c r="Q584" s="6">
        <f t="shared" si="221"/>
        <v>-0.12913608626212586</v>
      </c>
      <c r="R584" s="6">
        <f t="shared" si="222"/>
        <v>-6.9312809358703875E-2</v>
      </c>
      <c r="S584" s="6">
        <f t="shared" si="223"/>
        <v>-5.4426887757907973E-2</v>
      </c>
      <c r="T584" s="6">
        <f t="shared" si="224"/>
        <v>-4.2678244979032207E-2</v>
      </c>
      <c r="U584" s="6">
        <f t="shared" si="225"/>
        <v>-5.7975551232623254E-2</v>
      </c>
      <c r="V584" s="6">
        <f t="shared" si="226"/>
        <v>-2.9480788232483849E-2</v>
      </c>
      <c r="W584" s="6">
        <f t="shared" si="227"/>
        <v>-2.2744368593030531E-3</v>
      </c>
      <c r="X584" s="6">
        <f t="shared" si="228"/>
        <v>-4.0286067595013089E-2</v>
      </c>
      <c r="Y584" s="6">
        <f t="shared" si="229"/>
        <v>-4.5795907249874352E-3</v>
      </c>
      <c r="Z584" s="6">
        <f t="shared" si="230"/>
        <v>-1.4968372045038337E-2</v>
      </c>
      <c r="AA584" s="6">
        <f t="shared" si="231"/>
        <v>-3.9763356156016741E-2</v>
      </c>
      <c r="AB584" s="6">
        <f t="shared" si="232"/>
        <v>-4.4575260891176929E-2</v>
      </c>
      <c r="AC584" s="6">
        <f t="shared" si="233"/>
        <v>-1.9993363838759194E-2</v>
      </c>
      <c r="AD584" s="6">
        <f t="shared" si="234"/>
        <v>-0.1289591222569513</v>
      </c>
      <c r="AE584" s="6">
        <f t="shared" si="235"/>
        <v>-7.3717817936277574E-2</v>
      </c>
      <c r="AF584" s="6">
        <f t="shared" si="236"/>
        <v>-5.8051814422347678E-2</v>
      </c>
      <c r="AG584" s="6">
        <f t="shared" si="237"/>
        <v>-4.6075136967363678E-2</v>
      </c>
      <c r="AH584" s="6">
        <f t="shared" si="238"/>
        <v>-5.9821563903726206E-2</v>
      </c>
      <c r="AI584" s="6">
        <f t="shared" si="239"/>
        <v>-3.4895807734949873E-2</v>
      </c>
      <c r="AJ584" s="6">
        <f t="shared" si="240"/>
        <v>-2.5235297343834872E-3</v>
      </c>
      <c r="AK584" s="6">
        <f t="shared" si="241"/>
        <v>-4.2207604019092328E-2</v>
      </c>
      <c r="AL584" s="6">
        <f t="shared" si="242"/>
        <v>-4.8923697641975088E-3</v>
      </c>
      <c r="AM584" s="6">
        <f t="shared" si="243"/>
        <v>-1.5592124841873799E-2</v>
      </c>
      <c r="AN584" s="6">
        <f t="shared" si="244"/>
        <v>-4.0875188246511526E-2</v>
      </c>
    </row>
    <row r="585" spans="1:40">
      <c r="A585" s="1" t="d">
        <v>2018-02-19</v>
      </c>
      <c r="B585">
        <v>105.910004</v>
      </c>
      <c r="C585">
        <v>50.349997999999999</v>
      </c>
      <c r="D585">
        <v>68.800003000000004</v>
      </c>
      <c r="E585">
        <v>85.330001999999993</v>
      </c>
      <c r="F585">
        <v>54.349997999999999</v>
      </c>
      <c r="G585">
        <v>77.680000000000007</v>
      </c>
      <c r="H585">
        <v>61.290000999999997</v>
      </c>
      <c r="I585">
        <v>68.290001000000004</v>
      </c>
      <c r="J585">
        <v>83.470000999999996</v>
      </c>
      <c r="K585">
        <v>118.129997</v>
      </c>
      <c r="L585">
        <v>78.449996999999996</v>
      </c>
      <c r="M585">
        <v>81.580001999999993</v>
      </c>
      <c r="N585">
        <v>89.540001000000004</v>
      </c>
      <c r="O585" s="6">
        <f t="shared" si="219"/>
        <v>3.0260826874462395E-3</v>
      </c>
      <c r="P585" s="6">
        <f t="shared" si="220"/>
        <v>9.3784385826731487E-3</v>
      </c>
      <c r="Q585" s="6">
        <f t="shared" si="221"/>
        <v>-5.183088312226513E-2</v>
      </c>
      <c r="R585" s="6">
        <f t="shared" si="222"/>
        <v>-1.8116823355401667E-2</v>
      </c>
      <c r="S585" s="6">
        <f t="shared" si="223"/>
        <v>-3.8264964624573322E-2</v>
      </c>
      <c r="T585" s="6">
        <f t="shared" si="224"/>
        <v>-3.982763715023447E-3</v>
      </c>
      <c r="U585" s="6">
        <f t="shared" si="225"/>
        <v>1.3634741002064779E-2</v>
      </c>
      <c r="V585" s="6">
        <f t="shared" si="226"/>
        <v>2.686216194288488E-2</v>
      </c>
      <c r="W585" s="6">
        <f t="shared" si="227"/>
        <v>-3.5933401381240548E-4</v>
      </c>
      <c r="X585" s="6">
        <f t="shared" si="228"/>
        <v>-1.2199932613285209E-2</v>
      </c>
      <c r="Y585" s="6">
        <f t="shared" si="229"/>
        <v>-8.9189026331025663E-4</v>
      </c>
      <c r="Z585" s="6">
        <f t="shared" si="230"/>
        <v>-2.9375540960277615E-3</v>
      </c>
      <c r="AA585" s="6">
        <f t="shared" si="231"/>
        <v>-1.7821059085513451E-2</v>
      </c>
      <c r="AB585" s="6">
        <f t="shared" si="232"/>
        <v>-2.1596530043326424E-3</v>
      </c>
      <c r="AC585" s="6">
        <f t="shared" si="233"/>
        <v>7.5746232971722026E-3</v>
      </c>
      <c r="AD585" s="6">
        <f t="shared" si="234"/>
        <v>-5.1653919117090559E-2</v>
      </c>
      <c r="AE585" s="6">
        <f t="shared" si="235"/>
        <v>-2.2521831932975373E-2</v>
      </c>
      <c r="AF585" s="6">
        <f t="shared" si="236"/>
        <v>-4.1889891289013027E-2</v>
      </c>
      <c r="AG585" s="6">
        <f t="shared" si="237"/>
        <v>-7.3796557033549192E-3</v>
      </c>
      <c r="AH585" s="6">
        <f t="shared" si="238"/>
        <v>1.1788728330961827E-2</v>
      </c>
      <c r="AI585" s="6">
        <f t="shared" si="239"/>
        <v>2.144714244041886E-2</v>
      </c>
      <c r="AJ585" s="6">
        <f t="shared" si="240"/>
        <v>-6.0842688889283956E-4</v>
      </c>
      <c r="AK585" s="6">
        <f t="shared" si="241"/>
        <v>-1.4121469037364446E-2</v>
      </c>
      <c r="AL585" s="6">
        <f t="shared" si="242"/>
        <v>-1.2046693025203298E-3</v>
      </c>
      <c r="AM585" s="6">
        <f t="shared" si="243"/>
        <v>-3.5613068928632232E-3</v>
      </c>
      <c r="AN585" s="6">
        <f t="shared" si="244"/>
        <v>-1.8932891176008236E-2</v>
      </c>
    </row>
    <row r="586" spans="1:40">
      <c r="A586" s="1" t="d">
        <v>2018-02-26</v>
      </c>
      <c r="B586">
        <v>103.050003</v>
      </c>
      <c r="C586">
        <v>48.939999</v>
      </c>
      <c r="D586">
        <v>66.949996999999996</v>
      </c>
      <c r="E586">
        <v>83.639999000000003</v>
      </c>
      <c r="F586">
        <v>53.740001999999997</v>
      </c>
      <c r="G586">
        <v>75.129997000000003</v>
      </c>
      <c r="H586">
        <v>58.959999000000003</v>
      </c>
      <c r="I586">
        <v>67.680000000000007</v>
      </c>
      <c r="J586">
        <v>83.43</v>
      </c>
      <c r="K586">
        <v>118.349998</v>
      </c>
      <c r="L586">
        <v>78.279999000000004</v>
      </c>
      <c r="M586">
        <v>81.269997000000004</v>
      </c>
      <c r="N586">
        <v>89.099997999999999</v>
      </c>
      <c r="O586" s="6">
        <f t="shared" si="219"/>
        <v>2.17783862080589E-2</v>
      </c>
      <c r="P586" s="6">
        <f t="shared" si="220"/>
        <v>7.7948702370186692E-3</v>
      </c>
      <c r="Q586" s="6">
        <f t="shared" si="221"/>
        <v>4.190980696152858E-3</v>
      </c>
      <c r="R586" s="6">
        <f t="shared" si="222"/>
        <v>1.8583870506584679E-2</v>
      </c>
      <c r="S586" s="6">
        <f t="shared" si="223"/>
        <v>5.584551047096882E-4</v>
      </c>
      <c r="T586" s="6">
        <f t="shared" si="224"/>
        <v>1.7725709764920758E-2</v>
      </c>
      <c r="U586" s="6">
        <f t="shared" si="225"/>
        <v>9.2009681956865333E-3</v>
      </c>
      <c r="V586" s="6">
        <f t="shared" si="226"/>
        <v>6.3278495760121137E-2</v>
      </c>
      <c r="W586" s="6">
        <f t="shared" si="227"/>
        <v>-2.1551852082749897E-3</v>
      </c>
      <c r="X586" s="6">
        <f t="shared" si="228"/>
        <v>3.4702815308313676E-3</v>
      </c>
      <c r="Y586" s="6">
        <f t="shared" si="229"/>
        <v>-3.697817434509817E-3</v>
      </c>
      <c r="Z586" s="6">
        <f t="shared" si="230"/>
        <v>-3.929748563969322E-3</v>
      </c>
      <c r="AA586" s="6">
        <f t="shared" si="231"/>
        <v>-3.0257769315372484E-3</v>
      </c>
      <c r="AB586" s="6">
        <f t="shared" si="232"/>
        <v>1.6592650516280019E-2</v>
      </c>
      <c r="AC586" s="6">
        <f t="shared" si="233"/>
        <v>5.9910549515177231E-3</v>
      </c>
      <c r="AD586" s="6">
        <f t="shared" si="234"/>
        <v>4.3679447013274288E-3</v>
      </c>
      <c r="AE586" s="6">
        <f t="shared" si="235"/>
        <v>1.4178861929010973E-2</v>
      </c>
      <c r="AF586" s="6">
        <f t="shared" si="236"/>
        <v>-3.066471559730017E-3</v>
      </c>
      <c r="AG586" s="6">
        <f t="shared" si="237"/>
        <v>1.4328817776589287E-2</v>
      </c>
      <c r="AH586" s="6">
        <f t="shared" si="238"/>
        <v>7.3549555245835813E-3</v>
      </c>
      <c r="AI586" s="6">
        <f t="shared" si="239"/>
        <v>5.7863476257655116E-2</v>
      </c>
      <c r="AJ586" s="6">
        <f t="shared" si="240"/>
        <v>-2.4042780833554238E-3</v>
      </c>
      <c r="AK586" s="6">
        <f t="shared" si="241"/>
        <v>1.5487451067521306E-3</v>
      </c>
      <c r="AL586" s="6">
        <f t="shared" si="242"/>
        <v>-4.0105964737198905E-3</v>
      </c>
      <c r="AM586" s="6">
        <f t="shared" si="243"/>
        <v>-4.5535013608047833E-3</v>
      </c>
      <c r="AN586" s="6">
        <f t="shared" si="244"/>
        <v>-4.1376090220320346E-3</v>
      </c>
    </row>
    <row r="587" spans="1:40">
      <c r="A587" s="1" t="d">
        <v>2018-03-05</v>
      </c>
      <c r="B587">
        <v>106.239998</v>
      </c>
      <c r="C587">
        <v>49.400002000000001</v>
      </c>
      <c r="D587">
        <v>68.449996999999996</v>
      </c>
      <c r="E587">
        <v>86.510002</v>
      </c>
      <c r="F587">
        <v>54.599997999999999</v>
      </c>
      <c r="G587">
        <v>78.449996999999996</v>
      </c>
      <c r="H587">
        <v>61.32</v>
      </c>
      <c r="I587">
        <v>70.510002</v>
      </c>
      <c r="J587">
        <v>83.389999000000003</v>
      </c>
      <c r="K587">
        <v>117.910004</v>
      </c>
      <c r="L587">
        <v>78.279999000000004</v>
      </c>
      <c r="M587">
        <v>81.209998999999996</v>
      </c>
      <c r="N587">
        <v>88.989998</v>
      </c>
      <c r="O587" s="6">
        <f t="shared" si="219"/>
        <v>1.3742309873076777E-2</v>
      </c>
      <c r="P587" s="6">
        <f t="shared" si="220"/>
        <v>-1.4469645396046508E-2</v>
      </c>
      <c r="Q587" s="6">
        <f t="shared" si="221"/>
        <v>4.8326080724295411E-3</v>
      </c>
      <c r="R587" s="6">
        <f t="shared" si="222"/>
        <v>1.2796800520019034E-2</v>
      </c>
      <c r="S587" s="6">
        <f t="shared" si="223"/>
        <v>-1.814931916449098E-2</v>
      </c>
      <c r="T587" s="6">
        <f t="shared" si="224"/>
        <v>1.4896846881059132E-2</v>
      </c>
      <c r="U587" s="6">
        <f t="shared" si="225"/>
        <v>1.3793322132335769E-2</v>
      </c>
      <c r="V587" s="6">
        <f t="shared" si="226"/>
        <v>4.8378987911572927E-2</v>
      </c>
      <c r="W587" s="6">
        <f t="shared" si="227"/>
        <v>-5.9944855478763308E-4</v>
      </c>
      <c r="X587" s="6">
        <f t="shared" si="228"/>
        <v>-6.7618801287915213E-3</v>
      </c>
      <c r="Y587" s="6">
        <f t="shared" si="229"/>
        <v>-1.9143774713547854E-3</v>
      </c>
      <c r="Z587" s="6">
        <f t="shared" si="230"/>
        <v>-4.3005412038647469E-3</v>
      </c>
      <c r="AA587" s="6">
        <f t="shared" si="231"/>
        <v>-1.1063475359432784E-2</v>
      </c>
      <c r="AB587" s="6">
        <f t="shared" si="232"/>
        <v>8.5565741812978942E-3</v>
      </c>
      <c r="AC587" s="6">
        <f t="shared" si="233"/>
        <v>-1.6273460681547454E-2</v>
      </c>
      <c r="AD587" s="6">
        <f t="shared" si="234"/>
        <v>5.0095720776041118E-3</v>
      </c>
      <c r="AE587" s="6">
        <f t="shared" si="235"/>
        <v>8.3917919424453292E-3</v>
      </c>
      <c r="AF587" s="6">
        <f t="shared" si="236"/>
        <v>-2.1774245828930686E-2</v>
      </c>
      <c r="AG587" s="6">
        <f t="shared" si="237"/>
        <v>1.1499954892727659E-2</v>
      </c>
      <c r="AH587" s="6">
        <f t="shared" si="238"/>
        <v>1.1947309461232817E-2</v>
      </c>
      <c r="AI587" s="6">
        <f t="shared" si="239"/>
        <v>4.2963968409106906E-2</v>
      </c>
      <c r="AJ587" s="6">
        <f t="shared" si="240"/>
        <v>-8.4854142986806721E-4</v>
      </c>
      <c r="AK587" s="6">
        <f t="shared" si="241"/>
        <v>-8.6834165528707589E-3</v>
      </c>
      <c r="AL587" s="6">
        <f t="shared" si="242"/>
        <v>-2.2271565105648587E-3</v>
      </c>
      <c r="AM587" s="6">
        <f t="shared" si="243"/>
        <v>-4.9242940007002082E-3</v>
      </c>
      <c r="AN587" s="6">
        <f t="shared" si="244"/>
        <v>-1.2175307449927571E-2</v>
      </c>
    </row>
    <row r="588" spans="1:40">
      <c r="A588" s="1" t="d">
        <v>2018-03-12</v>
      </c>
      <c r="B588">
        <v>105.18</v>
      </c>
      <c r="C588">
        <v>50.25</v>
      </c>
      <c r="D588">
        <v>67.309997999999993</v>
      </c>
      <c r="E588">
        <v>85.389999000000003</v>
      </c>
      <c r="F588">
        <v>53.25</v>
      </c>
      <c r="G588">
        <v>76.580001999999993</v>
      </c>
      <c r="H588">
        <v>59.150002000000001</v>
      </c>
      <c r="I588">
        <v>69.610000999999997</v>
      </c>
      <c r="J588">
        <v>83.410004000000001</v>
      </c>
      <c r="K588">
        <v>119.80999799999999</v>
      </c>
      <c r="L588">
        <v>78.300003000000004</v>
      </c>
      <c r="M588">
        <v>81.400002000000001</v>
      </c>
      <c r="N588">
        <v>89.959998999999996</v>
      </c>
      <c r="O588" s="6">
        <f t="shared" si="219"/>
        <v>-6.9165464622951362E-3</v>
      </c>
      <c r="P588" s="6">
        <f t="shared" si="220"/>
        <v>-1.9880325034390442E-3</v>
      </c>
      <c r="Q588" s="6">
        <f t="shared" si="221"/>
        <v>-2.1895004234594017E-2</v>
      </c>
      <c r="R588" s="6">
        <f t="shared" si="222"/>
        <v>7.0287022163288725E-4</v>
      </c>
      <c r="S588" s="6">
        <f t="shared" si="223"/>
        <v>-2.0446772179155262E-2</v>
      </c>
      <c r="T588" s="6">
        <f t="shared" si="224"/>
        <v>-1.4261851817442038E-2</v>
      </c>
      <c r="U588" s="6">
        <f t="shared" si="225"/>
        <v>-3.5540089576778837E-2</v>
      </c>
      <c r="V588" s="6">
        <f t="shared" si="226"/>
        <v>1.9144891929896726E-2</v>
      </c>
      <c r="W588" s="6">
        <f t="shared" si="227"/>
        <v>-7.1904363359750437E-4</v>
      </c>
      <c r="X588" s="6">
        <f t="shared" si="228"/>
        <v>1.4121450394032349E-2</v>
      </c>
      <c r="Y588" s="6">
        <f t="shared" si="229"/>
        <v>-1.9137996271901075E-3</v>
      </c>
      <c r="Z588" s="6">
        <f t="shared" si="230"/>
        <v>-2.2088608267058748E-3</v>
      </c>
      <c r="AA588" s="6">
        <f t="shared" si="231"/>
        <v>4.6796519940507601E-3</v>
      </c>
      <c r="AB588" s="6">
        <f t="shared" si="232"/>
        <v>-1.2102282154074018E-2</v>
      </c>
      <c r="AC588" s="6">
        <f t="shared" si="233"/>
        <v>-3.7918477889399898E-3</v>
      </c>
      <c r="AD588" s="6">
        <f t="shared" si="234"/>
        <v>-2.1718040229419446E-2</v>
      </c>
      <c r="AE588" s="6">
        <f t="shared" si="235"/>
        <v>-3.7021383559408178E-3</v>
      </c>
      <c r="AF588" s="6">
        <f t="shared" si="236"/>
        <v>-2.4071698843594967E-2</v>
      </c>
      <c r="AG588" s="6">
        <f t="shared" si="237"/>
        <v>-1.7658743805773511E-2</v>
      </c>
      <c r="AH588" s="6">
        <f t="shared" si="238"/>
        <v>-3.7386102247881789E-2</v>
      </c>
      <c r="AI588" s="6">
        <f t="shared" si="239"/>
        <v>1.3729872427430706E-2</v>
      </c>
      <c r="AJ588" s="6">
        <f t="shared" si="240"/>
        <v>-9.681365086779385E-4</v>
      </c>
      <c r="AK588" s="6">
        <f t="shared" si="241"/>
        <v>1.2199913969953112E-2</v>
      </c>
      <c r="AL588" s="6">
        <f t="shared" si="242"/>
        <v>-2.2265786664001806E-3</v>
      </c>
      <c r="AM588" s="6">
        <f t="shared" si="243"/>
        <v>-2.8326136235413365E-3</v>
      </c>
      <c r="AN588" s="6">
        <f t="shared" si="244"/>
        <v>3.5678199035559738E-3</v>
      </c>
    </row>
    <row r="589" spans="1:40">
      <c r="A589" s="1" t="d">
        <v>2018-03-19</v>
      </c>
      <c r="B589">
        <v>100.18</v>
      </c>
      <c r="C589">
        <v>49.060001</v>
      </c>
      <c r="D589">
        <v>66.769997000000004</v>
      </c>
      <c r="E589">
        <v>79.669998000000007</v>
      </c>
      <c r="F589">
        <v>50.860000999999997</v>
      </c>
      <c r="G589">
        <v>72.739998</v>
      </c>
      <c r="H589">
        <v>56.02</v>
      </c>
      <c r="I589">
        <v>64.279999000000004</v>
      </c>
      <c r="J589">
        <v>83.5</v>
      </c>
      <c r="K589">
        <v>120.16999800000001</v>
      </c>
      <c r="L589">
        <v>78.349997999999999</v>
      </c>
      <c r="M589">
        <v>81.339995999999999</v>
      </c>
      <c r="N589">
        <v>89.339995999999999</v>
      </c>
      <c r="O589" s="6">
        <f t="shared" si="219"/>
        <v>-2.8245768519078368E-2</v>
      </c>
      <c r="P589" s="6">
        <f t="shared" si="220"/>
        <v>2.4490216322052556E-3</v>
      </c>
      <c r="Q589" s="6">
        <f t="shared" si="221"/>
        <v>-2.6921943882025866E-3</v>
      </c>
      <c r="R589" s="6">
        <f t="shared" si="222"/>
        <v>-4.8628784315708613E-2</v>
      </c>
      <c r="S589" s="6">
        <f t="shared" si="223"/>
        <v>-5.5080860747780618E-2</v>
      </c>
      <c r="T589" s="6">
        <f t="shared" si="224"/>
        <v>-3.2328494386627549E-2</v>
      </c>
      <c r="U589" s="6">
        <f t="shared" si="225"/>
        <v>-5.1150461088467256E-2</v>
      </c>
      <c r="V589" s="6">
        <f t="shared" si="226"/>
        <v>-5.154218998559458E-2</v>
      </c>
      <c r="W589" s="6">
        <f t="shared" si="227"/>
        <v>8.3867494282664832E-4</v>
      </c>
      <c r="X589" s="6">
        <f t="shared" si="228"/>
        <v>1.5261071219154832E-2</v>
      </c>
      <c r="Y589" s="6">
        <f t="shared" si="229"/>
        <v>8.9381352232530055E-4</v>
      </c>
      <c r="Z589" s="6">
        <f t="shared" si="230"/>
        <v>8.6094345165782342E-4</v>
      </c>
      <c r="AA589" s="6">
        <f t="shared" si="231"/>
        <v>2.6899591211192067E-3</v>
      </c>
      <c r="AB589" s="6">
        <f t="shared" si="232"/>
        <v>-3.3431504210857249E-2</v>
      </c>
      <c r="AC589" s="6">
        <f t="shared" si="233"/>
        <v>6.4520634670430974E-4</v>
      </c>
      <c r="AD589" s="6">
        <f t="shared" si="234"/>
        <v>-2.5152303830280162E-3</v>
      </c>
      <c r="AE589" s="6">
        <f t="shared" si="235"/>
        <v>-5.3033792893282319E-2</v>
      </c>
      <c r="AF589" s="6">
        <f t="shared" si="236"/>
        <v>-5.8705787412220323E-2</v>
      </c>
      <c r="AG589" s="6">
        <f t="shared" si="237"/>
        <v>-3.572538637495902E-2</v>
      </c>
      <c r="AH589" s="6">
        <f t="shared" si="238"/>
        <v>-5.2996473759570208E-2</v>
      </c>
      <c r="AI589" s="6">
        <f t="shared" si="239"/>
        <v>-5.6957209488060601E-2</v>
      </c>
      <c r="AJ589" s="6">
        <f t="shared" si="240"/>
        <v>5.8958206774621419E-4</v>
      </c>
      <c r="AK589" s="6">
        <f t="shared" si="241"/>
        <v>1.3339534795075596E-2</v>
      </c>
      <c r="AL589" s="6">
        <f t="shared" si="242"/>
        <v>5.8103448311522731E-4</v>
      </c>
      <c r="AM589" s="6">
        <f t="shared" si="243"/>
        <v>2.3719065482236167E-4</v>
      </c>
      <c r="AN589" s="6">
        <f t="shared" si="244"/>
        <v>1.5781270306244204E-3</v>
      </c>
    </row>
    <row r="590" spans="1:40">
      <c r="A590" s="1" t="d">
        <v>2018-03-26</v>
      </c>
      <c r="B590">
        <v>101.290001</v>
      </c>
      <c r="C590">
        <v>50.529998999999997</v>
      </c>
      <c r="D590">
        <v>67.410004000000001</v>
      </c>
      <c r="E590">
        <v>81.400002000000001</v>
      </c>
      <c r="F590">
        <v>52.630001</v>
      </c>
      <c r="G590">
        <v>74.290001000000004</v>
      </c>
      <c r="H590">
        <v>56.939999</v>
      </c>
      <c r="I590">
        <v>65.419998000000007</v>
      </c>
      <c r="J590">
        <v>83.559997999999993</v>
      </c>
      <c r="K590">
        <v>121.900002</v>
      </c>
      <c r="L590">
        <v>78.440002000000007</v>
      </c>
      <c r="M590">
        <v>81.769997000000004</v>
      </c>
      <c r="N590">
        <v>90.910004000000001</v>
      </c>
      <c r="O590" s="6">
        <f t="shared" si="219"/>
        <v>-4.7712967331473601E-2</v>
      </c>
      <c r="P590" s="6">
        <f t="shared" si="220"/>
        <v>2.2616734833887261E-2</v>
      </c>
      <c r="Q590" s="6">
        <f t="shared" si="221"/>
        <v>-1.5310073703122601E-2</v>
      </c>
      <c r="R590" s="6">
        <f t="shared" si="222"/>
        <v>-6.0884739732478321E-2</v>
      </c>
      <c r="S590" s="6">
        <f t="shared" si="223"/>
        <v>-3.6747527754564628E-2</v>
      </c>
      <c r="T590" s="6">
        <f t="shared" si="224"/>
        <v>-5.448507431364636E-2</v>
      </c>
      <c r="U590" s="6">
        <f t="shared" si="225"/>
        <v>-7.4107989716068343E-2</v>
      </c>
      <c r="V590" s="6">
        <f t="shared" si="226"/>
        <v>-7.4926580557172842E-2</v>
      </c>
      <c r="W590" s="6">
        <f t="shared" si="227"/>
        <v>2.0365266464190896E-3</v>
      </c>
      <c r="X590" s="6">
        <f t="shared" si="228"/>
        <v>3.3279397381355803E-2</v>
      </c>
      <c r="Y590" s="6">
        <f t="shared" si="229"/>
        <v>2.0418970721203045E-3</v>
      </c>
      <c r="Z590" s="6">
        <f t="shared" si="230"/>
        <v>6.872011505048359E-3</v>
      </c>
      <c r="AA590" s="6">
        <f t="shared" si="231"/>
        <v>2.1346068738990583E-2</v>
      </c>
      <c r="AB590" s="6">
        <f t="shared" si="232"/>
        <v>-5.2898703023252482E-2</v>
      </c>
      <c r="AC590" s="6">
        <f t="shared" si="233"/>
        <v>2.0812919548386315E-2</v>
      </c>
      <c r="AD590" s="6">
        <f t="shared" si="234"/>
        <v>-1.513310969794803E-2</v>
      </c>
      <c r="AE590" s="6">
        <f t="shared" si="235"/>
        <v>-6.528974831005202E-2</v>
      </c>
      <c r="AF590" s="6">
        <f t="shared" si="236"/>
        <v>-4.0372454419004333E-2</v>
      </c>
      <c r="AG590" s="6">
        <f t="shared" si="237"/>
        <v>-5.7881966301977832E-2</v>
      </c>
      <c r="AH590" s="6">
        <f t="shared" si="238"/>
        <v>-7.5954002387171288E-2</v>
      </c>
      <c r="AI590" s="6">
        <f t="shared" si="239"/>
        <v>-8.0341600059638862E-2</v>
      </c>
      <c r="AJ590" s="6">
        <f t="shared" si="240"/>
        <v>1.7874337713386554E-3</v>
      </c>
      <c r="AK590" s="6">
        <f t="shared" si="241"/>
        <v>3.1357860957276565E-2</v>
      </c>
      <c r="AL590" s="6">
        <f t="shared" si="242"/>
        <v>1.7291180329102314E-3</v>
      </c>
      <c r="AM590" s="6">
        <f t="shared" si="243"/>
        <v>6.2482587082128976E-3</v>
      </c>
      <c r="AN590" s="6">
        <f t="shared" si="244"/>
        <v>2.0234236648495798E-2</v>
      </c>
    </row>
    <row r="591" spans="1:40">
      <c r="A591" s="1" t="d">
        <v>2018-04-02</v>
      </c>
      <c r="B591">
        <v>100.68</v>
      </c>
      <c r="C591">
        <v>50.419998</v>
      </c>
      <c r="D591">
        <v>67.349997999999999</v>
      </c>
      <c r="E591">
        <v>79.879997000000003</v>
      </c>
      <c r="F591">
        <v>52.419998</v>
      </c>
      <c r="G591">
        <v>72.769997000000004</v>
      </c>
      <c r="H591">
        <v>56.509998000000003</v>
      </c>
      <c r="I591">
        <v>64.050003000000004</v>
      </c>
      <c r="J591">
        <v>83.489998</v>
      </c>
      <c r="K591">
        <v>121.099998</v>
      </c>
      <c r="L591">
        <v>78.360000999999997</v>
      </c>
      <c r="M591">
        <v>81.580001999999993</v>
      </c>
      <c r="N591">
        <v>90.419998000000007</v>
      </c>
      <c r="O591" s="6">
        <f t="shared" si="219"/>
        <v>-4.3725997894083032E-2</v>
      </c>
      <c r="P591" s="6">
        <f t="shared" si="220"/>
        <v>3.3773351537889477E-3</v>
      </c>
      <c r="Q591" s="6">
        <f t="shared" si="221"/>
        <v>5.9408885139849662E-4</v>
      </c>
      <c r="R591" s="6">
        <f t="shared" si="222"/>
        <v>-6.6703515217262241E-2</v>
      </c>
      <c r="S591" s="6">
        <f t="shared" si="223"/>
        <v>-1.5709644847651555E-2</v>
      </c>
      <c r="T591" s="6">
        <f t="shared" si="224"/>
        <v>-5.1032231032413125E-2</v>
      </c>
      <c r="U591" s="6">
        <f t="shared" si="225"/>
        <v>-4.5659045986951377E-2</v>
      </c>
      <c r="V591" s="6">
        <f t="shared" si="226"/>
        <v>-8.3244174365177323E-2</v>
      </c>
      <c r="W591" s="6">
        <f t="shared" si="227"/>
        <v>9.5858604154422844E-4</v>
      </c>
      <c r="X591" s="6">
        <f t="shared" si="228"/>
        <v>1.0709496085059791E-2</v>
      </c>
      <c r="Y591" s="6">
        <f t="shared" si="229"/>
        <v>7.6596452701997047E-4</v>
      </c>
      <c r="Z591" s="6">
        <f t="shared" si="230"/>
        <v>2.2088608267057442E-3</v>
      </c>
      <c r="AA591" s="6">
        <f t="shared" si="231"/>
        <v>5.1003437723954005E-3</v>
      </c>
      <c r="AB591" s="6">
        <f t="shared" si="232"/>
        <v>-4.8911733585861913E-2</v>
      </c>
      <c r="AC591" s="6">
        <f t="shared" si="233"/>
        <v>1.5735198682880018E-3</v>
      </c>
      <c r="AD591" s="6">
        <f t="shared" si="234"/>
        <v>7.7105285657306708E-4</v>
      </c>
      <c r="AE591" s="6">
        <f t="shared" si="235"/>
        <v>-7.110852379483594E-2</v>
      </c>
      <c r="AF591" s="6">
        <f t="shared" si="236"/>
        <v>-1.933457151209126E-2</v>
      </c>
      <c r="AG591" s="6">
        <f t="shared" si="237"/>
        <v>-5.4429123020744596E-2</v>
      </c>
      <c r="AH591" s="6">
        <f t="shared" si="238"/>
        <v>-4.7505058658054329E-2</v>
      </c>
      <c r="AI591" s="6">
        <f t="shared" si="239"/>
        <v>-8.8659193867643343E-2</v>
      </c>
      <c r="AJ591" s="6">
        <f t="shared" si="240"/>
        <v>7.0949316646379431E-4</v>
      </c>
      <c r="AK591" s="6">
        <f t="shared" si="241"/>
        <v>8.7879596609805547E-3</v>
      </c>
      <c r="AL591" s="6">
        <f t="shared" si="242"/>
        <v>4.5318548780989729E-4</v>
      </c>
      <c r="AM591" s="6">
        <f t="shared" si="243"/>
        <v>1.5851080298702825E-3</v>
      </c>
      <c r="AN591" s="6">
        <f t="shared" si="244"/>
        <v>3.9885116819006142E-3</v>
      </c>
    </row>
    <row r="592" spans="1:40">
      <c r="A592" s="1" t="d">
        <v>2018-04-09</v>
      </c>
      <c r="B592">
        <v>101.220001</v>
      </c>
      <c r="C592">
        <v>49.790000999999997</v>
      </c>
      <c r="D592">
        <v>71.410004000000001</v>
      </c>
      <c r="E592">
        <v>81.870002999999997</v>
      </c>
      <c r="F592">
        <v>52.59</v>
      </c>
      <c r="G592">
        <v>73.989998</v>
      </c>
      <c r="H592">
        <v>58.110000999999997</v>
      </c>
      <c r="I592">
        <v>66.319999999999993</v>
      </c>
      <c r="J592">
        <v>83.370002999999997</v>
      </c>
      <c r="K592">
        <v>120.900002</v>
      </c>
      <c r="L592">
        <v>78.269997000000004</v>
      </c>
      <c r="M592">
        <v>81.400002000000001</v>
      </c>
      <c r="N592">
        <v>90.400002000000001</v>
      </c>
      <c r="O592" s="6">
        <f t="shared" si="219"/>
        <v>1.0327807735931421E-2</v>
      </c>
      <c r="P592" s="6">
        <f t="shared" si="220"/>
        <v>1.4770121524898214E-2</v>
      </c>
      <c r="Q592" s="6">
        <f t="shared" si="221"/>
        <v>6.7184138636162349E-2</v>
      </c>
      <c r="R592" s="6">
        <f t="shared" si="222"/>
        <v>2.7239581743092989E-2</v>
      </c>
      <c r="S592" s="6">
        <f t="shared" si="223"/>
        <v>3.3449207945462821E-2</v>
      </c>
      <c r="T592" s="6">
        <f t="shared" si="224"/>
        <v>1.7038509843125077E-2</v>
      </c>
      <c r="U592" s="6">
        <f t="shared" si="225"/>
        <v>3.6629013463793526E-2</v>
      </c>
      <c r="V592" s="6">
        <f t="shared" si="226"/>
        <v>3.124298551466612E-2</v>
      </c>
      <c r="W592" s="6">
        <f t="shared" si="227"/>
        <v>-1.5580634501214641E-3</v>
      </c>
      <c r="X592" s="6">
        <f t="shared" si="228"/>
        <v>6.0563838832246161E-3</v>
      </c>
      <c r="Y592" s="6">
        <f t="shared" si="229"/>
        <v>-1.0215937876613583E-3</v>
      </c>
      <c r="Z592" s="6">
        <f t="shared" si="230"/>
        <v>7.3744627573870574E-4</v>
      </c>
      <c r="AA592" s="6">
        <f t="shared" si="231"/>
        <v>1.1795018370830943E-2</v>
      </c>
      <c r="AB592" s="6">
        <f t="shared" si="232"/>
        <v>5.1420720441525394E-3</v>
      </c>
      <c r="AC592" s="6">
        <f t="shared" si="233"/>
        <v>1.2966306239397268E-2</v>
      </c>
      <c r="AD592" s="6">
        <f t="shared" si="234"/>
        <v>6.736110264133692E-2</v>
      </c>
      <c r="AE592" s="6">
        <f t="shared" si="235"/>
        <v>2.2834573165519283E-2</v>
      </c>
      <c r="AF592" s="6">
        <f t="shared" si="236"/>
        <v>2.9824281281023116E-2</v>
      </c>
      <c r="AG592" s="6">
        <f t="shared" si="237"/>
        <v>1.3641617854793606E-2</v>
      </c>
      <c r="AH592" s="6">
        <f t="shared" si="238"/>
        <v>3.4783000792690574E-2</v>
      </c>
      <c r="AI592" s="6">
        <f t="shared" si="239"/>
        <v>2.5827966012200099E-2</v>
      </c>
      <c r="AJ592" s="6">
        <f t="shared" si="240"/>
        <v>-1.8071563252018983E-3</v>
      </c>
      <c r="AK592" s="6">
        <f t="shared" si="241"/>
        <v>4.1348474591453794E-3</v>
      </c>
      <c r="AL592" s="6">
        <f t="shared" si="242"/>
        <v>-1.3343728268714315E-3</v>
      </c>
      <c r="AM592" s="6">
        <f t="shared" si="243"/>
        <v>1.1369347890324399E-4</v>
      </c>
      <c r="AN592" s="6">
        <f t="shared" si="244"/>
        <v>1.0683186280336158E-2</v>
      </c>
    </row>
    <row r="593" spans="1:40">
      <c r="A593" s="1" t="d">
        <v>2018-04-16</v>
      </c>
      <c r="B593">
        <v>102.980003</v>
      </c>
      <c r="C593">
        <v>50.299999</v>
      </c>
      <c r="D593">
        <v>73.300003000000004</v>
      </c>
      <c r="E593">
        <v>82.089995999999999</v>
      </c>
      <c r="F593">
        <v>50.490001999999997</v>
      </c>
      <c r="G593">
        <v>75.599997999999999</v>
      </c>
      <c r="H593">
        <v>59</v>
      </c>
      <c r="I593">
        <v>66.209998999999996</v>
      </c>
      <c r="J593">
        <v>83.260002</v>
      </c>
      <c r="K593">
        <v>118.459999</v>
      </c>
      <c r="L593">
        <v>78.069999999999993</v>
      </c>
      <c r="M593">
        <v>80.739998</v>
      </c>
      <c r="N593">
        <v>88.599997999999999</v>
      </c>
      <c r="O593" s="6">
        <f t="shared" si="219"/>
        <v>1.6547124178516427E-2</v>
      </c>
      <c r="P593" s="6">
        <f t="shared" si="220"/>
        <v>-4.562142288615679E-3</v>
      </c>
      <c r="Q593" s="6">
        <f t="shared" si="221"/>
        <v>8.3767215616576615E-2</v>
      </c>
      <c r="R593" s="6">
        <f t="shared" si="222"/>
        <v>8.4408600546476975E-3</v>
      </c>
      <c r="S593" s="6">
        <f t="shared" si="223"/>
        <v>-4.1510981883629672E-2</v>
      </c>
      <c r="T593" s="6">
        <f t="shared" si="224"/>
        <v>1.7479890105983782E-2</v>
      </c>
      <c r="U593" s="6">
        <f t="shared" si="225"/>
        <v>3.5539379618174494E-2</v>
      </c>
      <c r="V593" s="6">
        <f t="shared" si="226"/>
        <v>1.2003502294749023E-2</v>
      </c>
      <c r="W593" s="6">
        <f t="shared" si="227"/>
        <v>-3.5966469654999497E-3</v>
      </c>
      <c r="X593" s="6">
        <f t="shared" si="228"/>
        <v>-2.8625710486965616E-2</v>
      </c>
      <c r="Y593" s="6">
        <f t="shared" si="229"/>
        <v>-4.7281666931411294E-3</v>
      </c>
      <c r="Z593" s="6">
        <f t="shared" si="230"/>
        <v>-1.2676300831688313E-2</v>
      </c>
      <c r="AA593" s="6">
        <f t="shared" si="231"/>
        <v>-2.5738215095654323E-2</v>
      </c>
      <c r="AB593" s="6">
        <f t="shared" si="232"/>
        <v>1.1361388486737546E-2</v>
      </c>
      <c r="AC593" s="6">
        <f t="shared" si="233"/>
        <v>-6.3659575741166251E-3</v>
      </c>
      <c r="AD593" s="6">
        <f t="shared" si="234"/>
        <v>8.3944179621751186E-2</v>
      </c>
      <c r="AE593" s="6">
        <f t="shared" si="235"/>
        <v>4.0358514770739923E-3</v>
      </c>
      <c r="AF593" s="6">
        <f t="shared" si="236"/>
        <v>-4.5135908548069377E-2</v>
      </c>
      <c r="AG593" s="6">
        <f t="shared" si="237"/>
        <v>1.4082998117652311E-2</v>
      </c>
      <c r="AH593" s="6">
        <f t="shared" si="238"/>
        <v>3.3693366947071542E-2</v>
      </c>
      <c r="AI593" s="6">
        <f t="shared" si="239"/>
        <v>6.5884827922830019E-3</v>
      </c>
      <c r="AJ593" s="6">
        <f t="shared" si="240"/>
        <v>-3.8457398405803839E-3</v>
      </c>
      <c r="AK593" s="6">
        <f t="shared" si="241"/>
        <v>-3.0547246911044854E-2</v>
      </c>
      <c r="AL593" s="6">
        <f t="shared" si="242"/>
        <v>-5.0409457323512029E-3</v>
      </c>
      <c r="AM593" s="6">
        <f t="shared" si="243"/>
        <v>-1.3300053628523776E-2</v>
      </c>
      <c r="AN593" s="6">
        <f t="shared" si="244"/>
        <v>-2.6850047186149108E-2</v>
      </c>
    </row>
    <row r="594" spans="1:40">
      <c r="A594" s="1" t="d">
        <v>2018-04-23</v>
      </c>
      <c r="B594">
        <v>104.110001</v>
      </c>
      <c r="C594">
        <v>51.709999000000003</v>
      </c>
      <c r="D594">
        <v>73.819999999999993</v>
      </c>
      <c r="E594">
        <v>83.540001000000004</v>
      </c>
      <c r="F594">
        <v>50.77</v>
      </c>
      <c r="G594">
        <v>73.190002000000007</v>
      </c>
      <c r="H594">
        <v>57.759998000000003</v>
      </c>
      <c r="I594">
        <v>65.889999000000003</v>
      </c>
      <c r="J594">
        <v>83.300003000000004</v>
      </c>
      <c r="K594">
        <v>118.889999</v>
      </c>
      <c r="L594">
        <v>78.139999000000003</v>
      </c>
      <c r="M594">
        <v>80.75</v>
      </c>
      <c r="N594">
        <v>88.610000999999997</v>
      </c>
      <c r="O594" s="6">
        <f t="shared" si="219"/>
        <v>3.3500871824771454E-2</v>
      </c>
      <c r="P594" s="6">
        <f t="shared" si="220"/>
        <v>2.5263284976536644E-2</v>
      </c>
      <c r="Q594" s="6">
        <f t="shared" si="221"/>
        <v>9.1726824441099669E-2</v>
      </c>
      <c r="R594" s="6">
        <f t="shared" si="222"/>
        <v>4.4800100048063556E-2</v>
      </c>
      <c r="S594" s="6">
        <f t="shared" si="223"/>
        <v>-3.1982530782579927E-2</v>
      </c>
      <c r="T594" s="6">
        <f t="shared" si="224"/>
        <v>5.755085806058601E-3</v>
      </c>
      <c r="U594" s="6">
        <f t="shared" si="225"/>
        <v>2.1878881708746002E-2</v>
      </c>
      <c r="V594" s="6">
        <f t="shared" si="226"/>
        <v>2.8322594567768911E-2</v>
      </c>
      <c r="W594" s="6">
        <f t="shared" si="227"/>
        <v>-2.2782550637419977E-3</v>
      </c>
      <c r="X594" s="6">
        <f t="shared" si="228"/>
        <v>-1.8417946584452834E-2</v>
      </c>
      <c r="Y594" s="6">
        <f t="shared" si="229"/>
        <v>-2.8115290085713165E-3</v>
      </c>
      <c r="Z594" s="6">
        <f t="shared" si="230"/>
        <v>-1.0226196302458745E-2</v>
      </c>
      <c r="AA594" s="6">
        <f t="shared" si="231"/>
        <v>-2.0220730402839747E-2</v>
      </c>
      <c r="AB594" s="6">
        <f t="shared" si="232"/>
        <v>2.8315136132992573E-2</v>
      </c>
      <c r="AC594" s="6">
        <f t="shared" si="233"/>
        <v>2.3459469691035698E-2</v>
      </c>
      <c r="AD594" s="6">
        <f t="shared" si="234"/>
        <v>9.190378844627424E-2</v>
      </c>
      <c r="AE594" s="6">
        <f t="shared" si="235"/>
        <v>4.0395091470489849E-2</v>
      </c>
      <c r="AF594" s="6">
        <f t="shared" si="236"/>
        <v>-3.5607457447019632E-2</v>
      </c>
      <c r="AG594" s="6">
        <f t="shared" si="237"/>
        <v>2.3581938177271288E-3</v>
      </c>
      <c r="AH594" s="6">
        <f t="shared" si="238"/>
        <v>2.003286903764305E-2</v>
      </c>
      <c r="AI594" s="6">
        <f t="shared" si="239"/>
        <v>2.2907575065302891E-2</v>
      </c>
      <c r="AJ594" s="6">
        <f t="shared" si="240"/>
        <v>-2.5273479388224318E-3</v>
      </c>
      <c r="AK594" s="6">
        <f t="shared" si="241"/>
        <v>-2.0339483008532073E-2</v>
      </c>
      <c r="AL594" s="6">
        <f t="shared" si="242"/>
        <v>-3.1243080477813896E-3</v>
      </c>
      <c r="AM594" s="6">
        <f t="shared" si="243"/>
        <v>-1.0849949099294208E-2</v>
      </c>
      <c r="AN594" s="6">
        <f t="shared" si="244"/>
        <v>-2.1332562493334532E-2</v>
      </c>
    </row>
    <row r="595" spans="1:40">
      <c r="A595" s="1" t="d">
        <v>2018-04-30</v>
      </c>
      <c r="B595">
        <v>104.019997</v>
      </c>
      <c r="C595">
        <v>51.509998000000003</v>
      </c>
      <c r="D595">
        <v>73.849997999999999</v>
      </c>
      <c r="E595">
        <v>81</v>
      </c>
      <c r="F595">
        <v>49.689999</v>
      </c>
      <c r="G595">
        <v>72.260002</v>
      </c>
      <c r="H595">
        <v>57.799999</v>
      </c>
      <c r="I595">
        <v>67.620002999999997</v>
      </c>
      <c r="J595">
        <v>83.190002000000007</v>
      </c>
      <c r="K595">
        <v>118.989998</v>
      </c>
      <c r="L595">
        <v>78.029999000000004</v>
      </c>
      <c r="M595">
        <v>80.569999999999993</v>
      </c>
      <c r="N595">
        <v>88.059997999999993</v>
      </c>
      <c r="O595" s="6">
        <f t="shared" si="219"/>
        <v>2.7286783838916091E-2</v>
      </c>
      <c r="P595" s="6">
        <f t="shared" si="220"/>
        <v>3.3961744011635535E-2</v>
      </c>
      <c r="Q595" s="6">
        <f t="shared" si="221"/>
        <v>3.3598010319884831E-2</v>
      </c>
      <c r="R595" s="6">
        <f t="shared" si="222"/>
        <v>-1.068350535937646E-2</v>
      </c>
      <c r="S595" s="6">
        <f t="shared" si="223"/>
        <v>-5.6722302111797476E-2</v>
      </c>
      <c r="T595" s="6">
        <f t="shared" si="224"/>
        <v>-2.365916850945551E-2</v>
      </c>
      <c r="U595" s="6">
        <f t="shared" si="225"/>
        <v>-5.3490249184625091E-3</v>
      </c>
      <c r="V595" s="6">
        <f t="shared" si="226"/>
        <v>1.9412330818271779E-2</v>
      </c>
      <c r="W595" s="6">
        <f t="shared" si="227"/>
        <v>-2.1613960695410482E-3</v>
      </c>
      <c r="X595" s="6">
        <f t="shared" si="228"/>
        <v>-1.5924335004417187E-2</v>
      </c>
      <c r="Y595" s="6">
        <f t="shared" si="229"/>
        <v>-3.0709941747983295E-3</v>
      </c>
      <c r="Z595" s="6">
        <f t="shared" si="230"/>
        <v>-1.0248925789414408E-2</v>
      </c>
      <c r="AA595" s="6">
        <f t="shared" si="231"/>
        <v>-2.6225911906204401E-2</v>
      </c>
      <c r="AB595" s="6">
        <f t="shared" si="232"/>
        <v>2.210104814713721E-2</v>
      </c>
      <c r="AC595" s="6">
        <f t="shared" si="233"/>
        <v>3.2157928726134592E-2</v>
      </c>
      <c r="AD595" s="6">
        <f t="shared" si="234"/>
        <v>3.3774974325059402E-2</v>
      </c>
      <c r="AE595" s="6">
        <f t="shared" si="235"/>
        <v>-1.5088513936950165E-2</v>
      </c>
      <c r="AF595" s="6">
        <f t="shared" si="236"/>
        <v>-6.0347228776237181E-2</v>
      </c>
      <c r="AG595" s="6">
        <f t="shared" si="237"/>
        <v>-2.7056060497786982E-2</v>
      </c>
      <c r="AH595" s="6">
        <f t="shared" si="238"/>
        <v>-7.1950375895654612E-3</v>
      </c>
      <c r="AI595" s="6">
        <f t="shared" si="239"/>
        <v>1.3997311315805758E-2</v>
      </c>
      <c r="AJ595" s="6">
        <f t="shared" si="240"/>
        <v>-2.4104889446214823E-3</v>
      </c>
      <c r="AK595" s="6">
        <f t="shared" si="241"/>
        <v>-1.7845871428496425E-2</v>
      </c>
      <c r="AL595" s="6">
        <f t="shared" si="242"/>
        <v>-3.3837732140084027E-3</v>
      </c>
      <c r="AM595" s="6">
        <f t="shared" si="243"/>
        <v>-1.087267858624987E-2</v>
      </c>
      <c r="AN595" s="6">
        <f t="shared" si="244"/>
        <v>-2.7337743996699186E-2</v>
      </c>
    </row>
    <row r="596" spans="1:40">
      <c r="A596" s="1" t="d">
        <v>2018-05-07</v>
      </c>
      <c r="B596">
        <v>104.889999</v>
      </c>
      <c r="C596">
        <v>50.380001</v>
      </c>
      <c r="D596">
        <v>76.730002999999996</v>
      </c>
      <c r="E596">
        <v>83.029999000000004</v>
      </c>
      <c r="F596">
        <v>49.540000999999997</v>
      </c>
      <c r="G596">
        <v>74.709998999999996</v>
      </c>
      <c r="H596">
        <v>58.889999000000003</v>
      </c>
      <c r="I596">
        <v>69.879997000000003</v>
      </c>
      <c r="J596">
        <v>83.160004000000001</v>
      </c>
      <c r="K596">
        <v>119.230003</v>
      </c>
      <c r="L596">
        <v>78.010002</v>
      </c>
      <c r="M596">
        <v>80.550003000000004</v>
      </c>
      <c r="N596">
        <v>88.410004000000001</v>
      </c>
      <c r="O596" s="6">
        <f t="shared" si="219"/>
        <v>1.8377348689849991E-2</v>
      </c>
      <c r="P596" s="6">
        <f t="shared" si="220"/>
        <v>1.589233548632803E-3</v>
      </c>
      <c r="Q596" s="6">
        <f t="shared" si="221"/>
        <v>4.573215546740992E-2</v>
      </c>
      <c r="R596" s="6">
        <f t="shared" si="222"/>
        <v>1.1385818596933061E-2</v>
      </c>
      <c r="S596" s="6">
        <f t="shared" si="223"/>
        <v>-1.8994892235706086E-2</v>
      </c>
      <c r="T596" s="6">
        <f t="shared" si="224"/>
        <v>-1.184231812783975E-2</v>
      </c>
      <c r="U596" s="6">
        <f t="shared" si="225"/>
        <v>-1.8661639300517879E-3</v>
      </c>
      <c r="V596" s="6">
        <f t="shared" si="226"/>
        <v>5.394794850182065E-2</v>
      </c>
      <c r="W596" s="6">
        <f t="shared" si="227"/>
        <v>-1.2017546981086214E-3</v>
      </c>
      <c r="X596" s="6">
        <f t="shared" si="228"/>
        <v>6.4790835723420028E-3</v>
      </c>
      <c r="Y596" s="6">
        <f t="shared" si="229"/>
        <v>-7.6881089423935084E-4</v>
      </c>
      <c r="Z596" s="6">
        <f t="shared" si="230"/>
        <v>-2.3559437869944285E-3</v>
      </c>
      <c r="AA596" s="6">
        <f t="shared" si="231"/>
        <v>-2.1467043762088572E-3</v>
      </c>
      <c r="AB596" s="6">
        <f t="shared" si="232"/>
        <v>1.319161299807111E-2</v>
      </c>
      <c r="AC596" s="6">
        <f t="shared" si="233"/>
        <v>-2.1458173686814282E-4</v>
      </c>
      <c r="AD596" s="6">
        <f t="shared" si="234"/>
        <v>4.5909119472584491E-2</v>
      </c>
      <c r="AE596" s="6">
        <f t="shared" si="235"/>
        <v>6.9808100193593558E-3</v>
      </c>
      <c r="AF596" s="6">
        <f t="shared" si="236"/>
        <v>-2.2619818900145791E-2</v>
      </c>
      <c r="AG596" s="6">
        <f t="shared" si="237"/>
        <v>-1.5239210116171222E-2</v>
      </c>
      <c r="AH596" s="6">
        <f t="shared" si="238"/>
        <v>-3.7121766011547399E-3</v>
      </c>
      <c r="AI596" s="6">
        <f t="shared" si="239"/>
        <v>4.853292899935463E-2</v>
      </c>
      <c r="AJ596" s="6">
        <f t="shared" si="240"/>
        <v>-1.4508475731890556E-3</v>
      </c>
      <c r="AK596" s="6">
        <f t="shared" si="241"/>
        <v>4.5575471482627661E-3</v>
      </c>
      <c r="AL596" s="6">
        <f t="shared" si="242"/>
        <v>-1.0815899334494241E-3</v>
      </c>
      <c r="AM596" s="6">
        <f t="shared" si="243"/>
        <v>-2.9796965838298902E-3</v>
      </c>
      <c r="AN596" s="6">
        <f t="shared" si="244"/>
        <v>-3.2585364667036434E-3</v>
      </c>
    </row>
    <row r="597" spans="1:40">
      <c r="A597" s="1" t="d">
        <v>2018-05-14</v>
      </c>
      <c r="B597">
        <v>104.870003</v>
      </c>
      <c r="C597">
        <v>48.990001999999997</v>
      </c>
      <c r="D597">
        <v>78.110000999999997</v>
      </c>
      <c r="E597">
        <v>83.199996999999996</v>
      </c>
      <c r="F597">
        <v>49.540000999999997</v>
      </c>
      <c r="G597">
        <v>75.330001999999993</v>
      </c>
      <c r="H597">
        <v>59.860000999999997</v>
      </c>
      <c r="I597">
        <v>68.870002999999997</v>
      </c>
      <c r="J597">
        <v>83.169998000000007</v>
      </c>
      <c r="K597">
        <v>117.209999</v>
      </c>
      <c r="L597">
        <v>77.949996999999996</v>
      </c>
      <c r="M597">
        <v>80.150002000000001</v>
      </c>
      <c r="N597">
        <v>87.019997000000004</v>
      </c>
      <c r="O597" s="6">
        <f t="shared" ref="O597:O654" si="245">LN(B597/B594)</f>
        <v>7.2734743612731523E-3</v>
      </c>
      <c r="P597" s="6">
        <f t="shared" ref="P597:P654" si="246">LN(C597/C594)</f>
        <v>-5.4034930594370145E-2</v>
      </c>
      <c r="Q597" s="6">
        <f t="shared" ref="Q597:Q654" si="247">LN(D597/D594)</f>
        <v>5.6488404822811512E-2</v>
      </c>
      <c r="R597" s="6">
        <f t="shared" ref="R597:R654" si="248">LN(E597/E594)</f>
        <v>-4.0782592698729156E-3</v>
      </c>
      <c r="S597" s="6">
        <f t="shared" ref="S597:S654" si="249">LN(F597/F594)</f>
        <v>-2.4525184712381298E-2</v>
      </c>
      <c r="T597" s="6">
        <f t="shared" ref="T597:T654" si="250">LN(G597/G594)</f>
        <v>2.881966144817728E-2</v>
      </c>
      <c r="U597" s="6">
        <f t="shared" ref="U597:U654" si="251">LN(H597/H594)</f>
        <v>3.5712059171667788E-2</v>
      </c>
      <c r="V597" s="6">
        <f t="shared" ref="V597:V654" si="252">LN(I597/I594)</f>
        <v>4.4234043368018276E-2</v>
      </c>
      <c r="W597" s="6">
        <f t="shared" ref="W597:W654" si="253">LN(J597/J594)</f>
        <v>-1.5619033537386067E-3</v>
      </c>
      <c r="X597" s="6">
        <f t="shared" ref="X597:X654" si="254">LN(K597/K594)</f>
        <v>-1.4231498255923413E-2</v>
      </c>
      <c r="Y597" s="6">
        <f t="shared" ref="Y597:Y654" si="255">LN(L597/L594)</f>
        <v>-2.4345198118060074E-3</v>
      </c>
      <c r="Z597" s="6">
        <f t="shared" ref="Z597:Z654" si="256">LN(M597/M594)</f>
        <v>-7.4580580939915923E-3</v>
      </c>
      <c r="AA597" s="6">
        <f t="shared" ref="AA597:AA654" si="257">LN(N597/N594)</f>
        <v>-1.8106786526918772E-2</v>
      </c>
      <c r="AB597" s="6">
        <f t="shared" ref="AB597:AB654" si="258">O597-$O$655</f>
        <v>2.0877386694942704E-3</v>
      </c>
      <c r="AC597" s="6">
        <f t="shared" ref="AC597:AC654" si="259">P597-$P$655</f>
        <v>-5.5838745879871088E-2</v>
      </c>
      <c r="AD597" s="6">
        <f t="shared" ref="AD597:AD654" si="260">Q597-$Q$655</f>
        <v>5.6665368827986083E-2</v>
      </c>
      <c r="AE597" s="6">
        <f t="shared" ref="AE597:AE654" si="261">R597-$R$655</f>
        <v>-8.4832678474466208E-3</v>
      </c>
      <c r="AF597" s="6">
        <f t="shared" ref="AF597:AF654" si="262">S597-$S$655</f>
        <v>-2.8150111376821003E-2</v>
      </c>
      <c r="AG597" s="6">
        <f t="shared" ref="AG597:AG654" si="263">T597-$T$655</f>
        <v>2.5422769459845809E-2</v>
      </c>
      <c r="AH597" s="6">
        <f t="shared" ref="AH597:AH654" si="264">U597-$U$655</f>
        <v>3.3866046500564836E-2</v>
      </c>
      <c r="AI597" s="6">
        <f t="shared" ref="AI597:AI654" si="265">V597-$V$655</f>
        <v>3.8819023865552256E-2</v>
      </c>
      <c r="AJ597" s="6">
        <f t="shared" ref="AJ597:AJ654" si="266">W597-$W$655</f>
        <v>-1.8109962288190408E-3</v>
      </c>
      <c r="AK597" s="6">
        <f t="shared" ref="AK597:AK654" si="267">X597-$X$655</f>
        <v>-1.6153034680002652E-2</v>
      </c>
      <c r="AL597" s="6">
        <f t="shared" ref="AL597:AL654" si="268">Y597-$Y$655</f>
        <v>-2.7472988510160805E-3</v>
      </c>
      <c r="AM597" s="6">
        <f t="shared" ref="AM597:AM654" si="269">Z597-$Z$655</f>
        <v>-8.0818108908270545E-3</v>
      </c>
      <c r="AN597" s="6">
        <f t="shared" ref="AN597:AN654" si="270">AA597-$AA$655</f>
        <v>-1.9218618617413558E-2</v>
      </c>
    </row>
    <row r="598" spans="1:40">
      <c r="A598" s="1" t="d">
        <v>2018-05-21</v>
      </c>
      <c r="B598">
        <v>106.129997</v>
      </c>
      <c r="C598">
        <v>50.5</v>
      </c>
      <c r="D598">
        <v>74.580001999999993</v>
      </c>
      <c r="E598">
        <v>82.940002000000007</v>
      </c>
      <c r="F598">
        <v>49.880001</v>
      </c>
      <c r="G598">
        <v>75.690002000000007</v>
      </c>
      <c r="H598">
        <v>59.009998000000003</v>
      </c>
      <c r="I598">
        <v>69.75</v>
      </c>
      <c r="J598">
        <v>83.360000999999997</v>
      </c>
      <c r="K598">
        <v>119.620003</v>
      </c>
      <c r="L598">
        <v>78.220000999999996</v>
      </c>
      <c r="M598">
        <v>80.919998000000007</v>
      </c>
      <c r="N598">
        <v>88.540001000000004</v>
      </c>
      <c r="O598" s="6">
        <f t="shared" si="245"/>
        <v>2.0081570002192926E-2</v>
      </c>
      <c r="P598" s="6">
        <f t="shared" si="246"/>
        <v>-1.9802588468766837E-2</v>
      </c>
      <c r="Q598" s="6">
        <f t="shared" si="247"/>
        <v>9.8364196720495522E-3</v>
      </c>
      <c r="R598" s="6">
        <f t="shared" si="248"/>
        <v>2.3668324259613592E-2</v>
      </c>
      <c r="S598" s="6">
        <f t="shared" si="249"/>
        <v>3.816455370495621E-3</v>
      </c>
      <c r="T598" s="6">
        <f t="shared" si="250"/>
        <v>4.6375324347321722E-2</v>
      </c>
      <c r="U598" s="6">
        <f t="shared" si="251"/>
        <v>2.0718128799222822E-2</v>
      </c>
      <c r="V598" s="6">
        <f t="shared" si="252"/>
        <v>3.101357905616384E-2</v>
      </c>
      <c r="W598" s="6">
        <f t="shared" si="253"/>
        <v>2.0414176640707361E-3</v>
      </c>
      <c r="X598" s="6">
        <f t="shared" si="254"/>
        <v>5.280637536901887E-3</v>
      </c>
      <c r="Y598" s="6">
        <f t="shared" si="255"/>
        <v>2.4320267987359683E-3</v>
      </c>
      <c r="Z598" s="6">
        <f t="shared" si="256"/>
        <v>4.3346157946713443E-3</v>
      </c>
      <c r="AA598" s="6">
        <f t="shared" si="257"/>
        <v>5.4360609825052789E-3</v>
      </c>
      <c r="AB598" s="6">
        <f t="shared" si="258"/>
        <v>1.4895834310414045E-2</v>
      </c>
      <c r="AC598" s="6">
        <f t="shared" si="259"/>
        <v>-2.1606403754267783E-2</v>
      </c>
      <c r="AD598" s="6">
        <f t="shared" si="260"/>
        <v>1.0013383677224123E-2</v>
      </c>
      <c r="AE598" s="6">
        <f t="shared" si="261"/>
        <v>1.9263315682039886E-2</v>
      </c>
      <c r="AF598" s="6">
        <f t="shared" si="262"/>
        <v>1.9152870605591583E-4</v>
      </c>
      <c r="AG598" s="6">
        <f t="shared" si="263"/>
        <v>4.2978432358990251E-2</v>
      </c>
      <c r="AH598" s="6">
        <f t="shared" si="264"/>
        <v>1.887211612811987E-2</v>
      </c>
      <c r="AI598" s="6">
        <f t="shared" si="265"/>
        <v>2.559855955369782E-2</v>
      </c>
      <c r="AJ598" s="6">
        <f t="shared" si="266"/>
        <v>1.792324788990302E-3</v>
      </c>
      <c r="AK598" s="6">
        <f t="shared" si="267"/>
        <v>3.3591011128226503E-3</v>
      </c>
      <c r="AL598" s="6">
        <f t="shared" si="268"/>
        <v>2.1192477595258952E-3</v>
      </c>
      <c r="AM598" s="6">
        <f t="shared" si="269"/>
        <v>3.7108629978358826E-3</v>
      </c>
      <c r="AN598" s="6">
        <f t="shared" si="270"/>
        <v>4.3242288920104927E-3</v>
      </c>
    </row>
    <row r="599" spans="1:40">
      <c r="A599" s="1" t="d">
        <v>2018-05-28</v>
      </c>
      <c r="B599">
        <v>106.540001</v>
      </c>
      <c r="C599">
        <v>50.209999000000003</v>
      </c>
      <c r="D599">
        <v>76.379997000000003</v>
      </c>
      <c r="E599">
        <v>83.360000999999997</v>
      </c>
      <c r="F599">
        <v>49.66</v>
      </c>
      <c r="G599">
        <v>75.260002</v>
      </c>
      <c r="H599">
        <v>59.07</v>
      </c>
      <c r="I599">
        <v>71.089995999999999</v>
      </c>
      <c r="J599">
        <v>83.269997000000004</v>
      </c>
      <c r="K599">
        <v>120.300003</v>
      </c>
      <c r="L599">
        <v>78.059997999999993</v>
      </c>
      <c r="M599">
        <v>80.769997000000004</v>
      </c>
      <c r="N599">
        <v>88.639999000000003</v>
      </c>
      <c r="O599" s="6">
        <f t="shared" si="245"/>
        <v>1.5608338435283992E-2</v>
      </c>
      <c r="P599" s="6">
        <f t="shared" si="246"/>
        <v>-3.3801006433477054E-3</v>
      </c>
      <c r="Q599" s="6">
        <f t="shared" si="247"/>
        <v>-4.5719627676377274E-3</v>
      </c>
      <c r="R599" s="6">
        <f t="shared" si="248"/>
        <v>3.9666137711181623E-3</v>
      </c>
      <c r="S599" s="6">
        <f t="shared" si="249"/>
        <v>2.4193358330987652E-3</v>
      </c>
      <c r="T599" s="6">
        <f t="shared" si="250"/>
        <v>7.3348731372116583E-3</v>
      </c>
      <c r="U599" s="6">
        <f t="shared" si="251"/>
        <v>3.0519013434762844E-3</v>
      </c>
      <c r="V599" s="6">
        <f t="shared" si="252"/>
        <v>1.7167181339569338E-2</v>
      </c>
      <c r="W599" s="6">
        <f t="shared" si="253"/>
        <v>1.3217931304875146E-3</v>
      </c>
      <c r="X599" s="6">
        <f t="shared" si="254"/>
        <v>8.9342219387959759E-3</v>
      </c>
      <c r="Y599" s="6">
        <f t="shared" si="255"/>
        <v>6.406868931913926E-4</v>
      </c>
      <c r="Z599" s="6">
        <f t="shared" si="256"/>
        <v>2.7274254447703806E-3</v>
      </c>
      <c r="AA599" s="6">
        <f t="shared" si="257"/>
        <v>2.5980810559224875E-3</v>
      </c>
      <c r="AB599" s="6">
        <f t="shared" si="258"/>
        <v>1.0422602743505111E-2</v>
      </c>
      <c r="AC599" s="6">
        <f t="shared" si="259"/>
        <v>-5.1839159288486515E-3</v>
      </c>
      <c r="AD599" s="6">
        <f t="shared" si="260"/>
        <v>-4.3949987624631566E-3</v>
      </c>
      <c r="AE599" s="6">
        <f t="shared" si="261"/>
        <v>-4.3839480645554291E-4</v>
      </c>
      <c r="AF599" s="6">
        <f t="shared" si="262"/>
        <v>-1.20559083134094E-3</v>
      </c>
      <c r="AG599" s="6">
        <f t="shared" si="263"/>
        <v>3.9379811488801861E-3</v>
      </c>
      <c r="AH599" s="6">
        <f t="shared" si="264"/>
        <v>1.2058886723733324E-3</v>
      </c>
      <c r="AI599" s="6">
        <f t="shared" si="265"/>
        <v>1.1752161837103318E-2</v>
      </c>
      <c r="AJ599" s="6">
        <f t="shared" si="266"/>
        <v>1.0727002554070805E-3</v>
      </c>
      <c r="AK599" s="6">
        <f t="shared" si="267"/>
        <v>7.0126855147167391E-3</v>
      </c>
      <c r="AL599" s="6">
        <f t="shared" si="268"/>
        <v>3.2790785398131942E-4</v>
      </c>
      <c r="AM599" s="6">
        <f t="shared" si="269"/>
        <v>2.1036726479349188E-3</v>
      </c>
      <c r="AN599" s="6">
        <f t="shared" si="270"/>
        <v>1.4862489654277012E-3</v>
      </c>
    </row>
    <row r="600" spans="1:40">
      <c r="A600" s="1" t="d">
        <v>2018-06-04</v>
      </c>
      <c r="B600">
        <v>109.91999800000001</v>
      </c>
      <c r="C600">
        <v>48.689999</v>
      </c>
      <c r="D600">
        <v>76.900002000000001</v>
      </c>
      <c r="E600">
        <v>85.040001000000004</v>
      </c>
      <c r="F600">
        <v>50.830002</v>
      </c>
      <c r="G600">
        <v>76.440002000000007</v>
      </c>
      <c r="H600">
        <v>60.830002</v>
      </c>
      <c r="I600">
        <v>71.680000000000007</v>
      </c>
      <c r="J600">
        <v>83.279999000000004</v>
      </c>
      <c r="K600">
        <v>119.529999</v>
      </c>
      <c r="L600">
        <v>78.120002999999997</v>
      </c>
      <c r="M600">
        <v>80.550003000000004</v>
      </c>
      <c r="N600">
        <v>87.82</v>
      </c>
      <c r="O600" s="6">
        <f t="shared" si="245"/>
        <v>4.7031293825828241E-2</v>
      </c>
      <c r="P600" s="6">
        <f t="shared" si="246"/>
        <v>-6.1425868186295064E-3</v>
      </c>
      <c r="Q600" s="6">
        <f t="shared" si="247"/>
        <v>-1.5612199905263613E-2</v>
      </c>
      <c r="R600" s="6">
        <f t="shared" si="248"/>
        <v>2.1874434023394753E-2</v>
      </c>
      <c r="S600" s="6">
        <f t="shared" si="249"/>
        <v>2.5706326558731118E-2</v>
      </c>
      <c r="T600" s="6">
        <f t="shared" si="250"/>
        <v>1.4627657148933638E-2</v>
      </c>
      <c r="U600" s="6">
        <f t="shared" si="251"/>
        <v>1.6074602080928244E-2</v>
      </c>
      <c r="V600" s="6">
        <f t="shared" si="252"/>
        <v>3.9991055549738121E-2</v>
      </c>
      <c r="W600" s="6">
        <f t="shared" si="253"/>
        <v>1.321730465564983E-3</v>
      </c>
      <c r="X600" s="6">
        <f t="shared" si="254"/>
        <v>1.9600188320395399E-2</v>
      </c>
      <c r="Y600" s="6">
        <f t="shared" si="255"/>
        <v>2.17858739335949E-3</v>
      </c>
      <c r="Z600" s="6">
        <f t="shared" si="256"/>
        <v>4.978242858156315E-3</v>
      </c>
      <c r="AA600" s="6">
        <f t="shared" si="257"/>
        <v>9.1513223158711972E-3</v>
      </c>
      <c r="AB600" s="6">
        <f t="shared" si="258"/>
        <v>4.184555813404936E-2</v>
      </c>
      <c r="AC600" s="6">
        <f t="shared" si="259"/>
        <v>-7.9464021041304525E-3</v>
      </c>
      <c r="AD600" s="6">
        <f t="shared" si="260"/>
        <v>-1.5435235900089042E-2</v>
      </c>
      <c r="AE600" s="6">
        <f t="shared" si="261"/>
        <v>1.7469425445821047E-2</v>
      </c>
      <c r="AF600" s="6">
        <f t="shared" si="262"/>
        <v>2.2081399894291413E-2</v>
      </c>
      <c r="AG600" s="6">
        <f t="shared" si="263"/>
        <v>1.1230765160602167E-2</v>
      </c>
      <c r="AH600" s="6">
        <f t="shared" si="264"/>
        <v>1.4228589409825292E-2</v>
      </c>
      <c r="AI600" s="6">
        <f t="shared" si="265"/>
        <v>3.45760360472721E-2</v>
      </c>
      <c r="AJ600" s="6">
        <f t="shared" si="266"/>
        <v>1.0726375904845488E-3</v>
      </c>
      <c r="AK600" s="6">
        <f t="shared" si="267"/>
        <v>1.767865189631616E-2</v>
      </c>
      <c r="AL600" s="6">
        <f t="shared" si="268"/>
        <v>1.8658083541494169E-3</v>
      </c>
      <c r="AM600" s="6">
        <f t="shared" si="269"/>
        <v>4.3544900613208537E-3</v>
      </c>
      <c r="AN600" s="6">
        <f t="shared" si="270"/>
        <v>8.0394902253764118E-3</v>
      </c>
    </row>
    <row r="601" spans="1:40">
      <c r="A601" s="1" t="d">
        <v>2018-06-11</v>
      </c>
      <c r="B601">
        <v>112.110001</v>
      </c>
      <c r="C601">
        <v>49.540000999999997</v>
      </c>
      <c r="D601">
        <v>74.169998000000007</v>
      </c>
      <c r="E601">
        <v>85.459998999999996</v>
      </c>
      <c r="F601">
        <v>51.540000999999997</v>
      </c>
      <c r="G601">
        <v>75.120002999999997</v>
      </c>
      <c r="H601">
        <v>59.73</v>
      </c>
      <c r="I601">
        <v>71.720000999999996</v>
      </c>
      <c r="J601">
        <v>83.239998</v>
      </c>
      <c r="K601">
        <v>120.379997</v>
      </c>
      <c r="L601">
        <v>78.080001999999993</v>
      </c>
      <c r="M601">
        <v>80.610000999999997</v>
      </c>
      <c r="N601">
        <v>88.339995999999999</v>
      </c>
      <c r="O601" s="6">
        <f t="shared" si="245"/>
        <v>5.4815811578801735E-2</v>
      </c>
      <c r="P601" s="6">
        <f t="shared" si="246"/>
        <v>-1.9192892034392377E-2</v>
      </c>
      <c r="Q601" s="6">
        <f t="shared" si="247"/>
        <v>-5.5126727841290938E-3</v>
      </c>
      <c r="R601" s="6">
        <f t="shared" si="248"/>
        <v>2.99309395824458E-2</v>
      </c>
      <c r="S601" s="6">
        <f t="shared" si="249"/>
        <v>3.2738083766673566E-2</v>
      </c>
      <c r="T601" s="6">
        <f t="shared" si="250"/>
        <v>-7.5592029085368058E-3</v>
      </c>
      <c r="U601" s="6">
        <f t="shared" si="251"/>
        <v>1.2127519567698267E-2</v>
      </c>
      <c r="V601" s="6">
        <f t="shared" si="252"/>
        <v>2.7852241978568993E-2</v>
      </c>
      <c r="W601" s="6">
        <f t="shared" si="253"/>
        <v>-1.4406125026947137E-3</v>
      </c>
      <c r="X601" s="6">
        <f t="shared" si="254"/>
        <v>6.3333045027124304E-3</v>
      </c>
      <c r="Y601" s="6">
        <f t="shared" si="255"/>
        <v>-1.7914143922312866E-3</v>
      </c>
      <c r="Z601" s="6">
        <f t="shared" si="256"/>
        <v>-3.8382638828576062E-3</v>
      </c>
      <c r="AA601" s="6">
        <f t="shared" si="257"/>
        <v>-2.2614777095473259E-3</v>
      </c>
      <c r="AB601" s="6">
        <f t="shared" si="258"/>
        <v>4.9630075887022854E-2</v>
      </c>
      <c r="AC601" s="6">
        <f t="shared" si="259"/>
        <v>-2.0996707319893324E-2</v>
      </c>
      <c r="AD601" s="6">
        <f t="shared" si="260"/>
        <v>-5.3357087789545231E-3</v>
      </c>
      <c r="AE601" s="6">
        <f t="shared" si="261"/>
        <v>2.5525931004872094E-2</v>
      </c>
      <c r="AF601" s="6">
        <f t="shared" si="262"/>
        <v>2.9113157102233861E-2</v>
      </c>
      <c r="AG601" s="6">
        <f t="shared" si="263"/>
        <v>-1.0956094896868277E-2</v>
      </c>
      <c r="AH601" s="6">
        <f t="shared" si="264"/>
        <v>1.0281506896595315E-2</v>
      </c>
      <c r="AI601" s="6">
        <f t="shared" si="265"/>
        <v>2.2437222476102973E-2</v>
      </c>
      <c r="AJ601" s="6">
        <f t="shared" si="266"/>
        <v>-1.6897053777751479E-3</v>
      </c>
      <c r="AK601" s="6">
        <f t="shared" si="267"/>
        <v>4.4117680786331936E-3</v>
      </c>
      <c r="AL601" s="6">
        <f t="shared" si="268"/>
        <v>-2.1041934314413599E-3</v>
      </c>
      <c r="AM601" s="6">
        <f t="shared" si="269"/>
        <v>-4.4620166796930684E-3</v>
      </c>
      <c r="AN601" s="6">
        <f t="shared" si="270"/>
        <v>-3.3733098000421121E-3</v>
      </c>
    </row>
    <row r="602" spans="1:40">
      <c r="A602" s="1" t="d">
        <v>2018-06-18</v>
      </c>
      <c r="B602">
        <v>111.32</v>
      </c>
      <c r="C602">
        <v>50.75</v>
      </c>
      <c r="D602">
        <v>75.150002000000001</v>
      </c>
      <c r="E602">
        <v>84.93</v>
      </c>
      <c r="F602">
        <v>51.630001</v>
      </c>
      <c r="G602">
        <v>72.610000999999997</v>
      </c>
      <c r="H602">
        <v>58.52</v>
      </c>
      <c r="I602">
        <v>70.800003000000004</v>
      </c>
      <c r="J602">
        <v>83.309997999999993</v>
      </c>
      <c r="K602">
        <v>120.529999</v>
      </c>
      <c r="L602">
        <v>78.129997000000003</v>
      </c>
      <c r="M602">
        <v>80.660004000000001</v>
      </c>
      <c r="N602">
        <v>87.879997000000003</v>
      </c>
      <c r="O602" s="6">
        <f t="shared" si="245"/>
        <v>4.3888425782690837E-2</v>
      </c>
      <c r="P602" s="6">
        <f t="shared" si="246"/>
        <v>1.0697427791634058E-2</v>
      </c>
      <c r="Q602" s="6">
        <f t="shared" si="247"/>
        <v>-1.6234699707648743E-2</v>
      </c>
      <c r="R602" s="6">
        <f t="shared" si="248"/>
        <v>1.8658797790700059E-2</v>
      </c>
      <c r="S602" s="6">
        <f t="shared" si="249"/>
        <v>3.8903138180121262E-2</v>
      </c>
      <c r="T602" s="6">
        <f t="shared" si="250"/>
        <v>-3.5846144575469474E-2</v>
      </c>
      <c r="U602" s="6">
        <f t="shared" si="251"/>
        <v>-9.3546051672202379E-3</v>
      </c>
      <c r="V602" s="6">
        <f t="shared" si="252"/>
        <v>-4.0875806021314241E-3</v>
      </c>
      <c r="W602" s="6">
        <f t="shared" si="253"/>
        <v>4.8026175974904433E-4</v>
      </c>
      <c r="X602" s="6">
        <f t="shared" si="254"/>
        <v>1.9100283852737888E-3</v>
      </c>
      <c r="Y602" s="6">
        <f t="shared" si="255"/>
        <v>8.9633147995805441E-4</v>
      </c>
      <c r="Z602" s="6">
        <f t="shared" si="256"/>
        <v>-1.3627332756047895E-3</v>
      </c>
      <c r="AA602" s="6">
        <f t="shared" si="257"/>
        <v>-8.6109983384364108E-3</v>
      </c>
      <c r="AB602" s="6">
        <f t="shared" si="258"/>
        <v>3.8702690090911956E-2</v>
      </c>
      <c r="AC602" s="6">
        <f t="shared" si="259"/>
        <v>8.8936125061331115E-3</v>
      </c>
      <c r="AD602" s="6">
        <f t="shared" si="260"/>
        <v>-1.6057735702474173E-2</v>
      </c>
      <c r="AE602" s="6">
        <f t="shared" si="261"/>
        <v>1.4253789213126353E-2</v>
      </c>
      <c r="AF602" s="6">
        <f t="shared" si="262"/>
        <v>3.5278211515681557E-2</v>
      </c>
      <c r="AG602" s="6">
        <f t="shared" si="263"/>
        <v>-3.9243036563800945E-2</v>
      </c>
      <c r="AH602" s="6">
        <f t="shared" si="264"/>
        <v>-1.120061783832319E-2</v>
      </c>
      <c r="AI602" s="6">
        <f t="shared" si="265"/>
        <v>-9.5026001045974452E-3</v>
      </c>
      <c r="AJ602" s="6">
        <f t="shared" si="266"/>
        <v>2.311688846686102E-4</v>
      </c>
      <c r="AK602" s="6">
        <f t="shared" si="267"/>
        <v>-1.1508038805448139E-5</v>
      </c>
      <c r="AL602" s="6">
        <f t="shared" si="268"/>
        <v>5.8355244074798128E-4</v>
      </c>
      <c r="AM602" s="6">
        <f t="shared" si="269"/>
        <v>-1.9864860724402513E-3</v>
      </c>
      <c r="AN602" s="6">
        <f t="shared" si="270"/>
        <v>-9.7228304289311979E-3</v>
      </c>
    </row>
    <row r="603" spans="1:40">
      <c r="A603" s="1" t="d">
        <v>2018-06-25</v>
      </c>
      <c r="B603">
        <v>109.300003</v>
      </c>
      <c r="C603">
        <v>51.959999000000003</v>
      </c>
      <c r="D603">
        <v>75.940002000000007</v>
      </c>
      <c r="E603">
        <v>83.459998999999996</v>
      </c>
      <c r="F603">
        <v>51.529998999999997</v>
      </c>
      <c r="G603">
        <v>71.629997000000003</v>
      </c>
      <c r="H603">
        <v>58.07</v>
      </c>
      <c r="I603">
        <v>69.470000999999996</v>
      </c>
      <c r="J603">
        <v>83.370002999999997</v>
      </c>
      <c r="K603">
        <v>121.720001</v>
      </c>
      <c r="L603">
        <v>78.209998999999996</v>
      </c>
      <c r="M603">
        <v>80.970000999999996</v>
      </c>
      <c r="N603">
        <v>88.639999000000003</v>
      </c>
      <c r="O603" s="6">
        <f t="shared" si="245"/>
        <v>-5.6563876491030991E-3</v>
      </c>
      <c r="P603" s="6">
        <f t="shared" si="246"/>
        <v>6.5000522900313926E-2</v>
      </c>
      <c r="Q603" s="6">
        <f t="shared" si="247"/>
        <v>-1.2562321379162729E-2</v>
      </c>
      <c r="R603" s="6">
        <f t="shared" si="248"/>
        <v>-1.8754282611245822E-2</v>
      </c>
      <c r="S603" s="6">
        <f t="shared" si="249"/>
        <v>1.3677372128308744E-2</v>
      </c>
      <c r="T603" s="6">
        <f t="shared" si="250"/>
        <v>-6.4992206791918E-2</v>
      </c>
      <c r="U603" s="6">
        <f t="shared" si="251"/>
        <v>-4.6433941827168868E-2</v>
      </c>
      <c r="V603" s="6">
        <f t="shared" si="252"/>
        <v>-3.1316749567183028E-2</v>
      </c>
      <c r="W603" s="6">
        <f t="shared" si="253"/>
        <v>1.0801561076598815E-3</v>
      </c>
      <c r="X603" s="6">
        <f t="shared" si="254"/>
        <v>1.8155955720557986E-2</v>
      </c>
      <c r="Y603" s="6">
        <f t="shared" si="255"/>
        <v>1.1513594164959402E-3</v>
      </c>
      <c r="Z603" s="6">
        <f t="shared" si="256"/>
        <v>5.2005811813454093E-3</v>
      </c>
      <c r="AA603" s="6">
        <f t="shared" si="257"/>
        <v>9.2939465838138939E-3</v>
      </c>
      <c r="AB603" s="6">
        <f t="shared" si="258"/>
        <v>-1.0842123340881981E-2</v>
      </c>
      <c r="AC603" s="6">
        <f t="shared" si="259"/>
        <v>6.3196707614812983E-2</v>
      </c>
      <c r="AD603" s="6">
        <f t="shared" si="260"/>
        <v>-1.2385357373988158E-2</v>
      </c>
      <c r="AE603" s="6">
        <f t="shared" si="261"/>
        <v>-2.3159291188819528E-2</v>
      </c>
      <c r="AF603" s="6">
        <f t="shared" si="262"/>
        <v>1.0052445463869039E-2</v>
      </c>
      <c r="AG603" s="6">
        <f t="shared" si="263"/>
        <v>-6.8389098780249472E-2</v>
      </c>
      <c r="AH603" s="6">
        <f t="shared" si="264"/>
        <v>-4.827995449827182E-2</v>
      </c>
      <c r="AI603" s="6">
        <f t="shared" si="265"/>
        <v>-3.6731769069649048E-2</v>
      </c>
      <c r="AJ603" s="6">
        <f t="shared" si="266"/>
        <v>8.310632325794474E-4</v>
      </c>
      <c r="AK603" s="6">
        <f t="shared" si="267"/>
        <v>1.6234419296478748E-2</v>
      </c>
      <c r="AL603" s="6">
        <f t="shared" si="268"/>
        <v>8.3858037728586706E-4</v>
      </c>
      <c r="AM603" s="6">
        <f t="shared" si="269"/>
        <v>4.576828384509948E-3</v>
      </c>
      <c r="AN603" s="6">
        <f t="shared" si="270"/>
        <v>8.1821144933191085E-3</v>
      </c>
    </row>
    <row r="604" spans="1:40">
      <c r="A604" s="1" t="d">
        <v>2018-07-02</v>
      </c>
      <c r="B604">
        <v>110.300003</v>
      </c>
      <c r="C604">
        <v>53.169998</v>
      </c>
      <c r="D604">
        <v>75.669998000000007</v>
      </c>
      <c r="E604">
        <v>86.010002</v>
      </c>
      <c r="F604">
        <v>52.220001000000003</v>
      </c>
      <c r="G604">
        <v>72.160004000000001</v>
      </c>
      <c r="H604">
        <v>58.450001</v>
      </c>
      <c r="I604">
        <v>71.059997999999993</v>
      </c>
      <c r="J604">
        <v>83.269997000000004</v>
      </c>
      <c r="K604">
        <v>122.75</v>
      </c>
      <c r="L604">
        <v>78.139999000000003</v>
      </c>
      <c r="M604">
        <v>81.059997999999993</v>
      </c>
      <c r="N604">
        <v>89.510002</v>
      </c>
      <c r="O604" s="6">
        <f t="shared" si="245"/>
        <v>-1.6276587627307208E-2</v>
      </c>
      <c r="P604" s="6">
        <f t="shared" si="246"/>
        <v>7.0713845654128069E-2</v>
      </c>
      <c r="Q604" s="6">
        <f t="shared" si="247"/>
        <v>2.0022025492489957E-2</v>
      </c>
      <c r="R604" s="6">
        <f t="shared" si="248"/>
        <v>6.4151733020000731E-3</v>
      </c>
      <c r="S604" s="6">
        <f t="shared" si="249"/>
        <v>1.3107357794109068E-2</v>
      </c>
      <c r="T604" s="6">
        <f t="shared" si="250"/>
        <v>-4.020094364936963E-2</v>
      </c>
      <c r="U604" s="6">
        <f t="shared" si="251"/>
        <v>-2.1662701717497405E-2</v>
      </c>
      <c r="V604" s="6">
        <f t="shared" si="252"/>
        <v>-9.2451002323929235E-3</v>
      </c>
      <c r="W604" s="6">
        <f t="shared" si="253"/>
        <v>3.6032672182338801E-4</v>
      </c>
      <c r="X604" s="6">
        <f t="shared" si="254"/>
        <v>1.9496385476088795E-2</v>
      </c>
      <c r="Y604" s="6">
        <f t="shared" si="255"/>
        <v>7.6810910979089545E-4</v>
      </c>
      <c r="Z604" s="6">
        <f t="shared" si="256"/>
        <v>5.5668728261621366E-3</v>
      </c>
      <c r="AA604" s="6">
        <f t="shared" si="257"/>
        <v>1.315741233794175E-2</v>
      </c>
      <c r="AB604" s="6">
        <f t="shared" si="258"/>
        <v>-2.1462323319086089E-2</v>
      </c>
      <c r="AC604" s="6">
        <f t="shared" si="259"/>
        <v>6.8910030368627126E-2</v>
      </c>
      <c r="AD604" s="6">
        <f t="shared" si="260"/>
        <v>2.0198989497664528E-2</v>
      </c>
      <c r="AE604" s="6">
        <f t="shared" si="261"/>
        <v>2.0101647244263679E-3</v>
      </c>
      <c r="AF604" s="6">
        <f t="shared" si="262"/>
        <v>9.4824311296693633E-3</v>
      </c>
      <c r="AG604" s="6">
        <f t="shared" si="263"/>
        <v>-4.3597835637701102E-2</v>
      </c>
      <c r="AH604" s="6">
        <f t="shared" si="264"/>
        <v>-2.3508714388600357E-2</v>
      </c>
      <c r="AI604" s="6">
        <f t="shared" si="265"/>
        <v>-1.4660119734858944E-2</v>
      </c>
      <c r="AJ604" s="6">
        <f t="shared" si="266"/>
        <v>1.1123384674295388E-4</v>
      </c>
      <c r="AK604" s="6">
        <f t="shared" si="267"/>
        <v>1.7574849052009556E-2</v>
      </c>
      <c r="AL604" s="6">
        <f t="shared" si="268"/>
        <v>4.5533007058082227E-4</v>
      </c>
      <c r="AM604" s="6">
        <f t="shared" si="269"/>
        <v>4.9431200293266753E-3</v>
      </c>
      <c r="AN604" s="6">
        <f t="shared" si="270"/>
        <v>1.2045580247446962E-2</v>
      </c>
    </row>
    <row r="605" spans="1:40">
      <c r="A605" s="1" t="d">
        <v>2018-07-09</v>
      </c>
      <c r="B605">
        <v>112.589996</v>
      </c>
      <c r="C605">
        <v>52.540000999999997</v>
      </c>
      <c r="D605">
        <v>76.260002</v>
      </c>
      <c r="E605">
        <v>87.400002000000001</v>
      </c>
      <c r="F605">
        <v>52.740001999999997</v>
      </c>
      <c r="G605">
        <v>73.75</v>
      </c>
      <c r="H605">
        <v>58.580002</v>
      </c>
      <c r="I605">
        <v>72.540001000000004</v>
      </c>
      <c r="J605">
        <v>83.25</v>
      </c>
      <c r="K605">
        <v>122.720001</v>
      </c>
      <c r="L605">
        <v>78.169998000000007</v>
      </c>
      <c r="M605">
        <v>81.169998000000007</v>
      </c>
      <c r="N605">
        <v>89.849997999999999</v>
      </c>
      <c r="O605" s="6">
        <f t="shared" si="245"/>
        <v>1.1343929630214591E-2</v>
      </c>
      <c r="P605" s="6">
        <f t="shared" si="246"/>
        <v>3.4663185368614492E-2</v>
      </c>
      <c r="Q605" s="6">
        <f t="shared" si="247"/>
        <v>1.4662437843063111E-2</v>
      </c>
      <c r="R605" s="6">
        <f t="shared" si="248"/>
        <v>2.8667917752866787E-2</v>
      </c>
      <c r="S605" s="6">
        <f t="shared" si="249"/>
        <v>2.1271300586879042E-2</v>
      </c>
      <c r="T605" s="6">
        <f t="shared" si="250"/>
        <v>1.5578328055566243E-2</v>
      </c>
      <c r="U605" s="6">
        <f t="shared" si="251"/>
        <v>1.0247993890084494E-3</v>
      </c>
      <c r="V605" s="6">
        <f t="shared" si="252"/>
        <v>2.4279104567699401E-2</v>
      </c>
      <c r="W605" s="6">
        <f t="shared" si="253"/>
        <v>-7.2043711954237913E-4</v>
      </c>
      <c r="X605" s="6">
        <f t="shared" si="254"/>
        <v>1.8006669464014524E-2</v>
      </c>
      <c r="Y605" s="6">
        <f t="shared" si="255"/>
        <v>5.1184903586627467E-4</v>
      </c>
      <c r="Z605" s="6">
        <f t="shared" si="256"/>
        <v>6.30285709734276E-3</v>
      </c>
      <c r="AA605" s="6">
        <f t="shared" si="257"/>
        <v>2.2169377591297966E-2</v>
      </c>
      <c r="AB605" s="6">
        <f t="shared" si="258"/>
        <v>6.1581939384357095E-3</v>
      </c>
      <c r="AC605" s="6">
        <f t="shared" si="259"/>
        <v>3.285937008311355E-2</v>
      </c>
      <c r="AD605" s="6">
        <f t="shared" si="260"/>
        <v>1.4839401848237682E-2</v>
      </c>
      <c r="AE605" s="6">
        <f t="shared" si="261"/>
        <v>2.4262909175293081E-2</v>
      </c>
      <c r="AF605" s="6">
        <f t="shared" si="262"/>
        <v>1.7646373922439337E-2</v>
      </c>
      <c r="AG605" s="6">
        <f t="shared" si="263"/>
        <v>1.218143606723477E-2</v>
      </c>
      <c r="AH605" s="6">
        <f t="shared" si="264"/>
        <v>-8.212132820945026E-4</v>
      </c>
      <c r="AI605" s="6">
        <f t="shared" si="265"/>
        <v>1.886408506523338E-2</v>
      </c>
      <c r="AJ605" s="6">
        <f t="shared" si="266"/>
        <v>-9.6952999462281326E-4</v>
      </c>
      <c r="AK605" s="6">
        <f t="shared" si="267"/>
        <v>1.6085133039935286E-2</v>
      </c>
      <c r="AL605" s="6">
        <f t="shared" si="268"/>
        <v>1.9906999665620149E-4</v>
      </c>
      <c r="AM605" s="6">
        <f t="shared" si="269"/>
        <v>5.6791043005072987E-3</v>
      </c>
      <c r="AN605" s="6">
        <f t="shared" si="270"/>
        <v>2.1057545500803181E-2</v>
      </c>
    </row>
    <row r="606" spans="1:40">
      <c r="A606" s="1" t="d">
        <v>2018-07-16</v>
      </c>
      <c r="B606">
        <v>112.150002</v>
      </c>
      <c r="C606">
        <v>52.290000999999997</v>
      </c>
      <c r="D606">
        <v>74.889999000000003</v>
      </c>
      <c r="E606">
        <v>86.760002</v>
      </c>
      <c r="F606">
        <v>52.860000999999997</v>
      </c>
      <c r="G606">
        <v>74.440002000000007</v>
      </c>
      <c r="H606">
        <v>58.290000999999997</v>
      </c>
      <c r="I606">
        <v>72.550003000000004</v>
      </c>
      <c r="J606">
        <v>83.25</v>
      </c>
      <c r="K606">
        <v>120.760002</v>
      </c>
      <c r="L606">
        <v>78.180000000000007</v>
      </c>
      <c r="M606">
        <v>80.970000999999996</v>
      </c>
      <c r="N606">
        <v>88.709998999999996</v>
      </c>
      <c r="O606" s="6">
        <f t="shared" si="245"/>
        <v>2.574085616959125E-2</v>
      </c>
      <c r="P606" s="6">
        <f t="shared" si="246"/>
        <v>6.3309947673293029E-3</v>
      </c>
      <c r="Q606" s="6">
        <f t="shared" si="247"/>
        <v>-1.3923224231879482E-2</v>
      </c>
      <c r="R606" s="6">
        <f t="shared" si="248"/>
        <v>3.8778245829152264E-2</v>
      </c>
      <c r="S606" s="6">
        <f t="shared" si="249"/>
        <v>2.5482785160077733E-2</v>
      </c>
      <c r="T606" s="6">
        <f t="shared" si="250"/>
        <v>3.8479519896859417E-2</v>
      </c>
      <c r="U606" s="6">
        <f t="shared" si="251"/>
        <v>3.7813898291009316E-3</v>
      </c>
      <c r="V606" s="6">
        <f t="shared" si="252"/>
        <v>4.3381001581496541E-2</v>
      </c>
      <c r="W606" s="6">
        <f t="shared" si="253"/>
        <v>-1.4404395461350926E-3</v>
      </c>
      <c r="X606" s="6">
        <f t="shared" si="254"/>
        <v>-7.9182118439336605E-3</v>
      </c>
      <c r="Y606" s="6">
        <f t="shared" si="255"/>
        <v>-3.8364346262236281E-4</v>
      </c>
      <c r="Z606" s="6">
        <f t="shared" si="256"/>
        <v>0</v>
      </c>
      <c r="AA606" s="6">
        <f t="shared" si="257"/>
        <v>7.8939954242393865E-4</v>
      </c>
      <c r="AB606" s="6">
        <f t="shared" si="258"/>
        <v>2.0555120477812369E-2</v>
      </c>
      <c r="AC606" s="6">
        <f t="shared" si="259"/>
        <v>4.5271794818283568E-3</v>
      </c>
      <c r="AD606" s="6">
        <f t="shared" si="260"/>
        <v>-1.3746260226704912E-2</v>
      </c>
      <c r="AE606" s="6">
        <f t="shared" si="261"/>
        <v>3.4373237251578558E-2</v>
      </c>
      <c r="AF606" s="6">
        <f t="shared" si="262"/>
        <v>2.1857858495638028E-2</v>
      </c>
      <c r="AG606" s="6">
        <f t="shared" si="263"/>
        <v>3.5082627908527945E-2</v>
      </c>
      <c r="AH606" s="6">
        <f t="shared" si="264"/>
        <v>1.9353771579979796E-3</v>
      </c>
      <c r="AI606" s="6">
        <f t="shared" si="265"/>
        <v>3.7965982079030521E-2</v>
      </c>
      <c r="AJ606" s="6">
        <f t="shared" si="266"/>
        <v>-1.6895324212155268E-3</v>
      </c>
      <c r="AK606" s="6">
        <f t="shared" si="267"/>
        <v>-9.8397482680128972E-3</v>
      </c>
      <c r="AL606" s="6">
        <f t="shared" si="268"/>
        <v>-6.9642250183243599E-4</v>
      </c>
      <c r="AM606" s="6">
        <f t="shared" si="269"/>
        <v>-6.2375279683546175E-4</v>
      </c>
      <c r="AN606" s="6">
        <f t="shared" si="270"/>
        <v>-3.224325480708476E-4</v>
      </c>
    </row>
    <row r="607" spans="1:40">
      <c r="A607" s="1" t="d">
        <v>2018-07-23</v>
      </c>
      <c r="B607">
        <v>111.639999</v>
      </c>
      <c r="C607">
        <v>52.639999000000003</v>
      </c>
      <c r="D607">
        <v>76.629997000000003</v>
      </c>
      <c r="E607">
        <v>87.959998999999996</v>
      </c>
      <c r="F607">
        <v>53.380001</v>
      </c>
      <c r="G607">
        <v>76.010002</v>
      </c>
      <c r="H607">
        <v>59.299999</v>
      </c>
      <c r="I607">
        <v>71.849997999999999</v>
      </c>
      <c r="J607">
        <v>83.190002000000007</v>
      </c>
      <c r="K607">
        <v>119.459999</v>
      </c>
      <c r="L607">
        <v>78.099997999999999</v>
      </c>
      <c r="M607">
        <v>80.779999000000004</v>
      </c>
      <c r="N607">
        <v>88.599997999999999</v>
      </c>
      <c r="O607" s="6">
        <f t="shared" si="245"/>
        <v>1.2075446252752546E-2</v>
      </c>
      <c r="P607" s="6">
        <f t="shared" si="246"/>
        <v>-1.0018021880948722E-2</v>
      </c>
      <c r="Q607" s="6">
        <f t="shared" si="247"/>
        <v>1.2606851557277735E-2</v>
      </c>
      <c r="R607" s="6">
        <f t="shared" si="248"/>
        <v>2.2418562501258347E-2</v>
      </c>
      <c r="S607" s="6">
        <f t="shared" si="249"/>
        <v>2.1970580289252171E-2</v>
      </c>
      <c r="T607" s="6">
        <f t="shared" si="250"/>
        <v>5.1979005703536925E-2</v>
      </c>
      <c r="U607" s="6">
        <f t="shared" si="251"/>
        <v>1.4437584113555973E-2</v>
      </c>
      <c r="V607" s="6">
        <f t="shared" si="252"/>
        <v>1.1056022241613407E-2</v>
      </c>
      <c r="W607" s="6">
        <f t="shared" si="253"/>
        <v>-9.6113188319926345E-4</v>
      </c>
      <c r="X607" s="6">
        <f t="shared" si="254"/>
        <v>-2.7168187741472907E-2</v>
      </c>
      <c r="Y607" s="6">
        <f t="shared" si="255"/>
        <v>-5.1204559193630589E-4</v>
      </c>
      <c r="Z607" s="6">
        <f t="shared" si="256"/>
        <v>-3.4601987711155037E-3</v>
      </c>
      <c r="AA607" s="6">
        <f t="shared" si="257"/>
        <v>-1.0218538189047981E-2</v>
      </c>
      <c r="AB607" s="6">
        <f t="shared" si="258"/>
        <v>6.8897105609736645E-3</v>
      </c>
      <c r="AC607" s="6">
        <f t="shared" si="259"/>
        <v>-1.1821837166449668E-2</v>
      </c>
      <c r="AD607" s="6">
        <f t="shared" si="260"/>
        <v>1.2783815562452306E-2</v>
      </c>
      <c r="AE607" s="6">
        <f t="shared" si="261"/>
        <v>1.8013553923684641E-2</v>
      </c>
      <c r="AF607" s="6">
        <f t="shared" si="262"/>
        <v>1.8345653624812466E-2</v>
      </c>
      <c r="AG607" s="6">
        <f t="shared" si="263"/>
        <v>4.8582113715205454E-2</v>
      </c>
      <c r="AH607" s="6">
        <f t="shared" si="264"/>
        <v>1.2591571442453021E-2</v>
      </c>
      <c r="AI607" s="6">
        <f t="shared" si="265"/>
        <v>5.6410027391473857E-3</v>
      </c>
      <c r="AJ607" s="6">
        <f t="shared" si="266"/>
        <v>-1.2102247582796975E-3</v>
      </c>
      <c r="AK607" s="6">
        <f t="shared" si="267"/>
        <v>-2.9089724165552146E-2</v>
      </c>
      <c r="AL607" s="6">
        <f t="shared" si="268"/>
        <v>-8.2482463114637913E-4</v>
      </c>
      <c r="AM607" s="6">
        <f t="shared" si="269"/>
        <v>-4.0839515679509655E-3</v>
      </c>
      <c r="AN607" s="6">
        <f t="shared" si="270"/>
        <v>-1.1330370279542767E-2</v>
      </c>
    </row>
    <row r="608" spans="1:40">
      <c r="A608" s="1" t="d">
        <v>2018-07-30</v>
      </c>
      <c r="B608">
        <v>111.860001</v>
      </c>
      <c r="C608">
        <v>53.299999</v>
      </c>
      <c r="D608">
        <v>75.239998</v>
      </c>
      <c r="E608">
        <v>89.809997999999993</v>
      </c>
      <c r="F608">
        <v>54.290000999999997</v>
      </c>
      <c r="G608">
        <v>75.849997999999999</v>
      </c>
      <c r="H608">
        <v>59.290000999999997</v>
      </c>
      <c r="I608">
        <v>72.720000999999996</v>
      </c>
      <c r="J608">
        <v>83.120002999999997</v>
      </c>
      <c r="K608">
        <v>119.220001</v>
      </c>
      <c r="L608">
        <v>78.089995999999999</v>
      </c>
      <c r="M608">
        <v>80.779999000000004</v>
      </c>
      <c r="N608">
        <v>88.360000999999997</v>
      </c>
      <c r="O608" s="6">
        <f t="shared" si="245"/>
        <v>-6.5047679547166753E-3</v>
      </c>
      <c r="P608" s="6">
        <f t="shared" si="246"/>
        <v>1.4361509119561414E-2</v>
      </c>
      <c r="Q608" s="6">
        <f t="shared" si="247"/>
        <v>-1.3465602804262256E-2</v>
      </c>
      <c r="R608" s="6">
        <f t="shared" si="248"/>
        <v>2.720099986883829E-2</v>
      </c>
      <c r="S608" s="6">
        <f t="shared" si="249"/>
        <v>2.8965847489937083E-2</v>
      </c>
      <c r="T608" s="6">
        <f t="shared" si="250"/>
        <v>2.8076684206780517E-2</v>
      </c>
      <c r="U608" s="6">
        <f t="shared" si="251"/>
        <v>1.2047299044594721E-2</v>
      </c>
      <c r="V608" s="6">
        <f t="shared" si="252"/>
        <v>2.4783159803443682E-3</v>
      </c>
      <c r="W608" s="6">
        <f t="shared" si="253"/>
        <v>-1.5627459771854217E-3</v>
      </c>
      <c r="X608" s="6">
        <f t="shared" si="254"/>
        <v>-2.8934811587942266E-2</v>
      </c>
      <c r="Y608" s="6">
        <f t="shared" si="255"/>
        <v>-1.023960195341478E-3</v>
      </c>
      <c r="Z608" s="6">
        <f t="shared" si="256"/>
        <v>-4.8162983774739307E-3</v>
      </c>
      <c r="AA608" s="6">
        <f t="shared" si="257"/>
        <v>-1.6722201100992245E-2</v>
      </c>
      <c r="AB608" s="6">
        <f t="shared" si="258"/>
        <v>-1.1690503646495556E-2</v>
      </c>
      <c r="AC608" s="6">
        <f t="shared" si="259"/>
        <v>1.2557693834060468E-2</v>
      </c>
      <c r="AD608" s="6">
        <f t="shared" si="260"/>
        <v>-1.3288638799087685E-2</v>
      </c>
      <c r="AE608" s="6">
        <f t="shared" si="261"/>
        <v>2.2795991291264583E-2</v>
      </c>
      <c r="AF608" s="6">
        <f t="shared" si="262"/>
        <v>2.5340920825497378E-2</v>
      </c>
      <c r="AG608" s="6">
        <f t="shared" si="263"/>
        <v>2.4679792218449046E-2</v>
      </c>
      <c r="AH608" s="6">
        <f t="shared" si="264"/>
        <v>1.0201286373491769E-2</v>
      </c>
      <c r="AI608" s="6">
        <f t="shared" si="265"/>
        <v>-2.9367035221216529E-3</v>
      </c>
      <c r="AJ608" s="6">
        <f t="shared" si="266"/>
        <v>-1.8118388522658558E-3</v>
      </c>
      <c r="AK608" s="6">
        <f t="shared" si="267"/>
        <v>-3.0856348012021504E-2</v>
      </c>
      <c r="AL608" s="6">
        <f t="shared" si="268"/>
        <v>-1.3367392345515511E-3</v>
      </c>
      <c r="AM608" s="6">
        <f t="shared" si="269"/>
        <v>-5.4400511743093929E-3</v>
      </c>
      <c r="AN608" s="6">
        <f t="shared" si="270"/>
        <v>-1.783403319148703E-2</v>
      </c>
    </row>
    <row r="609" spans="1:40">
      <c r="A609" s="1" t="d">
        <v>2018-08-06</v>
      </c>
      <c r="B609">
        <v>112.720001</v>
      </c>
      <c r="C609">
        <v>52.990001999999997</v>
      </c>
      <c r="D609">
        <v>75.290001000000004</v>
      </c>
      <c r="E609">
        <v>89.629997000000003</v>
      </c>
      <c r="F609">
        <v>53.240001999999997</v>
      </c>
      <c r="G609">
        <v>75.069999999999993</v>
      </c>
      <c r="H609">
        <v>58.68</v>
      </c>
      <c r="I609">
        <v>73.029999000000004</v>
      </c>
      <c r="J609">
        <v>83.25</v>
      </c>
      <c r="K609">
        <v>120.660004</v>
      </c>
      <c r="L609">
        <v>78.150002000000001</v>
      </c>
      <c r="M609">
        <v>81.029999000000004</v>
      </c>
      <c r="N609">
        <v>88.730002999999996</v>
      </c>
      <c r="O609" s="6">
        <f t="shared" si="245"/>
        <v>5.069597662488599E-3</v>
      </c>
      <c r="P609" s="6">
        <f t="shared" si="246"/>
        <v>1.3298086923485714E-2</v>
      </c>
      <c r="Q609" s="6">
        <f t="shared" si="247"/>
        <v>5.3269802356491281E-3</v>
      </c>
      <c r="R609" s="6">
        <f t="shared" si="248"/>
        <v>3.2544342887562527E-2</v>
      </c>
      <c r="S609" s="6">
        <f t="shared" si="249"/>
        <v>7.1631029986110404E-3</v>
      </c>
      <c r="T609" s="6">
        <f t="shared" si="250"/>
        <v>8.4275529435855964E-3</v>
      </c>
      <c r="U609" s="6">
        <f t="shared" si="251"/>
        <v>6.6683840617215058E-3</v>
      </c>
      <c r="V609" s="6">
        <f t="shared" si="252"/>
        <v>6.5942812580269744E-3</v>
      </c>
      <c r="W609" s="6">
        <f t="shared" si="253"/>
        <v>0</v>
      </c>
      <c r="X609" s="6">
        <f t="shared" si="254"/>
        <v>-8.2841523679542267E-4</v>
      </c>
      <c r="Y609" s="6">
        <f t="shared" si="255"/>
        <v>-3.8377790551294037E-4</v>
      </c>
      <c r="Z609" s="6">
        <f t="shared" si="256"/>
        <v>7.4071608324960121E-4</v>
      </c>
      <c r="AA609" s="6">
        <f t="shared" si="257"/>
        <v>2.2547339787274754E-4</v>
      </c>
      <c r="AB609" s="6">
        <f t="shared" si="258"/>
        <v>-1.1613802929028288E-4</v>
      </c>
      <c r="AC609" s="6">
        <f t="shared" si="259"/>
        <v>1.1494271637984768E-2</v>
      </c>
      <c r="AD609" s="6">
        <f t="shared" si="260"/>
        <v>5.5039442408236989E-3</v>
      </c>
      <c r="AE609" s="6">
        <f t="shared" si="261"/>
        <v>2.8139334309988821E-2</v>
      </c>
      <c r="AF609" s="6">
        <f t="shared" si="262"/>
        <v>3.5381763341713352E-3</v>
      </c>
      <c r="AG609" s="6">
        <f t="shared" si="263"/>
        <v>5.0306609552541242E-3</v>
      </c>
      <c r="AH609" s="6">
        <f t="shared" si="264"/>
        <v>4.8223713906185538E-3</v>
      </c>
      <c r="AI609" s="6">
        <f t="shared" si="265"/>
        <v>1.1792617555609532E-3</v>
      </c>
      <c r="AJ609" s="6">
        <f t="shared" si="266"/>
        <v>-2.4909287508043413E-4</v>
      </c>
      <c r="AK609" s="6">
        <f t="shared" si="267"/>
        <v>-2.7499516608746597E-3</v>
      </c>
      <c r="AL609" s="6">
        <f t="shared" si="268"/>
        <v>-6.9655694472301355E-4</v>
      </c>
      <c r="AM609" s="6">
        <f t="shared" si="269"/>
        <v>1.1696328641413946E-4</v>
      </c>
      <c r="AN609" s="6">
        <f t="shared" si="270"/>
        <v>-8.8635869262203868E-4</v>
      </c>
    </row>
    <row r="610" spans="1:40">
      <c r="A610" s="1" t="d">
        <v>2018-08-13</v>
      </c>
      <c r="B610">
        <v>112.510002</v>
      </c>
      <c r="C610">
        <v>54.52</v>
      </c>
      <c r="D610">
        <v>72.610000999999997</v>
      </c>
      <c r="E610">
        <v>91.089995999999999</v>
      </c>
      <c r="F610">
        <v>55.02</v>
      </c>
      <c r="G610">
        <v>76.279999000000004</v>
      </c>
      <c r="H610">
        <v>58.43</v>
      </c>
      <c r="I610">
        <v>73.150002000000001</v>
      </c>
      <c r="J610">
        <v>83.279999000000004</v>
      </c>
      <c r="K610">
        <v>120.980003</v>
      </c>
      <c r="L610">
        <v>78.239998</v>
      </c>
      <c r="M610">
        <v>81.190002000000007</v>
      </c>
      <c r="N610">
        <v>89.190002000000007</v>
      </c>
      <c r="O610" s="6">
        <f t="shared" si="245"/>
        <v>7.7627246484195684E-3</v>
      </c>
      <c r="P610" s="6">
        <f t="shared" si="246"/>
        <v>3.5091338808230864E-2</v>
      </c>
      <c r="Q610" s="6">
        <f t="shared" si="247"/>
        <v>-5.3885938668790968E-2</v>
      </c>
      <c r="R610" s="6">
        <f t="shared" si="248"/>
        <v>3.4965830526347177E-2</v>
      </c>
      <c r="S610" s="6">
        <f t="shared" si="249"/>
        <v>3.0260592786442643E-2</v>
      </c>
      <c r="T610" s="6">
        <f t="shared" si="250"/>
        <v>3.5458307323460664E-3</v>
      </c>
      <c r="U610" s="6">
        <f t="shared" si="251"/>
        <v>-1.4779832573927551E-2</v>
      </c>
      <c r="V610" s="6">
        <f t="shared" si="252"/>
        <v>1.7931570117948277E-2</v>
      </c>
      <c r="W610" s="6">
        <f t="shared" si="253"/>
        <v>1.0812399618811805E-3</v>
      </c>
      <c r="X610" s="6">
        <f t="shared" si="254"/>
        <v>1.2643688543098112E-2</v>
      </c>
      <c r="Y610" s="6">
        <f t="shared" si="255"/>
        <v>1.7909689267441048E-3</v>
      </c>
      <c r="Z610" s="6">
        <f t="shared" si="256"/>
        <v>5.0627137519653736E-3</v>
      </c>
      <c r="AA610" s="6">
        <f t="shared" si="257"/>
        <v>6.6371130644827811E-3</v>
      </c>
      <c r="AB610" s="6">
        <f t="shared" si="258"/>
        <v>2.5769889566406865E-3</v>
      </c>
      <c r="AC610" s="6">
        <f t="shared" si="259"/>
        <v>3.3287523522729921E-2</v>
      </c>
      <c r="AD610" s="6">
        <f t="shared" si="260"/>
        <v>-5.3708974663616398E-2</v>
      </c>
      <c r="AE610" s="6">
        <f t="shared" si="261"/>
        <v>3.0560821948773471E-2</v>
      </c>
      <c r="AF610" s="6">
        <f t="shared" si="262"/>
        <v>2.6635666122002938E-2</v>
      </c>
      <c r="AG610" s="6">
        <f t="shared" si="263"/>
        <v>1.4893874401459423E-4</v>
      </c>
      <c r="AH610" s="6">
        <f t="shared" si="264"/>
        <v>-1.6625845245030503E-2</v>
      </c>
      <c r="AI610" s="6">
        <f t="shared" si="265"/>
        <v>1.2516550615482257E-2</v>
      </c>
      <c r="AJ610" s="6">
        <f t="shared" si="266"/>
        <v>8.3214708680074637E-4</v>
      </c>
      <c r="AK610" s="6">
        <f t="shared" si="267"/>
        <v>1.0722152119018875E-2</v>
      </c>
      <c r="AL610" s="6">
        <f t="shared" si="268"/>
        <v>1.4781898875340317E-3</v>
      </c>
      <c r="AM610" s="6">
        <f t="shared" si="269"/>
        <v>4.4389609551299114E-3</v>
      </c>
      <c r="AN610" s="6">
        <f t="shared" si="270"/>
        <v>5.5252809739879949E-3</v>
      </c>
    </row>
    <row r="611" spans="1:40">
      <c r="A611" s="1" t="d">
        <v>2018-08-20</v>
      </c>
      <c r="B611">
        <v>114.889999</v>
      </c>
      <c r="C611">
        <v>53.73</v>
      </c>
      <c r="D611">
        <v>74.540001000000004</v>
      </c>
      <c r="E611">
        <v>91.889999000000003</v>
      </c>
      <c r="F611">
        <v>54.060001</v>
      </c>
      <c r="G611">
        <v>76.720000999999996</v>
      </c>
      <c r="H611">
        <v>59.130001</v>
      </c>
      <c r="I611">
        <v>74.279999000000004</v>
      </c>
      <c r="J611">
        <v>83.330001999999993</v>
      </c>
      <c r="K611">
        <v>122.290001</v>
      </c>
      <c r="L611">
        <v>78.300003000000004</v>
      </c>
      <c r="M611">
        <v>81.449996999999996</v>
      </c>
      <c r="N611">
        <v>89.779999000000004</v>
      </c>
      <c r="O611" s="6">
        <f t="shared" si="245"/>
        <v>2.6727041828107759E-2</v>
      </c>
      <c r="P611" s="6">
        <f t="shared" si="246"/>
        <v>8.0351923306575292E-3</v>
      </c>
      <c r="Q611" s="6">
        <f t="shared" si="247"/>
        <v>-9.3470703844956253E-3</v>
      </c>
      <c r="R611" s="6">
        <f t="shared" si="248"/>
        <v>2.2895893216593542E-2</v>
      </c>
      <c r="S611" s="6">
        <f t="shared" si="249"/>
        <v>-4.2455069906913142E-3</v>
      </c>
      <c r="T611" s="6">
        <f t="shared" si="250"/>
        <v>1.1404764182883751E-2</v>
      </c>
      <c r="U611" s="6">
        <f t="shared" si="251"/>
        <v>-2.7022478408993719E-3</v>
      </c>
      <c r="V611" s="6">
        <f t="shared" si="252"/>
        <v>2.1225259401332623E-2</v>
      </c>
      <c r="W611" s="6">
        <f t="shared" si="253"/>
        <v>2.5232695117071774E-3</v>
      </c>
      <c r="X611" s="6">
        <f t="shared" si="254"/>
        <v>2.5424747198927147E-2</v>
      </c>
      <c r="Y611" s="6">
        <f t="shared" si="255"/>
        <v>2.6856848592984538E-3</v>
      </c>
      <c r="Z611" s="6">
        <f t="shared" si="256"/>
        <v>8.2599004596759801E-3</v>
      </c>
      <c r="AA611" s="6">
        <f t="shared" si="257"/>
        <v>1.5942832346193377E-2</v>
      </c>
      <c r="AB611" s="6">
        <f t="shared" si="258"/>
        <v>2.1541306136328878E-2</v>
      </c>
      <c r="AC611" s="6">
        <f t="shared" si="259"/>
        <v>6.2313770451565831E-3</v>
      </c>
      <c r="AD611" s="6">
        <f t="shared" si="260"/>
        <v>-9.1701063793210545E-3</v>
      </c>
      <c r="AE611" s="6">
        <f t="shared" si="261"/>
        <v>1.8490884639019836E-2</v>
      </c>
      <c r="AF611" s="6">
        <f t="shared" si="262"/>
        <v>-7.8704336551310185E-3</v>
      </c>
      <c r="AG611" s="6">
        <f t="shared" si="263"/>
        <v>8.0078721945522797E-3</v>
      </c>
      <c r="AH611" s="6">
        <f t="shared" si="264"/>
        <v>-4.5482605120023244E-3</v>
      </c>
      <c r="AI611" s="6">
        <f t="shared" si="265"/>
        <v>1.5810239898866603E-2</v>
      </c>
      <c r="AJ611" s="6">
        <f t="shared" si="266"/>
        <v>2.2741766366267432E-3</v>
      </c>
      <c r="AK611" s="6">
        <f t="shared" si="267"/>
        <v>2.3503210774847908E-2</v>
      </c>
      <c r="AL611" s="6">
        <f t="shared" si="268"/>
        <v>2.3729058200883807E-3</v>
      </c>
      <c r="AM611" s="6">
        <f t="shared" si="269"/>
        <v>7.636147662840518E-3</v>
      </c>
      <c r="AN611" s="6">
        <f t="shared" si="270"/>
        <v>1.4831000255698591E-2</v>
      </c>
    </row>
    <row r="612" spans="1:40">
      <c r="A612" s="1" t="d">
        <v>2018-08-27</v>
      </c>
      <c r="B612">
        <v>116.949997</v>
      </c>
      <c r="C612">
        <v>53.470001000000003</v>
      </c>
      <c r="D612">
        <v>74.440002000000007</v>
      </c>
      <c r="E612">
        <v>92.779999000000004</v>
      </c>
      <c r="F612">
        <v>53.779998999999997</v>
      </c>
      <c r="G612">
        <v>77.099997999999999</v>
      </c>
      <c r="H612">
        <v>59.27</v>
      </c>
      <c r="I612">
        <v>75.599997999999999</v>
      </c>
      <c r="J612">
        <v>83.339995999999999</v>
      </c>
      <c r="K612">
        <v>121</v>
      </c>
      <c r="L612">
        <v>78.290001000000004</v>
      </c>
      <c r="M612">
        <v>81.230002999999996</v>
      </c>
      <c r="N612">
        <v>88.849997999999999</v>
      </c>
      <c r="O612" s="6">
        <f t="shared" si="245"/>
        <v>3.6839590916234823E-2</v>
      </c>
      <c r="P612" s="6">
        <f t="shared" si="246"/>
        <v>9.0175134150756071E-3</v>
      </c>
      <c r="Q612" s="6">
        <f t="shared" si="247"/>
        <v>-1.1353878502681894E-2</v>
      </c>
      <c r="R612" s="6">
        <f t="shared" si="248"/>
        <v>3.4541036647078839E-2</v>
      </c>
      <c r="S612" s="6">
        <f t="shared" si="249"/>
        <v>1.0091601153795244E-2</v>
      </c>
      <c r="T612" s="6">
        <f t="shared" si="250"/>
        <v>2.6682243044035294E-2</v>
      </c>
      <c r="U612" s="6">
        <f t="shared" si="251"/>
        <v>1.0004322524965853E-2</v>
      </c>
      <c r="V612" s="6">
        <f t="shared" si="252"/>
        <v>3.4585954791444926E-2</v>
      </c>
      <c r="W612" s="6">
        <f t="shared" si="253"/>
        <v>1.0804491375927831E-3</v>
      </c>
      <c r="X612" s="6">
        <f t="shared" si="254"/>
        <v>2.8138394331231023E-3</v>
      </c>
      <c r="Y612" s="6">
        <f t="shared" si="255"/>
        <v>1.7898112335501847E-3</v>
      </c>
      <c r="Z612" s="6">
        <f t="shared" si="256"/>
        <v>2.4652298635040142E-3</v>
      </c>
      <c r="AA612" s="6">
        <f t="shared" si="257"/>
        <v>1.3514474331301786E-3</v>
      </c>
      <c r="AB612" s="6">
        <f t="shared" si="258"/>
        <v>3.1653855224455942E-2</v>
      </c>
      <c r="AC612" s="6">
        <f t="shared" si="259"/>
        <v>7.2136981295746611E-3</v>
      </c>
      <c r="AD612" s="6">
        <f t="shared" si="260"/>
        <v>-1.1176914497507323E-2</v>
      </c>
      <c r="AE612" s="6">
        <f t="shared" si="261"/>
        <v>3.0136028069505133E-2</v>
      </c>
      <c r="AF612" s="6">
        <f t="shared" si="262"/>
        <v>6.4666744893555391E-3</v>
      </c>
      <c r="AG612" s="6">
        <f t="shared" si="263"/>
        <v>2.3285351055703823E-2</v>
      </c>
      <c r="AH612" s="6">
        <f t="shared" si="264"/>
        <v>8.1583098538629013E-3</v>
      </c>
      <c r="AI612" s="6">
        <f t="shared" si="265"/>
        <v>2.9170935288978905E-2</v>
      </c>
      <c r="AJ612" s="6">
        <f t="shared" si="266"/>
        <v>8.3135626251234899E-4</v>
      </c>
      <c r="AK612" s="6">
        <f t="shared" si="267"/>
        <v>8.9230300904386537E-4</v>
      </c>
      <c r="AL612" s="6">
        <f t="shared" si="268"/>
        <v>1.4770321943401116E-3</v>
      </c>
      <c r="AM612" s="6">
        <f t="shared" si="269"/>
        <v>1.8414770666685524E-3</v>
      </c>
      <c r="AN612" s="6">
        <f t="shared" si="270"/>
        <v>2.3961534263539238E-4</v>
      </c>
    </row>
    <row r="613" spans="1:40">
      <c r="A613" s="1" t="d">
        <v>2018-09-03</v>
      </c>
      <c r="B613">
        <v>115.58000199999999</v>
      </c>
      <c r="C613">
        <v>54.099997999999999</v>
      </c>
      <c r="D613">
        <v>72.800003000000004</v>
      </c>
      <c r="E613">
        <v>92.550003000000004</v>
      </c>
      <c r="F613">
        <v>54.369999</v>
      </c>
      <c r="G613">
        <v>77.589995999999999</v>
      </c>
      <c r="H613">
        <v>58.98</v>
      </c>
      <c r="I613">
        <v>73.580001999999993</v>
      </c>
      <c r="J613">
        <v>83.129997000000003</v>
      </c>
      <c r="K613">
        <v>119.129997</v>
      </c>
      <c r="L613">
        <v>78.069999999999993</v>
      </c>
      <c r="M613">
        <v>80.779999000000004</v>
      </c>
      <c r="N613">
        <v>87.839995999999999</v>
      </c>
      <c r="O613" s="6">
        <f t="shared" si="245"/>
        <v>2.6920823834485533E-2</v>
      </c>
      <c r="P613" s="6">
        <f t="shared" si="246"/>
        <v>-7.7334579444734534E-3</v>
      </c>
      <c r="Q613" s="6">
        <f t="shared" si="247"/>
        <v>2.6133292470677835E-3</v>
      </c>
      <c r="R613" s="6">
        <f t="shared" si="248"/>
        <v>1.5901086590313213E-2</v>
      </c>
      <c r="S613" s="6">
        <f t="shared" si="249"/>
        <v>-1.1884242731095278E-2</v>
      </c>
      <c r="T613" s="6">
        <f t="shared" si="250"/>
        <v>1.7027733730199422E-2</v>
      </c>
      <c r="U613" s="6">
        <f t="shared" si="251"/>
        <v>9.368946820784407E-3</v>
      </c>
      <c r="V613" s="6">
        <f t="shared" si="252"/>
        <v>5.8611220507142747E-3</v>
      </c>
      <c r="W613" s="6">
        <f t="shared" si="253"/>
        <v>-1.8028008440872615E-3</v>
      </c>
      <c r="X613" s="6">
        <f t="shared" si="254"/>
        <v>-1.5409958847559201E-2</v>
      </c>
      <c r="Y613" s="6">
        <f t="shared" si="255"/>
        <v>-2.1751400319898668E-3</v>
      </c>
      <c r="Z613" s="6">
        <f t="shared" si="256"/>
        <v>-5.0627137519654291E-3</v>
      </c>
      <c r="AA613" s="6">
        <f t="shared" si="257"/>
        <v>-1.5252015878275613E-2</v>
      </c>
      <c r="AB613" s="6">
        <f t="shared" si="258"/>
        <v>2.1735088142706652E-2</v>
      </c>
      <c r="AC613" s="6">
        <f t="shared" si="259"/>
        <v>-9.5372732299743995E-3</v>
      </c>
      <c r="AD613" s="6">
        <f t="shared" si="260"/>
        <v>2.7902932522423539E-3</v>
      </c>
      <c r="AE613" s="6">
        <f t="shared" si="261"/>
        <v>1.1496078012739507E-2</v>
      </c>
      <c r="AF613" s="6">
        <f t="shared" si="262"/>
        <v>-1.5509169395534983E-2</v>
      </c>
      <c r="AG613" s="6">
        <f t="shared" si="263"/>
        <v>1.363084174186795E-2</v>
      </c>
      <c r="AH613" s="6">
        <f t="shared" si="264"/>
        <v>7.5229341496814549E-3</v>
      </c>
      <c r="AI613" s="6">
        <f t="shared" si="265"/>
        <v>4.4610254824825352E-4</v>
      </c>
      <c r="AJ613" s="6">
        <f t="shared" si="266"/>
        <v>-2.0518937191676958E-3</v>
      </c>
      <c r="AK613" s="6">
        <f t="shared" si="267"/>
        <v>-1.733149527163844E-2</v>
      </c>
      <c r="AL613" s="6">
        <f t="shared" si="268"/>
        <v>-2.4879190711999399E-3</v>
      </c>
      <c r="AM613" s="6">
        <f t="shared" si="269"/>
        <v>-5.6864665488008913E-3</v>
      </c>
      <c r="AN613" s="6">
        <f t="shared" si="270"/>
        <v>-1.6363847968770398E-2</v>
      </c>
    </row>
    <row r="614" spans="1:40">
      <c r="A614" s="1" t="d">
        <v>2018-09-10</v>
      </c>
      <c r="B614">
        <v>116.91999800000001</v>
      </c>
      <c r="C614">
        <v>54.299999</v>
      </c>
      <c r="D614">
        <v>74.260002</v>
      </c>
      <c r="E614">
        <v>93.529999000000004</v>
      </c>
      <c r="F614">
        <v>54.759998000000003</v>
      </c>
      <c r="G614">
        <v>79.069999999999993</v>
      </c>
      <c r="H614">
        <v>59.41</v>
      </c>
      <c r="I614">
        <v>74.940002000000007</v>
      </c>
      <c r="J614">
        <v>83.07</v>
      </c>
      <c r="K614">
        <v>118.550003</v>
      </c>
      <c r="L614">
        <v>78.019997000000004</v>
      </c>
      <c r="M614">
        <v>80.589995999999999</v>
      </c>
      <c r="N614">
        <v>87.889999000000003</v>
      </c>
      <c r="O614" s="6">
        <f t="shared" si="245"/>
        <v>1.7514782976036064E-2</v>
      </c>
      <c r="P614" s="6">
        <f t="shared" si="246"/>
        <v>1.0552703782953178E-2</v>
      </c>
      <c r="Q614" s="6">
        <f t="shared" si="247"/>
        <v>-3.7634317853947946E-3</v>
      </c>
      <c r="R614" s="6">
        <f t="shared" si="248"/>
        <v>1.7690031124486309E-2</v>
      </c>
      <c r="S614" s="6">
        <f t="shared" si="249"/>
        <v>1.2865404550971403E-2</v>
      </c>
      <c r="T614" s="6">
        <f t="shared" si="250"/>
        <v>3.0171092473242185E-2</v>
      </c>
      <c r="U614" s="6">
        <f t="shared" si="251"/>
        <v>4.7241356230224808E-3</v>
      </c>
      <c r="V614" s="6">
        <f t="shared" si="252"/>
        <v>8.8460970316270628E-3</v>
      </c>
      <c r="W614" s="6">
        <f t="shared" si="253"/>
        <v>-3.1250265440950103E-3</v>
      </c>
      <c r="X614" s="6">
        <f t="shared" si="254"/>
        <v>-3.1060443561369656E-2</v>
      </c>
      <c r="Y614" s="6">
        <f t="shared" si="255"/>
        <v>-3.5824756841022795E-3</v>
      </c>
      <c r="Z614" s="6">
        <f t="shared" si="256"/>
        <v>-1.0614775513171804E-2</v>
      </c>
      <c r="AA614" s="6">
        <f t="shared" si="257"/>
        <v>-2.1276201016752736E-2</v>
      </c>
      <c r="AB614" s="6">
        <f t="shared" si="258"/>
        <v>1.2329047284257183E-2</v>
      </c>
      <c r="AC614" s="6">
        <f t="shared" si="259"/>
        <v>8.748888497452232E-3</v>
      </c>
      <c r="AD614" s="6">
        <f t="shared" si="260"/>
        <v>-3.5864677802202242E-3</v>
      </c>
      <c r="AE614" s="6">
        <f t="shared" si="261"/>
        <v>1.3285022546912603E-2</v>
      </c>
      <c r="AF614" s="6">
        <f t="shared" si="262"/>
        <v>9.2404778865316974E-3</v>
      </c>
      <c r="AG614" s="6">
        <f t="shared" si="263"/>
        <v>2.6774200484910714E-2</v>
      </c>
      <c r="AH614" s="6">
        <f t="shared" si="264"/>
        <v>2.8781229519195288E-3</v>
      </c>
      <c r="AI614" s="6">
        <f t="shared" si="265"/>
        <v>3.4310775291610416E-3</v>
      </c>
      <c r="AJ614" s="6">
        <f t="shared" si="266"/>
        <v>-3.3741194191754444E-3</v>
      </c>
      <c r="AK614" s="6">
        <f t="shared" si="267"/>
        <v>-3.2981979985448891E-2</v>
      </c>
      <c r="AL614" s="6">
        <f t="shared" si="268"/>
        <v>-3.8952547233123526E-3</v>
      </c>
      <c r="AM614" s="6">
        <f t="shared" si="269"/>
        <v>-1.1238528310007266E-2</v>
      </c>
      <c r="AN614" s="6">
        <f t="shared" si="270"/>
        <v>-2.2388033107247522E-2</v>
      </c>
    </row>
    <row r="615" spans="1:40">
      <c r="A615" s="1" t="d">
        <v>2018-09-17</v>
      </c>
      <c r="B615">
        <v>116.91999800000001</v>
      </c>
      <c r="C615">
        <v>53.060001</v>
      </c>
      <c r="D615">
        <v>75.099997999999999</v>
      </c>
      <c r="E615">
        <v>94.269997000000004</v>
      </c>
      <c r="F615">
        <v>55.02</v>
      </c>
      <c r="G615">
        <v>80</v>
      </c>
      <c r="H615">
        <v>60.560001</v>
      </c>
      <c r="I615">
        <v>74.610000999999997</v>
      </c>
      <c r="J615">
        <v>83.029999000000004</v>
      </c>
      <c r="K615">
        <v>117.099998</v>
      </c>
      <c r="L615">
        <v>77.989998</v>
      </c>
      <c r="M615">
        <v>80.349997999999999</v>
      </c>
      <c r="N615">
        <v>87.209998999999996</v>
      </c>
      <c r="O615" s="6">
        <f t="shared" si="245"/>
        <v>-2.5654424086783261E-4</v>
      </c>
      <c r="P615" s="6">
        <f t="shared" si="246"/>
        <v>-7.6974001065337845E-3</v>
      </c>
      <c r="Q615" s="6">
        <f t="shared" si="247"/>
        <v>8.8270734976048648E-3</v>
      </c>
      <c r="R615" s="6">
        <f t="shared" si="248"/>
        <v>1.5931885039160168E-2</v>
      </c>
      <c r="S615" s="6">
        <f t="shared" si="249"/>
        <v>2.2795123249983132E-2</v>
      </c>
      <c r="T615" s="6">
        <f t="shared" si="250"/>
        <v>3.6923380044935443E-2</v>
      </c>
      <c r="U615" s="6">
        <f t="shared" si="251"/>
        <v>2.1531349841995891E-2</v>
      </c>
      <c r="V615" s="6">
        <f t="shared" si="252"/>
        <v>-1.3181696844008514E-2</v>
      </c>
      <c r="W615" s="6">
        <f t="shared" si="253"/>
        <v>-3.7266017680462641E-3</v>
      </c>
      <c r="X615" s="6">
        <f t="shared" si="254"/>
        <v>-3.276229207248884E-2</v>
      </c>
      <c r="Y615" s="6">
        <f t="shared" si="255"/>
        <v>-3.839305994753228E-3</v>
      </c>
      <c r="Z615" s="6">
        <f t="shared" si="256"/>
        <v>-1.0892606702609841E-2</v>
      </c>
      <c r="AA615" s="6">
        <f t="shared" si="257"/>
        <v>-1.8630540318492841E-2</v>
      </c>
      <c r="AB615" s="6">
        <f t="shared" si="258"/>
        <v>-5.4422799326467146E-3</v>
      </c>
      <c r="AC615" s="6">
        <f t="shared" si="259"/>
        <v>-9.5012153920347297E-3</v>
      </c>
      <c r="AD615" s="6">
        <f t="shared" si="260"/>
        <v>9.0040375027794356E-3</v>
      </c>
      <c r="AE615" s="6">
        <f t="shared" si="261"/>
        <v>1.1526876461586462E-2</v>
      </c>
      <c r="AF615" s="6">
        <f t="shared" si="262"/>
        <v>1.9170196585543427E-2</v>
      </c>
      <c r="AG615" s="6">
        <f t="shared" si="263"/>
        <v>3.3526488056603972E-2</v>
      </c>
      <c r="AH615" s="6">
        <f t="shared" si="264"/>
        <v>1.9685337170892939E-2</v>
      </c>
      <c r="AI615" s="6">
        <f t="shared" si="265"/>
        <v>-1.8596716346474536E-2</v>
      </c>
      <c r="AJ615" s="6">
        <f t="shared" si="266"/>
        <v>-3.9756946431266978E-3</v>
      </c>
      <c r="AK615" s="6">
        <f t="shared" si="267"/>
        <v>-3.4683828496568078E-2</v>
      </c>
      <c r="AL615" s="6">
        <f t="shared" si="268"/>
        <v>-4.1520850339633016E-3</v>
      </c>
      <c r="AM615" s="6">
        <f t="shared" si="269"/>
        <v>-1.1516359499445303E-2</v>
      </c>
      <c r="AN615" s="6">
        <f t="shared" si="270"/>
        <v>-1.9742372408987626E-2</v>
      </c>
    </row>
    <row r="616" spans="1:40">
      <c r="A616" s="1" t="d">
        <v>2018-09-24</v>
      </c>
      <c r="B616">
        <v>117.220001</v>
      </c>
      <c r="C616">
        <v>52.650002000000001</v>
      </c>
      <c r="D616">
        <v>75.739998</v>
      </c>
      <c r="E616">
        <v>95.150002000000001</v>
      </c>
      <c r="F616">
        <v>53.93</v>
      </c>
      <c r="G616">
        <v>78.400002000000001</v>
      </c>
      <c r="H616">
        <v>57.93</v>
      </c>
      <c r="I616">
        <v>75.330001999999993</v>
      </c>
      <c r="J616">
        <v>83.089995999999999</v>
      </c>
      <c r="K616">
        <v>117.269997</v>
      </c>
      <c r="L616">
        <v>78.029999000000004</v>
      </c>
      <c r="M616">
        <v>80.480002999999996</v>
      </c>
      <c r="N616">
        <v>87.43</v>
      </c>
      <c r="O616" s="6">
        <f t="shared" si="245"/>
        <v>1.4089571385587E-2</v>
      </c>
      <c r="P616" s="6">
        <f t="shared" si="246"/>
        <v>-2.7167872317169949E-2</v>
      </c>
      <c r="Q616" s="6">
        <f t="shared" si="247"/>
        <v>3.9590399656091416E-2</v>
      </c>
      <c r="R616" s="6">
        <f t="shared" si="248"/>
        <v>2.7705543327184477E-2</v>
      </c>
      <c r="S616" s="6">
        <f t="shared" si="249"/>
        <v>-8.1256034161976652E-3</v>
      </c>
      <c r="T616" s="6">
        <f t="shared" si="250"/>
        <v>1.0385451513744511E-2</v>
      </c>
      <c r="U616" s="6">
        <f t="shared" si="251"/>
        <v>-1.7963018278597361E-2</v>
      </c>
      <c r="V616" s="6">
        <f t="shared" si="252"/>
        <v>2.3505211529523146E-2</v>
      </c>
      <c r="W616" s="6">
        <f t="shared" si="253"/>
        <v>-4.8130191862294421E-4</v>
      </c>
      <c r="X616" s="6">
        <f t="shared" si="254"/>
        <v>-1.5736365737713295E-2</v>
      </c>
      <c r="Y616" s="6">
        <f t="shared" si="255"/>
        <v>-5.1250481911339657E-4</v>
      </c>
      <c r="Z616" s="6">
        <f t="shared" si="256"/>
        <v>-3.7206541281946536E-3</v>
      </c>
      <c r="AA616" s="6">
        <f t="shared" si="257"/>
        <v>-4.6784590310791109E-3</v>
      </c>
      <c r="AB616" s="6">
        <f t="shared" si="258"/>
        <v>8.9038356938081174E-3</v>
      </c>
      <c r="AC616" s="6">
        <f t="shared" si="259"/>
        <v>-2.8971687602670895E-2</v>
      </c>
      <c r="AD616" s="6">
        <f t="shared" si="260"/>
        <v>3.9767363661265986E-2</v>
      </c>
      <c r="AE616" s="6">
        <f t="shared" si="261"/>
        <v>2.3300534749610771E-2</v>
      </c>
      <c r="AF616" s="6">
        <f t="shared" si="262"/>
        <v>-1.175053008063737E-2</v>
      </c>
      <c r="AG616" s="6">
        <f t="shared" si="263"/>
        <v>6.9885595254130387E-3</v>
      </c>
      <c r="AH616" s="6">
        <f t="shared" si="264"/>
        <v>-1.9809030949700313E-2</v>
      </c>
      <c r="AI616" s="6">
        <f t="shared" si="265"/>
        <v>1.8090192027057125E-2</v>
      </c>
      <c r="AJ616" s="6">
        <f t="shared" si="266"/>
        <v>-7.3039479370337829E-4</v>
      </c>
      <c r="AK616" s="6">
        <f t="shared" si="267"/>
        <v>-1.7657902161792534E-2</v>
      </c>
      <c r="AL616" s="6">
        <f t="shared" si="268"/>
        <v>-8.2528385832346981E-4</v>
      </c>
      <c r="AM616" s="6">
        <f t="shared" si="269"/>
        <v>-4.3444069250301153E-3</v>
      </c>
      <c r="AN616" s="6">
        <f t="shared" si="270"/>
        <v>-5.7902911215738971E-3</v>
      </c>
    </row>
    <row r="617" spans="1:40">
      <c r="A617" s="1" t="d">
        <v>2018-10-01</v>
      </c>
      <c r="B617">
        <v>112.239998</v>
      </c>
      <c r="C617">
        <v>53.630001</v>
      </c>
      <c r="D617">
        <v>77.160004000000001</v>
      </c>
      <c r="E617">
        <v>94.290001000000004</v>
      </c>
      <c r="F617">
        <v>53.439999</v>
      </c>
      <c r="G617">
        <v>78.930000000000007</v>
      </c>
      <c r="H617">
        <v>57.639999000000003</v>
      </c>
      <c r="I617">
        <v>73.620002999999997</v>
      </c>
      <c r="J617">
        <v>82.889999000000003</v>
      </c>
      <c r="K617">
        <v>113.040001</v>
      </c>
      <c r="L617">
        <v>77.709998999999996</v>
      </c>
      <c r="M617">
        <v>79.529999000000004</v>
      </c>
      <c r="N617">
        <v>84.889999000000003</v>
      </c>
      <c r="O617" s="6">
        <f t="shared" si="245"/>
        <v>-4.085050516208584E-2</v>
      </c>
      <c r="P617" s="6">
        <f t="shared" si="246"/>
        <v>-1.2415576882569579E-2</v>
      </c>
      <c r="Q617" s="6">
        <f t="shared" si="247"/>
        <v>3.8308764196525534E-2</v>
      </c>
      <c r="R617" s="6">
        <f t="shared" si="248"/>
        <v>8.0929203284615999E-3</v>
      </c>
      <c r="S617" s="6">
        <f t="shared" si="249"/>
        <v>-2.440045338142276E-2</v>
      </c>
      <c r="T617" s="6">
        <f t="shared" si="250"/>
        <v>-1.7721523625244759E-3</v>
      </c>
      <c r="U617" s="6">
        <f t="shared" si="251"/>
        <v>-3.0245808585391866E-2</v>
      </c>
      <c r="V617" s="6">
        <f t="shared" si="252"/>
        <v>-1.7771051352887649E-2</v>
      </c>
      <c r="W617" s="6">
        <f t="shared" si="253"/>
        <v>-2.1692103117267577E-3</v>
      </c>
      <c r="X617" s="6">
        <f t="shared" si="254"/>
        <v>-4.7593090594494306E-2</v>
      </c>
      <c r="Y617" s="6">
        <f t="shared" si="255"/>
        <v>-3.9812292740366911E-3</v>
      </c>
      <c r="Z617" s="6">
        <f t="shared" si="256"/>
        <v>-1.3240226307296711E-2</v>
      </c>
      <c r="AA617" s="6">
        <f t="shared" si="257"/>
        <v>-3.4729732228769253E-2</v>
      </c>
      <c r="AB617" s="6">
        <f t="shared" si="258"/>
        <v>-4.6036240853864721E-2</v>
      </c>
      <c r="AC617" s="6">
        <f t="shared" si="259"/>
        <v>-1.4219392168070525E-2</v>
      </c>
      <c r="AD617" s="6">
        <f t="shared" si="260"/>
        <v>3.8485728201700105E-2</v>
      </c>
      <c r="AE617" s="6">
        <f t="shared" si="261"/>
        <v>3.6879117508878947E-3</v>
      </c>
      <c r="AF617" s="6">
        <f t="shared" si="262"/>
        <v>-2.8025380045862466E-2</v>
      </c>
      <c r="AG617" s="6">
        <f t="shared" si="263"/>
        <v>-5.1690443508559478E-3</v>
      </c>
      <c r="AH617" s="6">
        <f t="shared" si="264"/>
        <v>-3.2091821256494818E-2</v>
      </c>
      <c r="AI617" s="6">
        <f t="shared" si="265"/>
        <v>-2.3186070855353669E-2</v>
      </c>
      <c r="AJ617" s="6">
        <f t="shared" si="266"/>
        <v>-2.4183031868071918E-3</v>
      </c>
      <c r="AK617" s="6">
        <f t="shared" si="267"/>
        <v>-4.9514627018573544E-2</v>
      </c>
      <c r="AL617" s="6">
        <f t="shared" si="268"/>
        <v>-4.2940083132467647E-3</v>
      </c>
      <c r="AM617" s="6">
        <f t="shared" si="269"/>
        <v>-1.3863979104132174E-2</v>
      </c>
      <c r="AN617" s="6">
        <f t="shared" si="270"/>
        <v>-3.5841564319264038E-2</v>
      </c>
    </row>
    <row r="618" spans="1:40">
      <c r="A618" s="1" t="d">
        <v>2018-10-08</v>
      </c>
      <c r="B618">
        <v>108.480003</v>
      </c>
      <c r="C618">
        <v>52.950001</v>
      </c>
      <c r="D618">
        <v>73</v>
      </c>
      <c r="E618">
        <v>91.07</v>
      </c>
      <c r="F618">
        <v>52.380001</v>
      </c>
      <c r="G618">
        <v>73.900002000000001</v>
      </c>
      <c r="H618">
        <v>53.759998000000003</v>
      </c>
      <c r="I618">
        <v>70.830001999999993</v>
      </c>
      <c r="J618">
        <v>82.949996999999996</v>
      </c>
      <c r="K618">
        <v>114.470001</v>
      </c>
      <c r="L618">
        <v>77.800003000000004</v>
      </c>
      <c r="M618">
        <v>79.839995999999999</v>
      </c>
      <c r="N618">
        <v>85.580001999999993</v>
      </c>
      <c r="O618" s="6">
        <f t="shared" si="245"/>
        <v>-7.4924071290379521E-2</v>
      </c>
      <c r="P618" s="6">
        <f t="shared" si="246"/>
        <v>-2.0752766230255851E-3</v>
      </c>
      <c r="Q618" s="6">
        <f t="shared" si="247"/>
        <v>-2.836109099053916E-2</v>
      </c>
      <c r="R618" s="6">
        <f t="shared" si="248"/>
        <v>-3.4534532004845589E-2</v>
      </c>
      <c r="S618" s="6">
        <f t="shared" si="249"/>
        <v>-4.9171897325606687E-2</v>
      </c>
      <c r="T618" s="6">
        <f t="shared" si="250"/>
        <v>-7.931377965612639E-2</v>
      </c>
      <c r="U618" s="6">
        <f t="shared" si="251"/>
        <v>-0.11910496662923024</v>
      </c>
      <c r="V618" s="6">
        <f t="shared" si="252"/>
        <v>-5.1991891884298251E-2</v>
      </c>
      <c r="W618" s="6">
        <f t="shared" si="253"/>
        <v>-9.6399576001212684E-4</v>
      </c>
      <c r="X618" s="6">
        <f t="shared" si="254"/>
        <v>-2.2715464857954032E-2</v>
      </c>
      <c r="Y618" s="6">
        <f t="shared" si="255"/>
        <v>-2.4391179533364521E-3</v>
      </c>
      <c r="Z618" s="6">
        <f t="shared" si="256"/>
        <v>-6.3674853894129576E-3</v>
      </c>
      <c r="AA618" s="6">
        <f t="shared" si="257"/>
        <v>-1.886735741370256E-2</v>
      </c>
      <c r="AB618" s="6">
        <f t="shared" si="258"/>
        <v>-8.0109806982158402E-2</v>
      </c>
      <c r="AC618" s="6">
        <f t="shared" si="259"/>
        <v>-3.8790919085265312E-3</v>
      </c>
      <c r="AD618" s="6">
        <f t="shared" si="260"/>
        <v>-2.8184126985364589E-2</v>
      </c>
      <c r="AE618" s="6">
        <f t="shared" si="261"/>
        <v>-3.8939540582419295E-2</v>
      </c>
      <c r="AF618" s="6">
        <f t="shared" si="262"/>
        <v>-5.2796823990046392E-2</v>
      </c>
      <c r="AG618" s="6">
        <f t="shared" si="263"/>
        <v>-8.2710671644457862E-2</v>
      </c>
      <c r="AH618" s="6">
        <f t="shared" si="264"/>
        <v>-0.12095097930033319</v>
      </c>
      <c r="AI618" s="6">
        <f t="shared" si="265"/>
        <v>-5.7406911386764271E-2</v>
      </c>
      <c r="AJ618" s="6">
        <f t="shared" si="266"/>
        <v>-1.213088635092561E-3</v>
      </c>
      <c r="AK618" s="6">
        <f t="shared" si="267"/>
        <v>-2.463700128203327E-2</v>
      </c>
      <c r="AL618" s="6">
        <f t="shared" si="268"/>
        <v>-2.7518969925465252E-3</v>
      </c>
      <c r="AM618" s="6">
        <f t="shared" si="269"/>
        <v>-6.9912381862484198E-3</v>
      </c>
      <c r="AN618" s="6">
        <f t="shared" si="270"/>
        <v>-1.9979189504197345E-2</v>
      </c>
    </row>
    <row r="619" spans="1:40">
      <c r="A619" s="1" t="d">
        <v>2018-10-15</v>
      </c>
      <c r="B619">
        <v>106.339996</v>
      </c>
      <c r="C619">
        <v>54.57</v>
      </c>
      <c r="D619">
        <v>71.529999000000004</v>
      </c>
      <c r="E619">
        <v>91.510002</v>
      </c>
      <c r="F619">
        <v>54.689999</v>
      </c>
      <c r="G619">
        <v>73.180000000000007</v>
      </c>
      <c r="H619">
        <v>53.099997999999999</v>
      </c>
      <c r="I619">
        <v>70.010002</v>
      </c>
      <c r="J619">
        <v>82.949996999999996</v>
      </c>
      <c r="K619">
        <v>113.709999</v>
      </c>
      <c r="L619">
        <v>77.800003000000004</v>
      </c>
      <c r="M619">
        <v>79.650002000000001</v>
      </c>
      <c r="N619">
        <v>84.800003000000004</v>
      </c>
      <c r="O619" s="6">
        <f t="shared" si="245"/>
        <v>-9.7411049118255336E-2</v>
      </c>
      <c r="P619" s="6">
        <f t="shared" si="246"/>
        <v>3.5818004631452217E-2</v>
      </c>
      <c r="Q619" s="6">
        <f t="shared" si="247"/>
        <v>-5.7189467927378002E-2</v>
      </c>
      <c r="R619" s="6">
        <f t="shared" si="248"/>
        <v>-3.9006336978779803E-2</v>
      </c>
      <c r="S619" s="6">
        <f t="shared" si="249"/>
        <v>1.3993949724667233E-2</v>
      </c>
      <c r="T619" s="6">
        <f t="shared" si="250"/>
        <v>-6.8901793275505052E-2</v>
      </c>
      <c r="U619" s="6">
        <f t="shared" si="251"/>
        <v>-8.7058494525423788E-2</v>
      </c>
      <c r="V619" s="6">
        <f t="shared" si="252"/>
        <v>-7.3240370830996895E-2</v>
      </c>
      <c r="W619" s="6">
        <f t="shared" si="253"/>
        <v>-1.6863290662308718E-3</v>
      </c>
      <c r="X619" s="6">
        <f t="shared" si="254"/>
        <v>-3.0827604048652459E-2</v>
      </c>
      <c r="Y619" s="6">
        <f t="shared" si="255"/>
        <v>-2.9518855683295531E-3</v>
      </c>
      <c r="Z619" s="6">
        <f t="shared" si="256"/>
        <v>-1.0366682161857389E-2</v>
      </c>
      <c r="AA619" s="6">
        <f t="shared" si="257"/>
        <v>-3.0542895017584358E-2</v>
      </c>
      <c r="AB619" s="6">
        <f t="shared" si="258"/>
        <v>-0.10259678481003422</v>
      </c>
      <c r="AC619" s="6">
        <f t="shared" si="259"/>
        <v>3.4014189345951275E-2</v>
      </c>
      <c r="AD619" s="6">
        <f t="shared" si="260"/>
        <v>-5.7012503922203431E-2</v>
      </c>
      <c r="AE619" s="6">
        <f t="shared" si="261"/>
        <v>-4.3411345556353509E-2</v>
      </c>
      <c r="AF619" s="6">
        <f t="shared" si="262"/>
        <v>1.0369023060227528E-2</v>
      </c>
      <c r="AG619" s="6">
        <f t="shared" si="263"/>
        <v>-7.2298685263836523E-2</v>
      </c>
      <c r="AH619" s="6">
        <f t="shared" si="264"/>
        <v>-8.8904507196526733E-2</v>
      </c>
      <c r="AI619" s="6">
        <f t="shared" si="265"/>
        <v>-7.8655390333462916E-2</v>
      </c>
      <c r="AJ619" s="6">
        <f t="shared" si="266"/>
        <v>-1.9354219413113059E-3</v>
      </c>
      <c r="AK619" s="6">
        <f t="shared" si="267"/>
        <v>-3.2749140472731697E-2</v>
      </c>
      <c r="AL619" s="6">
        <f t="shared" si="268"/>
        <v>-3.2646646075396263E-3</v>
      </c>
      <c r="AM619" s="6">
        <f t="shared" si="269"/>
        <v>-1.0990434958692851E-2</v>
      </c>
      <c r="AN619" s="6">
        <f t="shared" si="270"/>
        <v>-3.1654727108079143E-2</v>
      </c>
    </row>
    <row r="620" spans="1:40">
      <c r="A620" s="1" t="d">
        <v>2018-10-22</v>
      </c>
      <c r="B620">
        <v>103.410004</v>
      </c>
      <c r="C620">
        <v>53.369999</v>
      </c>
      <c r="D620">
        <v>66.480002999999996</v>
      </c>
      <c r="E620">
        <v>87.419998000000007</v>
      </c>
      <c r="F620">
        <v>53.830002</v>
      </c>
      <c r="G620">
        <v>69.099997999999999</v>
      </c>
      <c r="H620">
        <v>50.860000999999997</v>
      </c>
      <c r="I620">
        <v>68.089995999999999</v>
      </c>
      <c r="J620">
        <v>83.129997000000003</v>
      </c>
      <c r="K620">
        <v>114.989998</v>
      </c>
      <c r="L620">
        <v>78.059997999999993</v>
      </c>
      <c r="M620">
        <v>80.199996999999996</v>
      </c>
      <c r="N620">
        <v>85.169998000000007</v>
      </c>
      <c r="O620" s="6">
        <f t="shared" si="245"/>
        <v>-8.1937710097384375E-2</v>
      </c>
      <c r="P620" s="6">
        <f t="shared" si="246"/>
        <v>-4.8598600323787019E-3</v>
      </c>
      <c r="Q620" s="6">
        <f t="shared" si="247"/>
        <v>-0.14898004420431327</v>
      </c>
      <c r="R620" s="6">
        <f t="shared" si="248"/>
        <v>-7.5651083526056095E-2</v>
      </c>
      <c r="S620" s="6">
        <f t="shared" si="249"/>
        <v>7.2714592110532739E-3</v>
      </c>
      <c r="T620" s="6">
        <f t="shared" si="250"/>
        <v>-0.13300668189024736</v>
      </c>
      <c r="U620" s="6">
        <f t="shared" si="251"/>
        <v>-0.12513997412646799</v>
      </c>
      <c r="V620" s="6">
        <f t="shared" si="252"/>
        <v>-7.8086467951574548E-2</v>
      </c>
      <c r="W620" s="6">
        <f t="shared" si="253"/>
        <v>2.8911959156878177E-3</v>
      </c>
      <c r="X620" s="6">
        <f t="shared" si="254"/>
        <v>1.7103403445058528E-2</v>
      </c>
      <c r="Y620" s="6">
        <f t="shared" si="255"/>
        <v>4.4937997783576159E-3</v>
      </c>
      <c r="Z620" s="6">
        <f t="shared" si="256"/>
        <v>8.3891810708118797E-3</v>
      </c>
      <c r="AA620" s="6">
        <f t="shared" si="257"/>
        <v>3.2929467006166616E-3</v>
      </c>
      <c r="AB620" s="6">
        <f t="shared" si="258"/>
        <v>-8.7123445789163256E-2</v>
      </c>
      <c r="AC620" s="6">
        <f t="shared" si="259"/>
        <v>-6.6636753178796479E-3</v>
      </c>
      <c r="AD620" s="6">
        <f t="shared" si="260"/>
        <v>-0.14880308019913871</v>
      </c>
      <c r="AE620" s="6">
        <f t="shared" si="261"/>
        <v>-8.0056092103629795E-2</v>
      </c>
      <c r="AF620" s="6">
        <f t="shared" si="262"/>
        <v>3.6465325466135687E-3</v>
      </c>
      <c r="AG620" s="6">
        <f t="shared" si="263"/>
        <v>-0.13640357387857885</v>
      </c>
      <c r="AH620" s="6">
        <f t="shared" si="264"/>
        <v>-0.12698598679757095</v>
      </c>
      <c r="AI620" s="6">
        <f t="shared" si="265"/>
        <v>-8.3501487454040568E-2</v>
      </c>
      <c r="AJ620" s="6">
        <f t="shared" si="266"/>
        <v>2.6421030406073836E-3</v>
      </c>
      <c r="AK620" s="6">
        <f t="shared" si="267"/>
        <v>1.5181867020979291E-2</v>
      </c>
      <c r="AL620" s="6">
        <f t="shared" si="268"/>
        <v>4.1810207391475424E-3</v>
      </c>
      <c r="AM620" s="6">
        <f t="shared" si="269"/>
        <v>7.7654282739764175E-3</v>
      </c>
      <c r="AN620" s="6">
        <f t="shared" si="270"/>
        <v>2.1811146101218754E-3</v>
      </c>
    </row>
    <row r="621" spans="1:40">
      <c r="A621" s="1" t="d">
        <v>2018-10-29</v>
      </c>
      <c r="B621">
        <v>107.970001</v>
      </c>
      <c r="C621">
        <v>53.150002000000001</v>
      </c>
      <c r="D621">
        <v>67.559997999999993</v>
      </c>
      <c r="E621">
        <v>89.260002</v>
      </c>
      <c r="F621">
        <v>55.110000999999997</v>
      </c>
      <c r="G621">
        <v>70.989998</v>
      </c>
      <c r="H621">
        <v>53.959999000000003</v>
      </c>
      <c r="I621">
        <v>68.739998</v>
      </c>
      <c r="J621">
        <v>82.879997000000003</v>
      </c>
      <c r="K621">
        <v>112</v>
      </c>
      <c r="L621">
        <v>77.739998</v>
      </c>
      <c r="M621">
        <v>79.459998999999996</v>
      </c>
      <c r="N621">
        <v>83.529999000000004</v>
      </c>
      <c r="O621" s="6">
        <f t="shared" si="245"/>
        <v>-4.7124318260713775E-3</v>
      </c>
      <c r="P621" s="6">
        <f t="shared" si="246"/>
        <v>3.7700514841505208E-3</v>
      </c>
      <c r="Q621" s="6">
        <f t="shared" si="247"/>
        <v>-7.7443378812107874E-2</v>
      </c>
      <c r="R621" s="6">
        <f t="shared" si="248"/>
        <v>-2.0074959972150495E-2</v>
      </c>
      <c r="S621" s="6">
        <f t="shared" si="249"/>
        <v>5.0806347869849125E-2</v>
      </c>
      <c r="T621" s="6">
        <f t="shared" si="250"/>
        <v>-4.017386113944315E-2</v>
      </c>
      <c r="U621" s="6">
        <f t="shared" si="251"/>
        <v>3.7133537947963138E-3</v>
      </c>
      <c r="V621" s="6">
        <f t="shared" si="252"/>
        <v>-2.9951425675607362E-2</v>
      </c>
      <c r="W621" s="6">
        <f t="shared" si="253"/>
        <v>-8.4423815582645534E-4</v>
      </c>
      <c r="X621" s="6">
        <f t="shared" si="254"/>
        <v>-2.1813917371203626E-2</v>
      </c>
      <c r="Y621" s="6">
        <f t="shared" si="255"/>
        <v>-7.7157004746129473E-4</v>
      </c>
      <c r="Z621" s="6">
        <f t="shared" si="256"/>
        <v>-4.7708441015024928E-3</v>
      </c>
      <c r="AA621" s="6">
        <f t="shared" si="257"/>
        <v>-2.4245797562548431E-2</v>
      </c>
      <c r="AB621" s="6">
        <f t="shared" si="258"/>
        <v>-9.8981675178502586E-3</v>
      </c>
      <c r="AC621" s="6">
        <f t="shared" si="259"/>
        <v>1.9662361986495748E-3</v>
      </c>
      <c r="AD621" s="6">
        <f t="shared" si="260"/>
        <v>-7.7266414806933303E-2</v>
      </c>
      <c r="AE621" s="6">
        <f t="shared" si="261"/>
        <v>-2.4479968549724201E-2</v>
      </c>
      <c r="AF621" s="6">
        <f t="shared" si="262"/>
        <v>4.718142120540942E-2</v>
      </c>
      <c r="AG621" s="6">
        <f t="shared" si="263"/>
        <v>-4.3570753127774621E-2</v>
      </c>
      <c r="AH621" s="6">
        <f t="shared" si="264"/>
        <v>1.8673411236933618E-3</v>
      </c>
      <c r="AI621" s="6">
        <f t="shared" si="265"/>
        <v>-3.5366445178073386E-2</v>
      </c>
      <c r="AJ621" s="6">
        <f t="shared" si="266"/>
        <v>-1.0933310309068894E-3</v>
      </c>
      <c r="AK621" s="6">
        <f t="shared" si="267"/>
        <v>-2.3735453795282864E-2</v>
      </c>
      <c r="AL621" s="6">
        <f t="shared" si="268"/>
        <v>-1.0843490866713679E-3</v>
      </c>
      <c r="AM621" s="6">
        <f t="shared" si="269"/>
        <v>-5.3945968983379541E-3</v>
      </c>
      <c r="AN621" s="6">
        <f t="shared" si="270"/>
        <v>-2.5357629653043216E-2</v>
      </c>
    </row>
    <row r="622" spans="1:40">
      <c r="A622" s="1" t="d">
        <v>2018-11-05</v>
      </c>
      <c r="B622">
        <v>110.019997</v>
      </c>
      <c r="C622">
        <v>54.869999</v>
      </c>
      <c r="D622">
        <v>68.5</v>
      </c>
      <c r="E622">
        <v>92.949996999999996</v>
      </c>
      <c r="F622">
        <v>56.82</v>
      </c>
      <c r="G622">
        <v>72.419998000000007</v>
      </c>
      <c r="H622">
        <v>54.98</v>
      </c>
      <c r="I622">
        <v>69.839995999999999</v>
      </c>
      <c r="J622">
        <v>82.889999000000003</v>
      </c>
      <c r="K622">
        <v>113.349998</v>
      </c>
      <c r="L622">
        <v>77.75</v>
      </c>
      <c r="M622">
        <v>79.580001999999993</v>
      </c>
      <c r="N622">
        <v>84.360000999999997</v>
      </c>
      <c r="O622" s="6">
        <f t="shared" si="245"/>
        <v>3.4020669718546934E-2</v>
      </c>
      <c r="P622" s="6">
        <f t="shared" si="246"/>
        <v>5.4824516478481243E-3</v>
      </c>
      <c r="Q622" s="6">
        <f t="shared" si="247"/>
        <v>-4.3283182871964608E-2</v>
      </c>
      <c r="R622" s="6">
        <f t="shared" si="248"/>
        <v>1.5613404109214121E-2</v>
      </c>
      <c r="S622" s="6">
        <f t="shared" si="249"/>
        <v>3.8207517352239047E-2</v>
      </c>
      <c r="T622" s="6">
        <f t="shared" si="250"/>
        <v>-1.0439682870246523E-2</v>
      </c>
      <c r="U622" s="6">
        <f t="shared" si="251"/>
        <v>3.4792592153990637E-2</v>
      </c>
      <c r="V622" s="6">
        <f t="shared" si="252"/>
        <v>-2.4312632988768268E-3</v>
      </c>
      <c r="W622" s="6">
        <f t="shared" si="253"/>
        <v>-7.2356493083416029E-4</v>
      </c>
      <c r="X622" s="6">
        <f t="shared" si="254"/>
        <v>-3.1709795332563457E-3</v>
      </c>
      <c r="Y622" s="6">
        <f t="shared" si="255"/>
        <v>-6.4291868541301229E-4</v>
      </c>
      <c r="Z622" s="6">
        <f t="shared" si="256"/>
        <v>-8.7923133518800264E-4</v>
      </c>
      <c r="AA622" s="6">
        <f t="shared" si="257"/>
        <v>-5.2022107106823555E-3</v>
      </c>
      <c r="AB622" s="6">
        <f t="shared" si="258"/>
        <v>2.8834934026768053E-2</v>
      </c>
      <c r="AC622" s="6">
        <f t="shared" si="259"/>
        <v>3.6786363623471782E-3</v>
      </c>
      <c r="AD622" s="6">
        <f t="shared" si="260"/>
        <v>-4.3106218866790037E-2</v>
      </c>
      <c r="AE622" s="6">
        <f t="shared" si="261"/>
        <v>1.1208395531640415E-2</v>
      </c>
      <c r="AF622" s="6">
        <f t="shared" si="262"/>
        <v>3.4582590687799342E-2</v>
      </c>
      <c r="AG622" s="6">
        <f t="shared" si="263"/>
        <v>-1.3836574858577994E-2</v>
      </c>
      <c r="AH622" s="6">
        <f t="shared" si="264"/>
        <v>3.2946579482887685E-2</v>
      </c>
      <c r="AI622" s="6">
        <f t="shared" si="265"/>
        <v>-7.8462828013428475E-3</v>
      </c>
      <c r="AJ622" s="6">
        <f t="shared" si="266"/>
        <v>-9.7265780591459443E-4</v>
      </c>
      <c r="AK622" s="6">
        <f t="shared" si="267"/>
        <v>-5.0925159573355829E-3</v>
      </c>
      <c r="AL622" s="6">
        <f t="shared" si="268"/>
        <v>-9.5569772462308542E-4</v>
      </c>
      <c r="AM622" s="6">
        <f t="shared" si="269"/>
        <v>-1.5029841320234644E-3</v>
      </c>
      <c r="AN622" s="6">
        <f t="shared" si="270"/>
        <v>-6.3140428011771417E-3</v>
      </c>
    </row>
    <row r="623" spans="1:40">
      <c r="A623" s="1" t="d">
        <v>2018-11-12</v>
      </c>
      <c r="B623">
        <v>106.370003</v>
      </c>
      <c r="C623">
        <v>54.880001</v>
      </c>
      <c r="D623">
        <v>67.180000000000007</v>
      </c>
      <c r="E623">
        <v>92.040001000000004</v>
      </c>
      <c r="F623">
        <v>56.060001</v>
      </c>
      <c r="G623">
        <v>71.989998</v>
      </c>
      <c r="H623">
        <v>55.240001999999997</v>
      </c>
      <c r="I623">
        <v>68.209998999999996</v>
      </c>
      <c r="J623">
        <v>83.120002999999997</v>
      </c>
      <c r="K623">
        <v>114.699997</v>
      </c>
      <c r="L623">
        <v>78</v>
      </c>
      <c r="M623">
        <v>79.959998999999996</v>
      </c>
      <c r="N623">
        <v>84.050003000000004</v>
      </c>
      <c r="O623" s="6">
        <f t="shared" si="245"/>
        <v>2.8221902589152418E-2</v>
      </c>
      <c r="P623" s="6">
        <f t="shared" si="246"/>
        <v>2.790023003046891E-2</v>
      </c>
      <c r="Q623" s="6">
        <f t="shared" si="247"/>
        <v>1.0474388510601333E-2</v>
      </c>
      <c r="R623" s="6">
        <f t="shared" si="248"/>
        <v>5.149920947489818E-2</v>
      </c>
      <c r="S623" s="6">
        <f t="shared" si="249"/>
        <v>4.0591593847804072E-2</v>
      </c>
      <c r="T623" s="6">
        <f t="shared" si="250"/>
        <v>4.0972490869511172E-2</v>
      </c>
      <c r="U623" s="6">
        <f t="shared" si="251"/>
        <v>8.2610585090948707E-2</v>
      </c>
      <c r="V623" s="6">
        <f t="shared" si="252"/>
        <v>1.7608662569250178E-3</v>
      </c>
      <c r="W623" s="6">
        <f t="shared" si="253"/>
        <v>-1.2022857157343778E-4</v>
      </c>
      <c r="X623" s="6">
        <f t="shared" si="254"/>
        <v>-2.5251526876193383E-3</v>
      </c>
      <c r="Y623" s="6">
        <f t="shared" si="255"/>
        <v>-7.6890944155978507E-4</v>
      </c>
      <c r="Z623" s="6">
        <f t="shared" si="256"/>
        <v>-2.996980340038263E-3</v>
      </c>
      <c r="AA623" s="6">
        <f t="shared" si="257"/>
        <v>-1.3237340122878567E-2</v>
      </c>
      <c r="AB623" s="6">
        <f t="shared" si="258"/>
        <v>2.3036166897373537E-2</v>
      </c>
      <c r="AC623" s="6">
        <f t="shared" si="259"/>
        <v>2.6096414744967964E-2</v>
      </c>
      <c r="AD623" s="6">
        <f t="shared" si="260"/>
        <v>1.0651352515775904E-2</v>
      </c>
      <c r="AE623" s="6">
        <f t="shared" si="261"/>
        <v>4.7094200897324474E-2</v>
      </c>
      <c r="AF623" s="6">
        <f t="shared" si="262"/>
        <v>3.6966667183364367E-2</v>
      </c>
      <c r="AG623" s="6">
        <f t="shared" si="263"/>
        <v>3.75755988811797E-2</v>
      </c>
      <c r="AH623" s="6">
        <f t="shared" si="264"/>
        <v>8.0764572419845748E-2</v>
      </c>
      <c r="AI623" s="6">
        <f t="shared" si="265"/>
        <v>-3.6541532455410036E-3</v>
      </c>
      <c r="AJ623" s="6">
        <f t="shared" si="266"/>
        <v>-3.6932144665387191E-4</v>
      </c>
      <c r="AK623" s="6">
        <f t="shared" si="267"/>
        <v>-4.4466891116985751E-3</v>
      </c>
      <c r="AL623" s="6">
        <f t="shared" si="268"/>
        <v>-1.0816884807698583E-3</v>
      </c>
      <c r="AM623" s="6">
        <f t="shared" si="269"/>
        <v>-3.6207331368737247E-3</v>
      </c>
      <c r="AN623" s="6">
        <f t="shared" si="270"/>
        <v>-1.4349172213373354E-2</v>
      </c>
    </row>
    <row r="624" spans="1:40">
      <c r="A624" s="1" t="d">
        <v>2018-11-19</v>
      </c>
      <c r="B624">
        <v>102.019997</v>
      </c>
      <c r="C624">
        <v>54.110000999999997</v>
      </c>
      <c r="D624">
        <v>63.91</v>
      </c>
      <c r="E624">
        <v>89.639999000000003</v>
      </c>
      <c r="F624">
        <v>54.790000999999997</v>
      </c>
      <c r="G624">
        <v>69.730002999999996</v>
      </c>
      <c r="H624">
        <v>53.310001</v>
      </c>
      <c r="I624">
        <v>64.080001999999993</v>
      </c>
      <c r="J624">
        <v>83.150002000000001</v>
      </c>
      <c r="K624">
        <v>115.139999</v>
      </c>
      <c r="L624">
        <v>78.010002</v>
      </c>
      <c r="M624">
        <v>80</v>
      </c>
      <c r="N624">
        <v>84.370002999999997</v>
      </c>
      <c r="O624" s="6">
        <f t="shared" si="245"/>
        <v>-5.6684576932099676E-2</v>
      </c>
      <c r="P624" s="6">
        <f t="shared" si="246"/>
        <v>1.7900887718208816E-2</v>
      </c>
      <c r="Q624" s="6">
        <f t="shared" si="247"/>
        <v>-5.5540218674092888E-2</v>
      </c>
      <c r="R624" s="6">
        <f t="shared" si="248"/>
        <v>4.2481561694155635E-3</v>
      </c>
      <c r="S624" s="6">
        <f t="shared" si="249"/>
        <v>-5.823492238840983E-3</v>
      </c>
      <c r="T624" s="6">
        <f t="shared" si="250"/>
        <v>-1.7908309622304591E-2</v>
      </c>
      <c r="U624" s="6">
        <f t="shared" si="251"/>
        <v>-1.2119063214432704E-2</v>
      </c>
      <c r="V624" s="6">
        <f t="shared" si="252"/>
        <v>-7.0198908355456863E-2</v>
      </c>
      <c r="W624" s="6">
        <f t="shared" si="253"/>
        <v>3.2524873775916408E-3</v>
      </c>
      <c r="X624" s="6">
        <f t="shared" si="254"/>
        <v>2.7649899267490018E-2</v>
      </c>
      <c r="Y624" s="6">
        <f t="shared" si="255"/>
        <v>3.4671495406649816E-3</v>
      </c>
      <c r="Z624" s="6">
        <f t="shared" si="256"/>
        <v>6.7728968723772759E-3</v>
      </c>
      <c r="AA624" s="6">
        <f t="shared" si="257"/>
        <v>1.0006086939129117E-2</v>
      </c>
      <c r="AB624" s="6">
        <f t="shared" si="258"/>
        <v>-6.1870312623878557E-2</v>
      </c>
      <c r="AC624" s="6">
        <f t="shared" si="259"/>
        <v>1.609707243270787E-2</v>
      </c>
      <c r="AD624" s="6">
        <f t="shared" si="260"/>
        <v>-5.5363254668918317E-2</v>
      </c>
      <c r="AE624" s="6">
        <f t="shared" si="261"/>
        <v>-1.5685240815814169E-4</v>
      </c>
      <c r="AF624" s="6">
        <f t="shared" si="262"/>
        <v>-9.4484189032806882E-3</v>
      </c>
      <c r="AG624" s="6">
        <f t="shared" si="263"/>
        <v>-2.1305201610636062E-2</v>
      </c>
      <c r="AH624" s="6">
        <f t="shared" si="264"/>
        <v>-1.3965075885535656E-2</v>
      </c>
      <c r="AI624" s="6">
        <f t="shared" si="265"/>
        <v>-7.5613927857922883E-2</v>
      </c>
      <c r="AJ624" s="6">
        <f t="shared" si="266"/>
        <v>3.0033945025112066E-3</v>
      </c>
      <c r="AK624" s="6">
        <f t="shared" si="267"/>
        <v>2.572836284341078E-2</v>
      </c>
      <c r="AL624" s="6">
        <f t="shared" si="268"/>
        <v>3.1543705014549085E-3</v>
      </c>
      <c r="AM624" s="6">
        <f t="shared" si="269"/>
        <v>6.1491440755418146E-3</v>
      </c>
      <c r="AN624" s="6">
        <f t="shared" si="270"/>
        <v>8.8942548486343302E-3</v>
      </c>
    </row>
    <row r="625" spans="1:40">
      <c r="A625" s="1" t="d">
        <v>2018-11-26</v>
      </c>
      <c r="B625">
        <v>107.989998</v>
      </c>
      <c r="C625">
        <v>55.59</v>
      </c>
      <c r="D625">
        <v>66.110000999999997</v>
      </c>
      <c r="E625">
        <v>95.870002999999997</v>
      </c>
      <c r="F625">
        <v>56.259998000000003</v>
      </c>
      <c r="G625">
        <v>72.540001000000004</v>
      </c>
      <c r="H625">
        <v>54.610000999999997</v>
      </c>
      <c r="I625">
        <v>67.940002000000007</v>
      </c>
      <c r="J625">
        <v>83.25</v>
      </c>
      <c r="K625">
        <v>115.33000199999999</v>
      </c>
      <c r="L625">
        <v>78.080001999999993</v>
      </c>
      <c r="M625">
        <v>80.089995999999999</v>
      </c>
      <c r="N625">
        <v>84.389999000000003</v>
      </c>
      <c r="O625" s="6">
        <f t="shared" si="245"/>
        <v>-1.8623528455107341E-2</v>
      </c>
      <c r="P625" s="6">
        <f t="shared" si="246"/>
        <v>1.303659611938957E-2</v>
      </c>
      <c r="Q625" s="6">
        <f t="shared" si="247"/>
        <v>-3.551370879638837E-2</v>
      </c>
      <c r="R625" s="6">
        <f t="shared" si="248"/>
        <v>3.093145648924428E-2</v>
      </c>
      <c r="S625" s="6">
        <f t="shared" si="249"/>
        <v>-9.9046089135673091E-3</v>
      </c>
      <c r="T625" s="6">
        <f t="shared" si="250"/>
        <v>1.6556709194394401E-3</v>
      </c>
      <c r="U625" s="6">
        <f t="shared" si="251"/>
        <v>-6.7524482613729947E-3</v>
      </c>
      <c r="V625" s="6">
        <f t="shared" si="252"/>
        <v>-2.7581862087399749E-2</v>
      </c>
      <c r="W625" s="6">
        <f t="shared" si="253"/>
        <v>4.3337133212997857E-3</v>
      </c>
      <c r="X625" s="6">
        <f t="shared" si="254"/>
        <v>1.7317242270314916E-2</v>
      </c>
      <c r="Y625" s="6">
        <f t="shared" si="255"/>
        <v>4.2354166602472489E-3</v>
      </c>
      <c r="Z625" s="6">
        <f t="shared" si="256"/>
        <v>6.3881222610515688E-3</v>
      </c>
      <c r="AA625" s="6">
        <f t="shared" si="257"/>
        <v>3.5553185559686953E-4</v>
      </c>
      <c r="AB625" s="6">
        <f t="shared" si="258"/>
        <v>-2.3809264146886222E-2</v>
      </c>
      <c r="AC625" s="6">
        <f t="shared" si="259"/>
        <v>1.1232780833888624E-2</v>
      </c>
      <c r="AD625" s="6">
        <f t="shared" si="260"/>
        <v>-3.5336744791213799E-2</v>
      </c>
      <c r="AE625" s="6">
        <f t="shared" si="261"/>
        <v>2.6526447911670574E-2</v>
      </c>
      <c r="AF625" s="6">
        <f t="shared" si="262"/>
        <v>-1.3529535578007014E-2</v>
      </c>
      <c r="AG625" s="6">
        <f t="shared" si="263"/>
        <v>-1.7412210688920321E-3</v>
      </c>
      <c r="AH625" s="6">
        <f t="shared" si="264"/>
        <v>-8.5984609324759459E-3</v>
      </c>
      <c r="AI625" s="6">
        <f t="shared" si="265"/>
        <v>-3.2996881589865773E-2</v>
      </c>
      <c r="AJ625" s="6">
        <f t="shared" si="266"/>
        <v>4.084620446219352E-3</v>
      </c>
      <c r="AK625" s="6">
        <f t="shared" si="267"/>
        <v>1.539570584623568E-2</v>
      </c>
      <c r="AL625" s="6">
        <f t="shared" si="268"/>
        <v>3.9226376210371753E-3</v>
      </c>
      <c r="AM625" s="6">
        <f t="shared" si="269"/>
        <v>5.7643694642161066E-3</v>
      </c>
      <c r="AN625" s="6">
        <f t="shared" si="270"/>
        <v>-7.5630023489791677E-4</v>
      </c>
    </row>
    <row r="626" spans="1:40">
      <c r="A626" s="1" t="d">
        <v>2018-12-03</v>
      </c>
      <c r="B626">
        <v>103.370003</v>
      </c>
      <c r="C626">
        <v>56.459999000000003</v>
      </c>
      <c r="D626">
        <v>64.069999999999993</v>
      </c>
      <c r="E626">
        <v>90.559997999999993</v>
      </c>
      <c r="F626">
        <v>54.720001000000003</v>
      </c>
      <c r="G626">
        <v>68.029999000000004</v>
      </c>
      <c r="H626">
        <v>51.91</v>
      </c>
      <c r="I626">
        <v>64.599997999999999</v>
      </c>
      <c r="J626">
        <v>83.269997000000004</v>
      </c>
      <c r="K626">
        <v>118.410004</v>
      </c>
      <c r="L626">
        <v>78.110000999999997</v>
      </c>
      <c r="M626">
        <v>80.580001999999993</v>
      </c>
      <c r="N626">
        <v>85.809997999999993</v>
      </c>
      <c r="O626" s="6">
        <f t="shared" si="245"/>
        <v>-2.8608796864660977E-2</v>
      </c>
      <c r="P626" s="6">
        <f t="shared" si="246"/>
        <v>2.8383403474484835E-2</v>
      </c>
      <c r="Q626" s="6">
        <f t="shared" si="247"/>
        <v>-4.7399348533216736E-2</v>
      </c>
      <c r="R626" s="6">
        <f t="shared" si="248"/>
        <v>-1.6210683661939701E-2</v>
      </c>
      <c r="S626" s="6">
        <f t="shared" si="249"/>
        <v>-2.4193271985523988E-2</v>
      </c>
      <c r="T626" s="6">
        <f t="shared" si="250"/>
        <v>-5.6578423042002807E-2</v>
      </c>
      <c r="U626" s="6">
        <f t="shared" si="251"/>
        <v>-6.2175914907601167E-2</v>
      </c>
      <c r="V626" s="6">
        <f t="shared" si="252"/>
        <v>-5.4376787177217514E-2</v>
      </c>
      <c r="W626" s="6">
        <f t="shared" si="253"/>
        <v>1.8029213369788037E-3</v>
      </c>
      <c r="X626" s="6">
        <f t="shared" si="254"/>
        <v>3.183321414365841E-2</v>
      </c>
      <c r="Y626" s="6">
        <f t="shared" si="255"/>
        <v>1.4092757350721023E-3</v>
      </c>
      <c r="Z626" s="6">
        <f t="shared" si="256"/>
        <v>7.7240074573092978E-3</v>
      </c>
      <c r="AA626" s="6">
        <f t="shared" si="257"/>
        <v>2.0723630964058468E-2</v>
      </c>
      <c r="AB626" s="6">
        <f t="shared" si="258"/>
        <v>-3.3794532556439862E-2</v>
      </c>
      <c r="AC626" s="6">
        <f t="shared" si="259"/>
        <v>2.6579588188983889E-2</v>
      </c>
      <c r="AD626" s="6">
        <f t="shared" si="260"/>
        <v>-4.7222384528042165E-2</v>
      </c>
      <c r="AE626" s="6">
        <f t="shared" si="261"/>
        <v>-2.0615692239513407E-2</v>
      </c>
      <c r="AF626" s="6">
        <f t="shared" si="262"/>
        <v>-2.7818198649963693E-2</v>
      </c>
      <c r="AG626" s="6">
        <f t="shared" si="263"/>
        <v>-5.9975315030334278E-2</v>
      </c>
      <c r="AH626" s="6">
        <f t="shared" si="264"/>
        <v>-6.4021927578704119E-2</v>
      </c>
      <c r="AI626" s="6">
        <f t="shared" si="265"/>
        <v>-5.9791806679683535E-2</v>
      </c>
      <c r="AJ626" s="6">
        <f t="shared" si="266"/>
        <v>1.5538284618983695E-3</v>
      </c>
      <c r="AK626" s="6">
        <f t="shared" si="267"/>
        <v>2.9911677719579172E-2</v>
      </c>
      <c r="AL626" s="6">
        <f t="shared" si="268"/>
        <v>1.0964966958620292E-3</v>
      </c>
      <c r="AM626" s="6">
        <f t="shared" si="269"/>
        <v>7.1002546604738356E-3</v>
      </c>
      <c r="AN626" s="6">
        <f t="shared" si="270"/>
        <v>1.9611798873563683E-2</v>
      </c>
    </row>
    <row r="627" spans="1:40">
      <c r="A627" s="1" t="d">
        <v>2018-12-10</v>
      </c>
      <c r="B627">
        <v>102.33000199999999</v>
      </c>
      <c r="C627">
        <v>56.82</v>
      </c>
      <c r="D627">
        <v>62.09</v>
      </c>
      <c r="E627">
        <v>88.959998999999996</v>
      </c>
      <c r="F627">
        <v>54.5</v>
      </c>
      <c r="G627">
        <v>67.050003000000004</v>
      </c>
      <c r="H627">
        <v>51.32</v>
      </c>
      <c r="I627">
        <v>64.569999999999993</v>
      </c>
      <c r="J627">
        <v>83.309997999999993</v>
      </c>
      <c r="K627">
        <v>118.480003</v>
      </c>
      <c r="L627">
        <v>78.239998</v>
      </c>
      <c r="M627">
        <v>80.610000999999997</v>
      </c>
      <c r="N627">
        <v>86.349997999999999</v>
      </c>
      <c r="O627" s="6">
        <f t="shared" si="245"/>
        <v>3.0340615544929917E-3</v>
      </c>
      <c r="P627" s="6">
        <f t="shared" si="246"/>
        <v>4.8869346290525813E-2</v>
      </c>
      <c r="Q627" s="6">
        <f t="shared" si="247"/>
        <v>-2.8890898285388853E-2</v>
      </c>
      <c r="R627" s="6">
        <f t="shared" si="248"/>
        <v>-7.6148185157272029E-3</v>
      </c>
      <c r="S627" s="6">
        <f t="shared" si="249"/>
        <v>-5.3070121326314335E-3</v>
      </c>
      <c r="T627" s="6">
        <f t="shared" si="250"/>
        <v>-3.9192029785591533E-2</v>
      </c>
      <c r="U627" s="6">
        <f t="shared" si="251"/>
        <v>-3.8043409845440558E-2</v>
      </c>
      <c r="V627" s="6">
        <f t="shared" si="252"/>
        <v>7.6175726672860732E-3</v>
      </c>
      <c r="W627" s="6">
        <f t="shared" si="253"/>
        <v>1.9223362882427389E-3</v>
      </c>
      <c r="X627" s="6">
        <f t="shared" si="254"/>
        <v>2.8595424717687702E-2</v>
      </c>
      <c r="Y627" s="6">
        <f t="shared" si="255"/>
        <v>2.9439509262292056E-3</v>
      </c>
      <c r="Z627" s="6">
        <f t="shared" si="256"/>
        <v>7.5960890270365356E-3</v>
      </c>
      <c r="AA627" s="6">
        <f t="shared" si="257"/>
        <v>2.3196857695938211E-2</v>
      </c>
      <c r="AB627" s="6">
        <f t="shared" si="258"/>
        <v>-2.1516741372858902E-3</v>
      </c>
      <c r="AC627" s="6">
        <f t="shared" si="259"/>
        <v>4.706553100502487E-2</v>
      </c>
      <c r="AD627" s="6">
        <f t="shared" si="260"/>
        <v>-2.8713934280214282E-2</v>
      </c>
      <c r="AE627" s="6">
        <f t="shared" si="261"/>
        <v>-1.2019827093300909E-2</v>
      </c>
      <c r="AF627" s="6">
        <f t="shared" si="262"/>
        <v>-8.9319387970711386E-3</v>
      </c>
      <c r="AG627" s="6">
        <f t="shared" si="263"/>
        <v>-4.2588921773923004E-2</v>
      </c>
      <c r="AH627" s="6">
        <f t="shared" si="264"/>
        <v>-3.988942251654351E-2</v>
      </c>
      <c r="AI627" s="6">
        <f t="shared" si="265"/>
        <v>2.202553164820052E-3</v>
      </c>
      <c r="AJ627" s="6">
        <f t="shared" si="266"/>
        <v>1.6732434131623048E-3</v>
      </c>
      <c r="AK627" s="6">
        <f t="shared" si="267"/>
        <v>2.6673888293608464E-2</v>
      </c>
      <c r="AL627" s="6">
        <f t="shared" si="268"/>
        <v>2.6311718870191325E-3</v>
      </c>
      <c r="AM627" s="6">
        <f t="shared" si="269"/>
        <v>6.9723362302010743E-3</v>
      </c>
      <c r="AN627" s="6">
        <f t="shared" si="270"/>
        <v>2.2085025605443426E-2</v>
      </c>
    </row>
    <row r="628" spans="1:40">
      <c r="A628" s="1" t="d">
        <v>2018-12-17</v>
      </c>
      <c r="B628">
        <v>93.760002</v>
      </c>
      <c r="C628">
        <v>53.810001</v>
      </c>
      <c r="D628">
        <v>56.110000999999997</v>
      </c>
      <c r="E628">
        <v>82.68</v>
      </c>
      <c r="F628">
        <v>50.18</v>
      </c>
      <c r="G628">
        <v>62.25</v>
      </c>
      <c r="H628">
        <v>48.599997999999999</v>
      </c>
      <c r="I628">
        <v>59.200001</v>
      </c>
      <c r="J628">
        <v>83.389999000000003</v>
      </c>
      <c r="K628">
        <v>120.720001</v>
      </c>
      <c r="L628">
        <v>78.480002999999996</v>
      </c>
      <c r="M628">
        <v>80.919998000000007</v>
      </c>
      <c r="N628">
        <v>87.190002000000007</v>
      </c>
      <c r="O628" s="6">
        <f t="shared" si="245"/>
        <v>-0.14130026456467462</v>
      </c>
      <c r="P628" s="6">
        <f t="shared" si="246"/>
        <v>-3.2543986880143781E-2</v>
      </c>
      <c r="Q628" s="6">
        <f t="shared" si="247"/>
        <v>-0.16400596888677574</v>
      </c>
      <c r="R628" s="6">
        <f t="shared" si="248"/>
        <v>-0.14801540356771223</v>
      </c>
      <c r="S628" s="6">
        <f t="shared" si="249"/>
        <v>-0.11436722657419832</v>
      </c>
      <c r="T628" s="6">
        <f t="shared" si="250"/>
        <v>-0.15297961229543691</v>
      </c>
      <c r="U628" s="6">
        <f t="shared" si="251"/>
        <v>-0.11659354472154283</v>
      </c>
      <c r="V628" s="6">
        <f t="shared" si="252"/>
        <v>-0.13770343338832491</v>
      </c>
      <c r="W628" s="6">
        <f t="shared" si="253"/>
        <v>1.6802572464952499E-3</v>
      </c>
      <c r="X628" s="6">
        <f t="shared" si="254"/>
        <v>4.5676221163836218E-2</v>
      </c>
      <c r="Y628" s="6">
        <f t="shared" si="255"/>
        <v>5.10988576381592E-3</v>
      </c>
      <c r="Z628" s="6">
        <f t="shared" si="256"/>
        <v>1.0310035191999353E-2</v>
      </c>
      <c r="AA628" s="6">
        <f t="shared" si="257"/>
        <v>3.2640769058004032E-2</v>
      </c>
      <c r="AB628" s="6">
        <f t="shared" si="258"/>
        <v>-0.1464860002564535</v>
      </c>
      <c r="AC628" s="6">
        <f t="shared" si="259"/>
        <v>-3.4347802165644724E-2</v>
      </c>
      <c r="AD628" s="6">
        <f t="shared" si="260"/>
        <v>-0.16382900488160118</v>
      </c>
      <c r="AE628" s="6">
        <f t="shared" si="261"/>
        <v>-0.15242041214528593</v>
      </c>
      <c r="AF628" s="6">
        <f t="shared" si="262"/>
        <v>-0.11799215323863801</v>
      </c>
      <c r="AG628" s="6">
        <f t="shared" si="263"/>
        <v>-0.1563765042837684</v>
      </c>
      <c r="AH628" s="6">
        <f t="shared" si="264"/>
        <v>-0.11843955739264578</v>
      </c>
      <c r="AI628" s="6">
        <f t="shared" si="265"/>
        <v>-0.14311845289079095</v>
      </c>
      <c r="AJ628" s="6">
        <f t="shared" si="266"/>
        <v>1.4311643714148157E-3</v>
      </c>
      <c r="AK628" s="6">
        <f t="shared" si="267"/>
        <v>4.375468473975698E-2</v>
      </c>
      <c r="AL628" s="6">
        <f t="shared" si="268"/>
        <v>4.7971067246058464E-3</v>
      </c>
      <c r="AM628" s="6">
        <f t="shared" si="269"/>
        <v>9.6862823951638904E-3</v>
      </c>
      <c r="AN628" s="6">
        <f t="shared" si="270"/>
        <v>3.1528936967509247E-2</v>
      </c>
    </row>
    <row r="629" spans="1:40">
      <c r="A629" s="1" t="d">
        <v>2018-12-24</v>
      </c>
      <c r="B629">
        <v>97.959998999999996</v>
      </c>
      <c r="C629">
        <v>52.830002</v>
      </c>
      <c r="D629">
        <v>57.049999</v>
      </c>
      <c r="E629">
        <v>85.25</v>
      </c>
      <c r="F629">
        <v>50.57</v>
      </c>
      <c r="G629">
        <v>63.77</v>
      </c>
      <c r="H629">
        <v>50.099997999999999</v>
      </c>
      <c r="I629">
        <v>61.400002000000001</v>
      </c>
      <c r="J629">
        <v>83.589995999999999</v>
      </c>
      <c r="K629">
        <v>121.050003</v>
      </c>
      <c r="L629">
        <v>78.480002999999996</v>
      </c>
      <c r="M629">
        <v>81.069999999999993</v>
      </c>
      <c r="N629">
        <v>86.919998000000007</v>
      </c>
      <c r="O629" s="6">
        <f t="shared" si="245"/>
        <v>-5.375559172663423E-2</v>
      </c>
      <c r="P629" s="6">
        <f t="shared" si="246"/>
        <v>-6.6453156080187148E-2</v>
      </c>
      <c r="Q629" s="6">
        <f t="shared" si="247"/>
        <v>-0.11604817687132937</v>
      </c>
      <c r="R629" s="6">
        <f t="shared" si="248"/>
        <v>-6.0424476206440668E-2</v>
      </c>
      <c r="S629" s="6">
        <f t="shared" si="249"/>
        <v>-7.8870776497257072E-2</v>
      </c>
      <c r="T629" s="6">
        <f t="shared" si="250"/>
        <v>-6.4665909330391694E-2</v>
      </c>
      <c r="U629" s="6">
        <f t="shared" si="251"/>
        <v>-3.5490481668478929E-2</v>
      </c>
      <c r="V629" s="6">
        <f t="shared" si="252"/>
        <v>-5.0804512102417217E-2</v>
      </c>
      <c r="W629" s="6">
        <f t="shared" si="253"/>
        <v>3.835543638103173E-3</v>
      </c>
      <c r="X629" s="6">
        <f t="shared" si="254"/>
        <v>2.2050496043419205E-2</v>
      </c>
      <c r="Y629" s="6">
        <f t="shared" si="255"/>
        <v>4.7257510587427496E-3</v>
      </c>
      <c r="Z629" s="6">
        <f t="shared" si="256"/>
        <v>6.0624744163603498E-3</v>
      </c>
      <c r="AA629" s="6">
        <f t="shared" si="257"/>
        <v>1.2852605866842236E-2</v>
      </c>
      <c r="AB629" s="6">
        <f t="shared" si="258"/>
        <v>-5.8941327418413111E-2</v>
      </c>
      <c r="AC629" s="6">
        <f t="shared" si="259"/>
        <v>-6.8256971365688091E-2</v>
      </c>
      <c r="AD629" s="6">
        <f t="shared" si="260"/>
        <v>-0.1158712128661548</v>
      </c>
      <c r="AE629" s="6">
        <f t="shared" si="261"/>
        <v>-6.4829484784014374E-2</v>
      </c>
      <c r="AF629" s="6">
        <f t="shared" si="262"/>
        <v>-8.2495703161696771E-2</v>
      </c>
      <c r="AG629" s="6">
        <f t="shared" si="263"/>
        <v>-6.8062801318723165E-2</v>
      </c>
      <c r="AH629" s="6">
        <f t="shared" si="264"/>
        <v>-3.7336494339581881E-2</v>
      </c>
      <c r="AI629" s="6">
        <f t="shared" si="265"/>
        <v>-5.6219531604883237E-2</v>
      </c>
      <c r="AJ629" s="6">
        <f t="shared" si="266"/>
        <v>3.5864507630227389E-3</v>
      </c>
      <c r="AK629" s="6">
        <f t="shared" si="267"/>
        <v>2.0128959619339967E-2</v>
      </c>
      <c r="AL629" s="6">
        <f t="shared" si="268"/>
        <v>4.4129720195326761E-3</v>
      </c>
      <c r="AM629" s="6">
        <f t="shared" si="269"/>
        <v>5.4387216195248885E-3</v>
      </c>
      <c r="AN629" s="6">
        <f t="shared" si="270"/>
        <v>1.1740773776347451E-2</v>
      </c>
    </row>
    <row r="630" spans="1:40">
      <c r="A630" s="1" t="d">
        <v>2018-12-31</v>
      </c>
      <c r="B630">
        <v>100.83000199999999</v>
      </c>
      <c r="C630">
        <v>52.77</v>
      </c>
      <c r="D630">
        <v>59.869999</v>
      </c>
      <c r="E630">
        <v>85.959998999999996</v>
      </c>
      <c r="F630">
        <v>51.259998000000003</v>
      </c>
      <c r="G630">
        <v>65.150002000000001</v>
      </c>
      <c r="H630">
        <v>51.279998999999997</v>
      </c>
      <c r="I630">
        <v>61.5</v>
      </c>
      <c r="J630">
        <v>83.620002999999997</v>
      </c>
      <c r="K630">
        <v>122.110001</v>
      </c>
      <c r="L630">
        <v>78.620002999999997</v>
      </c>
      <c r="M630">
        <v>81.519997000000004</v>
      </c>
      <c r="N630">
        <v>87.739998</v>
      </c>
      <c r="O630" s="6">
        <f t="shared" si="245"/>
        <v>-1.4766954402784154E-2</v>
      </c>
      <c r="P630" s="6">
        <f t="shared" si="246"/>
        <v>-7.3945529008465294E-2</v>
      </c>
      <c r="Q630" s="6">
        <f t="shared" si="247"/>
        <v>-3.6409417142397177E-2</v>
      </c>
      <c r="R630" s="6">
        <f t="shared" si="248"/>
        <v>-3.4304759120273157E-2</v>
      </c>
      <c r="S630" s="6">
        <f t="shared" si="249"/>
        <v>-6.1290019750051224E-2</v>
      </c>
      <c r="T630" s="6">
        <f t="shared" si="250"/>
        <v>-2.8746320201173906E-2</v>
      </c>
      <c r="U630" s="6">
        <f t="shared" si="251"/>
        <v>-7.7974663580141217E-4</v>
      </c>
      <c r="V630" s="6">
        <f t="shared" si="252"/>
        <v>-4.8712731825903369E-2</v>
      </c>
      <c r="W630" s="6">
        <f t="shared" si="253"/>
        <v>3.7141958249071031E-3</v>
      </c>
      <c r="X630" s="6">
        <f t="shared" si="254"/>
        <v>3.0178090753995742E-2</v>
      </c>
      <c r="Y630" s="6">
        <f t="shared" si="255"/>
        <v>4.8451579877535145E-3</v>
      </c>
      <c r="Z630" s="6">
        <f t="shared" si="256"/>
        <v>1.122562841276546E-2</v>
      </c>
      <c r="AA630" s="6">
        <f t="shared" si="257"/>
        <v>1.5969091512311753E-2</v>
      </c>
      <c r="AB630" s="6">
        <f t="shared" si="258"/>
        <v>-1.9952690094563037E-2</v>
      </c>
      <c r="AC630" s="6">
        <f t="shared" si="259"/>
        <v>-7.5749344293966236E-2</v>
      </c>
      <c r="AD630" s="6">
        <f t="shared" si="260"/>
        <v>-3.6232453137222606E-2</v>
      </c>
      <c r="AE630" s="6">
        <f t="shared" si="261"/>
        <v>-3.8709767697846863E-2</v>
      </c>
      <c r="AF630" s="6">
        <f t="shared" si="262"/>
        <v>-6.4914946414490929E-2</v>
      </c>
      <c r="AG630" s="6">
        <f t="shared" si="263"/>
        <v>-3.2143212189505381E-2</v>
      </c>
      <c r="AH630" s="6">
        <f t="shared" si="264"/>
        <v>-2.625759306904364E-3</v>
      </c>
      <c r="AI630" s="6">
        <f t="shared" si="265"/>
        <v>-5.4127751328369389E-2</v>
      </c>
      <c r="AJ630" s="6">
        <f t="shared" si="266"/>
        <v>3.465102949826669E-3</v>
      </c>
      <c r="AK630" s="6">
        <f t="shared" si="267"/>
        <v>2.8256554329916504E-2</v>
      </c>
      <c r="AL630" s="6">
        <f t="shared" si="268"/>
        <v>4.5323789485434409E-3</v>
      </c>
      <c r="AM630" s="6">
        <f t="shared" si="269"/>
        <v>1.0601875615929998E-2</v>
      </c>
      <c r="AN630" s="6">
        <f t="shared" si="270"/>
        <v>1.4857259421816968E-2</v>
      </c>
    </row>
    <row r="631" spans="1:40">
      <c r="A631" s="1" t="d">
        <v>2019-01-07</v>
      </c>
      <c r="B631">
        <v>104.58000199999999</v>
      </c>
      <c r="C631">
        <v>53.23</v>
      </c>
      <c r="D631">
        <v>62.009998000000003</v>
      </c>
      <c r="E631">
        <v>87.809997999999993</v>
      </c>
      <c r="F631">
        <v>51.630001</v>
      </c>
      <c r="G631">
        <v>67.870002999999997</v>
      </c>
      <c r="H631">
        <v>52.27</v>
      </c>
      <c r="I631">
        <v>63.540000999999997</v>
      </c>
      <c r="J631">
        <v>83.610000999999997</v>
      </c>
      <c r="K631">
        <v>120.93</v>
      </c>
      <c r="L631">
        <v>78.620002999999997</v>
      </c>
      <c r="M631">
        <v>81.589995999999999</v>
      </c>
      <c r="N631">
        <v>87.519997000000004</v>
      </c>
      <c r="O631" s="6">
        <f t="shared" si="245"/>
        <v>0.1092140007243395</v>
      </c>
      <c r="P631" s="6">
        <f t="shared" si="246"/>
        <v>-1.0837194900568444E-2</v>
      </c>
      <c r="Q631" s="6">
        <f t="shared" si="247"/>
        <v>9.998156252390808E-2</v>
      </c>
      <c r="R631" s="6">
        <f t="shared" si="248"/>
        <v>6.0197631781887057E-2</v>
      </c>
      <c r="S631" s="6">
        <f t="shared" si="249"/>
        <v>2.8486377321865521E-2</v>
      </c>
      <c r="T631" s="6">
        <f t="shared" si="250"/>
        <v>8.6435619573000208E-2</v>
      </c>
      <c r="U631" s="6">
        <f t="shared" si="251"/>
        <v>7.2799102970646581E-2</v>
      </c>
      <c r="V631" s="6">
        <f t="shared" si="252"/>
        <v>7.0748085797635807E-2</v>
      </c>
      <c r="W631" s="6">
        <f t="shared" si="253"/>
        <v>2.6347560152099026E-3</v>
      </c>
      <c r="X631" s="6">
        <f t="shared" si="254"/>
        <v>1.7380430539591265E-3</v>
      </c>
      <c r="Y631" s="6">
        <f t="shared" si="255"/>
        <v>1.7823046685363966E-3</v>
      </c>
      <c r="Z631" s="6">
        <f t="shared" si="256"/>
        <v>8.2456688313159998E-3</v>
      </c>
      <c r="AA631" s="6">
        <f t="shared" si="257"/>
        <v>3.7776360176573517E-3</v>
      </c>
      <c r="AB631" s="6">
        <f t="shared" si="258"/>
        <v>0.10402826503256062</v>
      </c>
      <c r="AC631" s="6">
        <f t="shared" si="259"/>
        <v>-1.264101018606939E-2</v>
      </c>
      <c r="AD631" s="6">
        <f t="shared" si="260"/>
        <v>0.10015852652908265</v>
      </c>
      <c r="AE631" s="6">
        <f t="shared" si="261"/>
        <v>5.579262320431335E-2</v>
      </c>
      <c r="AF631" s="6">
        <f t="shared" si="262"/>
        <v>2.4861450657425815E-2</v>
      </c>
      <c r="AG631" s="6">
        <f t="shared" si="263"/>
        <v>8.3038727584668737E-2</v>
      </c>
      <c r="AH631" s="6">
        <f t="shared" si="264"/>
        <v>7.0953090299543636E-2</v>
      </c>
      <c r="AI631" s="6">
        <f t="shared" si="265"/>
        <v>6.5333066295169787E-2</v>
      </c>
      <c r="AJ631" s="6">
        <f t="shared" si="266"/>
        <v>2.3856631401294685E-3</v>
      </c>
      <c r="AK631" s="6">
        <f t="shared" si="267"/>
        <v>-1.8349337012011041E-4</v>
      </c>
      <c r="AL631" s="6">
        <f t="shared" si="268"/>
        <v>1.4695256293263234E-3</v>
      </c>
      <c r="AM631" s="6">
        <f t="shared" si="269"/>
        <v>7.6219160344805376E-3</v>
      </c>
      <c r="AN631" s="6">
        <f t="shared" si="270"/>
        <v>2.6658039271625655E-3</v>
      </c>
    </row>
    <row r="632" spans="1:40">
      <c r="A632" s="1" t="d">
        <v>2019-01-14</v>
      </c>
      <c r="B632">
        <v>106.80999799999999</v>
      </c>
      <c r="C632">
        <v>53.139999000000003</v>
      </c>
      <c r="D632">
        <v>63.84</v>
      </c>
      <c r="E632">
        <v>90.080001999999993</v>
      </c>
      <c r="F632">
        <v>52.450001</v>
      </c>
      <c r="G632">
        <v>70.190002000000007</v>
      </c>
      <c r="H632">
        <v>53.509998000000003</v>
      </c>
      <c r="I632">
        <v>65.349997999999999</v>
      </c>
      <c r="J632">
        <v>83.540001000000004</v>
      </c>
      <c r="K632">
        <v>119.55999799999999</v>
      </c>
      <c r="L632">
        <v>78.589995999999999</v>
      </c>
      <c r="M632">
        <v>81.419998000000007</v>
      </c>
      <c r="N632">
        <v>87.120002999999997</v>
      </c>
      <c r="O632" s="6">
        <f t="shared" si="245"/>
        <v>8.6492314501046719E-2</v>
      </c>
      <c r="P632" s="6">
        <f t="shared" si="246"/>
        <v>5.8506724799495761E-3</v>
      </c>
      <c r="Q632" s="6">
        <f t="shared" si="247"/>
        <v>0.1124518943619526</v>
      </c>
      <c r="R632" s="6">
        <f t="shared" si="248"/>
        <v>5.5110070430240445E-2</v>
      </c>
      <c r="S632" s="6">
        <f t="shared" si="249"/>
        <v>3.6501838816191255E-2</v>
      </c>
      <c r="T632" s="6">
        <f t="shared" si="250"/>
        <v>9.5923018909236921E-2</v>
      </c>
      <c r="U632" s="6">
        <f t="shared" si="251"/>
        <v>6.5847546776362675E-2</v>
      </c>
      <c r="V632" s="6">
        <f t="shared" si="252"/>
        <v>6.2347541739406619E-2</v>
      </c>
      <c r="W632" s="6">
        <f t="shared" si="253"/>
        <v>-5.982768191067474E-4</v>
      </c>
      <c r="X632" s="6">
        <f t="shared" si="254"/>
        <v>-1.2385387479480403E-2</v>
      </c>
      <c r="Y632" s="6">
        <f t="shared" si="255"/>
        <v>1.4005604976150424E-3</v>
      </c>
      <c r="Z632" s="6">
        <f t="shared" si="256"/>
        <v>4.307939511227616E-3</v>
      </c>
      <c r="AA632" s="6">
        <f t="shared" si="257"/>
        <v>2.2983806814015351E-3</v>
      </c>
      <c r="AB632" s="6">
        <f t="shared" si="258"/>
        <v>8.1306578809267838E-2</v>
      </c>
      <c r="AC632" s="6">
        <f t="shared" si="259"/>
        <v>4.04685719444863E-3</v>
      </c>
      <c r="AD632" s="6">
        <f t="shared" si="260"/>
        <v>0.11262885836712717</v>
      </c>
      <c r="AE632" s="6">
        <f t="shared" si="261"/>
        <v>5.0705061852666738E-2</v>
      </c>
      <c r="AF632" s="6">
        <f t="shared" si="262"/>
        <v>3.287691215175155E-2</v>
      </c>
      <c r="AG632" s="6">
        <f t="shared" si="263"/>
        <v>9.2526126920905449E-2</v>
      </c>
      <c r="AH632" s="6">
        <f t="shared" si="264"/>
        <v>6.4001534105259716E-2</v>
      </c>
      <c r="AI632" s="6">
        <f t="shared" si="265"/>
        <v>5.6932522236940598E-2</v>
      </c>
      <c r="AJ632" s="6">
        <f t="shared" si="266"/>
        <v>-8.4736969418718153E-4</v>
      </c>
      <c r="AK632" s="6">
        <f t="shared" si="267"/>
        <v>-1.4306923903559639E-2</v>
      </c>
      <c r="AL632" s="6">
        <f t="shared" si="268"/>
        <v>1.0877814584049693E-3</v>
      </c>
      <c r="AM632" s="6">
        <f t="shared" si="269"/>
        <v>3.6841867143921543E-3</v>
      </c>
      <c r="AN632" s="6">
        <f t="shared" si="270"/>
        <v>1.1865485909067488E-3</v>
      </c>
    </row>
    <row r="633" spans="1:40">
      <c r="A633" s="1" t="d">
        <v>2019-01-21</v>
      </c>
      <c r="B633">
        <v>107.029999</v>
      </c>
      <c r="C633">
        <v>53.32</v>
      </c>
      <c r="D633">
        <v>62.93</v>
      </c>
      <c r="E633">
        <v>88.919998000000007</v>
      </c>
      <c r="F633">
        <v>51.73</v>
      </c>
      <c r="G633">
        <v>70.069999999999993</v>
      </c>
      <c r="H633">
        <v>53.119999</v>
      </c>
      <c r="I633">
        <v>65.930000000000007</v>
      </c>
      <c r="J633">
        <v>83.599997999999999</v>
      </c>
      <c r="K633">
        <v>120.529999</v>
      </c>
      <c r="L633">
        <v>78.709998999999996</v>
      </c>
      <c r="M633">
        <v>81.739998</v>
      </c>
      <c r="N633">
        <v>87.860000999999997</v>
      </c>
      <c r="O633" s="6">
        <f t="shared" si="245"/>
        <v>5.9673209412619312E-2</v>
      </c>
      <c r="P633" s="6">
        <f t="shared" si="246"/>
        <v>1.0368647892931463E-2</v>
      </c>
      <c r="Q633" s="6">
        <f t="shared" si="247"/>
        <v>4.9847469304437814E-2</v>
      </c>
      <c r="R633" s="6">
        <f t="shared" si="248"/>
        <v>3.3855006462876168E-2</v>
      </c>
      <c r="S633" s="6">
        <f t="shared" si="249"/>
        <v>9.1272020962764062E-3</v>
      </c>
      <c r="T633" s="6">
        <f t="shared" si="250"/>
        <v>7.2802408113200448E-2</v>
      </c>
      <c r="U633" s="6">
        <f t="shared" si="251"/>
        <v>3.5252693231242811E-2</v>
      </c>
      <c r="V633" s="6">
        <f t="shared" si="252"/>
        <v>6.9556398312736301E-2</v>
      </c>
      <c r="W633" s="6">
        <f t="shared" si="253"/>
        <v>-2.3926563779215395E-4</v>
      </c>
      <c r="X633" s="6">
        <f t="shared" si="254"/>
        <v>-1.3023609730705338E-2</v>
      </c>
      <c r="Y633" s="6">
        <f t="shared" si="255"/>
        <v>1.1440412975497257E-3</v>
      </c>
      <c r="Z633" s="6">
        <f t="shared" si="256"/>
        <v>2.6951015546224063E-3</v>
      </c>
      <c r="AA633" s="6">
        <f t="shared" si="257"/>
        <v>1.3667769859299548E-3</v>
      </c>
      <c r="AB633" s="6">
        <f t="shared" si="258"/>
        <v>5.4487473720840431E-2</v>
      </c>
      <c r="AC633" s="6">
        <f t="shared" si="259"/>
        <v>8.564832607430517E-3</v>
      </c>
      <c r="AD633" s="6">
        <f t="shared" si="260"/>
        <v>5.0024433309612384E-2</v>
      </c>
      <c r="AE633" s="6">
        <f t="shared" si="261"/>
        <v>2.9449997885302462E-2</v>
      </c>
      <c r="AF633" s="6">
        <f t="shared" si="262"/>
        <v>5.502275431836701E-3</v>
      </c>
      <c r="AG633" s="6">
        <f t="shared" si="263"/>
        <v>6.9405516124868977E-2</v>
      </c>
      <c r="AH633" s="6">
        <f t="shared" si="264"/>
        <v>3.3406680560139859E-2</v>
      </c>
      <c r="AI633" s="6">
        <f t="shared" si="265"/>
        <v>6.414137881027028E-2</v>
      </c>
      <c r="AJ633" s="6">
        <f t="shared" si="266"/>
        <v>-4.8835851287258808E-4</v>
      </c>
      <c r="AK633" s="6">
        <f t="shared" si="267"/>
        <v>-1.4945146154784575E-2</v>
      </c>
      <c r="AL633" s="6">
        <f t="shared" si="268"/>
        <v>8.3126225833965255E-4</v>
      </c>
      <c r="AM633" s="6">
        <f t="shared" si="269"/>
        <v>2.0713487577869445E-3</v>
      </c>
      <c r="AN633" s="6">
        <f t="shared" si="270"/>
        <v>2.5494489543516851E-4</v>
      </c>
    </row>
    <row r="634" spans="1:40">
      <c r="A634" s="1" t="d">
        <v>2019-01-28</v>
      </c>
      <c r="B634">
        <v>107.19000200000001</v>
      </c>
      <c r="C634">
        <v>54.549999</v>
      </c>
      <c r="D634">
        <v>64.889999000000003</v>
      </c>
      <c r="E634">
        <v>90.75</v>
      </c>
      <c r="F634">
        <v>53.220001000000003</v>
      </c>
      <c r="G634">
        <v>71.879997000000003</v>
      </c>
      <c r="H634">
        <v>53.509998000000003</v>
      </c>
      <c r="I634">
        <v>66.669998000000007</v>
      </c>
      <c r="J634">
        <v>83.580001999999993</v>
      </c>
      <c r="K634">
        <v>120.959999</v>
      </c>
      <c r="L634">
        <v>78.739998</v>
      </c>
      <c r="M634">
        <v>82.129997000000003</v>
      </c>
      <c r="N634">
        <v>88.5</v>
      </c>
      <c r="O634" s="6">
        <f t="shared" si="245"/>
        <v>2.4650631477785116E-2</v>
      </c>
      <c r="P634" s="6">
        <f t="shared" si="246"/>
        <v>2.4495546762608005E-2</v>
      </c>
      <c r="Q634" s="6">
        <f t="shared" si="247"/>
        <v>4.5397883113458395E-2</v>
      </c>
      <c r="R634" s="6">
        <f t="shared" si="248"/>
        <v>3.2933106549505549E-2</v>
      </c>
      <c r="S634" s="6">
        <f t="shared" si="249"/>
        <v>3.0331366079329982E-2</v>
      </c>
      <c r="T634" s="6">
        <f t="shared" si="250"/>
        <v>5.7403865261313254E-2</v>
      </c>
      <c r="U634" s="6">
        <f t="shared" si="251"/>
        <v>2.3445922222190621E-2</v>
      </c>
      <c r="V634" s="6">
        <f t="shared" si="252"/>
        <v>4.8085402051980586E-2</v>
      </c>
      <c r="W634" s="6">
        <f t="shared" si="253"/>
        <v>-3.5886117331966925E-4</v>
      </c>
      <c r="X634" s="6">
        <f t="shared" si="254"/>
        <v>2.4803836684292373E-4</v>
      </c>
      <c r="Y634" s="6">
        <f t="shared" si="255"/>
        <v>1.5251019635973779E-3</v>
      </c>
      <c r="Z634" s="6">
        <f t="shared" si="256"/>
        <v>6.5966648095520377E-3</v>
      </c>
      <c r="AA634" s="6">
        <f t="shared" si="257"/>
        <v>1.1135247618092606E-2</v>
      </c>
      <c r="AB634" s="6">
        <f t="shared" si="258"/>
        <v>1.9464895786006235E-2</v>
      </c>
      <c r="AC634" s="6">
        <f t="shared" si="259"/>
        <v>2.2691731477107058E-2</v>
      </c>
      <c r="AD634" s="6">
        <f t="shared" si="260"/>
        <v>4.5574847118632966E-2</v>
      </c>
      <c r="AE634" s="6">
        <f t="shared" si="261"/>
        <v>2.8528097971931843E-2</v>
      </c>
      <c r="AF634" s="6">
        <f t="shared" si="262"/>
        <v>2.6706439414890277E-2</v>
      </c>
      <c r="AG634" s="6">
        <f t="shared" si="263"/>
        <v>5.4006973272981783E-2</v>
      </c>
      <c r="AH634" s="6">
        <f t="shared" si="264"/>
        <v>2.1599909551087669E-2</v>
      </c>
      <c r="AI634" s="6">
        <f t="shared" si="265"/>
        <v>4.2670382549514566E-2</v>
      </c>
      <c r="AJ634" s="6">
        <f t="shared" si="266"/>
        <v>-6.0795404840010333E-4</v>
      </c>
      <c r="AK634" s="6">
        <f t="shared" si="267"/>
        <v>-1.6734980572363132E-3</v>
      </c>
      <c r="AL634" s="6">
        <f t="shared" si="268"/>
        <v>1.2123229243873048E-3</v>
      </c>
      <c r="AM634" s="6">
        <f t="shared" si="269"/>
        <v>5.9729120127165764E-3</v>
      </c>
      <c r="AN634" s="6">
        <f t="shared" si="270"/>
        <v>1.002341552759782E-2</v>
      </c>
    </row>
    <row r="635" spans="1:40">
      <c r="A635" s="1" t="d">
        <v>2019-02-04</v>
      </c>
      <c r="B635">
        <v>107.129997</v>
      </c>
      <c r="C635">
        <v>55.68</v>
      </c>
      <c r="D635">
        <v>62.939999</v>
      </c>
      <c r="E635">
        <v>89.940002000000007</v>
      </c>
      <c r="F635">
        <v>53.790000999999997</v>
      </c>
      <c r="G635">
        <v>73.069999999999993</v>
      </c>
      <c r="H635">
        <v>52.700001</v>
      </c>
      <c r="I635">
        <v>67.989998</v>
      </c>
      <c r="J635">
        <v>83.709998999999996</v>
      </c>
      <c r="K635">
        <v>122.349998</v>
      </c>
      <c r="L635">
        <v>78.900002000000001</v>
      </c>
      <c r="M635">
        <v>82.379997000000003</v>
      </c>
      <c r="N635">
        <v>89.150002000000001</v>
      </c>
      <c r="O635" s="6">
        <f t="shared" si="245"/>
        <v>2.9914858943405659E-3</v>
      </c>
      <c r="P635" s="6">
        <f t="shared" si="246"/>
        <v>4.6691094512713013E-2</v>
      </c>
      <c r="Q635" s="6">
        <f t="shared" si="247"/>
        <v>-1.4198077393440119E-2</v>
      </c>
      <c r="R635" s="6">
        <f t="shared" si="248"/>
        <v>-1.5553830142584957E-3</v>
      </c>
      <c r="S635" s="6">
        <f t="shared" si="249"/>
        <v>2.5227240967884149E-2</v>
      </c>
      <c r="T635" s="6">
        <f t="shared" si="250"/>
        <v>4.0212006566709153E-2</v>
      </c>
      <c r="U635" s="6">
        <f t="shared" si="251"/>
        <v>-1.5253040424372755E-2</v>
      </c>
      <c r="V635" s="6">
        <f t="shared" si="252"/>
        <v>3.9603196656484464E-2</v>
      </c>
      <c r="W635" s="6">
        <f t="shared" si="253"/>
        <v>2.032861686618025E-3</v>
      </c>
      <c r="X635" s="6">
        <f t="shared" si="254"/>
        <v>2.3067452854399453E-2</v>
      </c>
      <c r="Y635" s="6">
        <f t="shared" si="255"/>
        <v>3.9368392193491293E-3</v>
      </c>
      <c r="Z635" s="6">
        <f t="shared" si="256"/>
        <v>1.1721734080484686E-2</v>
      </c>
      <c r="AA635" s="6">
        <f t="shared" si="257"/>
        <v>2.3033853683282916E-2</v>
      </c>
      <c r="AB635" s="6">
        <f t="shared" si="258"/>
        <v>-2.194249797438316E-3</v>
      </c>
      <c r="AC635" s="6">
        <f t="shared" si="259"/>
        <v>4.4887279227212071E-2</v>
      </c>
      <c r="AD635" s="6">
        <f t="shared" si="260"/>
        <v>-1.4021113388265548E-2</v>
      </c>
      <c r="AE635" s="6">
        <f t="shared" si="261"/>
        <v>-5.9603915918322011E-3</v>
      </c>
      <c r="AF635" s="6">
        <f t="shared" si="262"/>
        <v>2.1602314303444444E-2</v>
      </c>
      <c r="AG635" s="6">
        <f t="shared" si="263"/>
        <v>3.6815114578377682E-2</v>
      </c>
      <c r="AH635" s="6">
        <f t="shared" si="264"/>
        <v>-1.7099053095475707E-2</v>
      </c>
      <c r="AI635" s="6">
        <f t="shared" si="265"/>
        <v>3.4188177154018444E-2</v>
      </c>
      <c r="AJ635" s="6">
        <f t="shared" si="266"/>
        <v>1.7837688115375908E-3</v>
      </c>
      <c r="AK635" s="6">
        <f t="shared" si="267"/>
        <v>2.1145916430320214E-2</v>
      </c>
      <c r="AL635" s="6">
        <f t="shared" si="268"/>
        <v>3.6240601801390561E-3</v>
      </c>
      <c r="AM635" s="6">
        <f t="shared" si="269"/>
        <v>1.1097981283649224E-2</v>
      </c>
      <c r="AN635" s="6">
        <f t="shared" si="270"/>
        <v>2.1922021592788131E-2</v>
      </c>
    </row>
    <row r="636" spans="1:40">
      <c r="A636" s="1" t="d">
        <v>2019-02-11</v>
      </c>
      <c r="B636">
        <v>110.05999799999999</v>
      </c>
      <c r="C636">
        <v>55.709999000000003</v>
      </c>
      <c r="D636">
        <v>66.120002999999997</v>
      </c>
      <c r="E636">
        <v>92.849997999999999</v>
      </c>
      <c r="F636">
        <v>54.349997999999999</v>
      </c>
      <c r="G636">
        <v>75.690002000000007</v>
      </c>
      <c r="H636">
        <v>54.48</v>
      </c>
      <c r="I636">
        <v>69.620002999999997</v>
      </c>
      <c r="J636">
        <v>83.68</v>
      </c>
      <c r="K636">
        <v>121.980003</v>
      </c>
      <c r="L636">
        <v>78.879997000000003</v>
      </c>
      <c r="M636">
        <v>82.32</v>
      </c>
      <c r="N636">
        <v>89.040001000000004</v>
      </c>
      <c r="O636" s="6">
        <f t="shared" si="245"/>
        <v>2.7916493806596929E-2</v>
      </c>
      <c r="P636" s="6">
        <f t="shared" si="246"/>
        <v>4.3848150772117435E-2</v>
      </c>
      <c r="Q636" s="6">
        <f t="shared" si="247"/>
        <v>4.9448320786030932E-2</v>
      </c>
      <c r="R636" s="6">
        <f t="shared" si="248"/>
        <v>4.3248199654728141E-2</v>
      </c>
      <c r="S636" s="6">
        <f t="shared" si="249"/>
        <v>4.9406692753265959E-2</v>
      </c>
      <c r="T636" s="6">
        <f t="shared" si="250"/>
        <v>7.7151335362203144E-2</v>
      </c>
      <c r="U636" s="6">
        <f t="shared" si="251"/>
        <v>2.5280175498379801E-2</v>
      </c>
      <c r="V636" s="6">
        <f t="shared" si="252"/>
        <v>5.4458352349149371E-2</v>
      </c>
      <c r="W636" s="6">
        <f t="shared" si="253"/>
        <v>9.5650414940219055E-4</v>
      </c>
      <c r="X636" s="6">
        <f t="shared" si="254"/>
        <v>1.1958445158943143E-2</v>
      </c>
      <c r="Y636" s="6">
        <f t="shared" si="255"/>
        <v>2.1574728124321633E-3</v>
      </c>
      <c r="Z636" s="6">
        <f t="shared" si="256"/>
        <v>7.0706378574879386E-3</v>
      </c>
      <c r="AA636" s="6">
        <f t="shared" si="257"/>
        <v>1.3341068268819631E-2</v>
      </c>
      <c r="AB636" s="6">
        <f t="shared" si="258"/>
        <v>2.2730758114818048E-2</v>
      </c>
      <c r="AC636" s="6">
        <f t="shared" si="259"/>
        <v>4.2044335486616492E-2</v>
      </c>
      <c r="AD636" s="6">
        <f t="shared" si="260"/>
        <v>4.9625284791205503E-2</v>
      </c>
      <c r="AE636" s="6">
        <f t="shared" si="261"/>
        <v>3.8843191077154435E-2</v>
      </c>
      <c r="AF636" s="6">
        <f t="shared" si="262"/>
        <v>4.5781766088826253E-2</v>
      </c>
      <c r="AG636" s="6">
        <f t="shared" si="263"/>
        <v>7.3754443373871673E-2</v>
      </c>
      <c r="AH636" s="6">
        <f t="shared" si="264"/>
        <v>2.3434162827276849E-2</v>
      </c>
      <c r="AI636" s="6">
        <f t="shared" si="265"/>
        <v>4.904333284668335E-2</v>
      </c>
      <c r="AJ636" s="6">
        <f t="shared" si="266"/>
        <v>7.0741127432175641E-4</v>
      </c>
      <c r="AK636" s="6">
        <f t="shared" si="267"/>
        <v>1.0036908734863906E-2</v>
      </c>
      <c r="AL636" s="6">
        <f t="shared" si="268"/>
        <v>1.8446937732220902E-3</v>
      </c>
      <c r="AM636" s="6">
        <f t="shared" si="269"/>
        <v>6.4468850606524773E-3</v>
      </c>
      <c r="AN636" s="6">
        <f t="shared" si="270"/>
        <v>1.2229236178324845E-2</v>
      </c>
    </row>
    <row r="637" spans="1:40">
      <c r="A637" s="1" t="d">
        <v>2019-02-18</v>
      </c>
      <c r="B637">
        <v>111.110001</v>
      </c>
      <c r="C637">
        <v>57.049999</v>
      </c>
      <c r="D637">
        <v>65.760002</v>
      </c>
      <c r="E637">
        <v>92.550003000000004</v>
      </c>
      <c r="F637">
        <v>54.43</v>
      </c>
      <c r="G637">
        <v>76.209998999999996</v>
      </c>
      <c r="H637">
        <v>55.779998999999997</v>
      </c>
      <c r="I637">
        <v>70.639999000000003</v>
      </c>
      <c r="J637">
        <v>83.760002</v>
      </c>
      <c r="K637">
        <v>121.57</v>
      </c>
      <c r="L637">
        <v>78.980002999999996</v>
      </c>
      <c r="M637">
        <v>82.449996999999996</v>
      </c>
      <c r="N637">
        <v>88.830001999999993</v>
      </c>
      <c r="O637" s="6">
        <f t="shared" si="245"/>
        <v>3.5917731234122251E-2</v>
      </c>
      <c r="P637" s="6">
        <f t="shared" si="246"/>
        <v>4.4810364832326727E-2</v>
      </c>
      <c r="Q637" s="6">
        <f t="shared" si="247"/>
        <v>1.3318267939167395E-2</v>
      </c>
      <c r="R637" s="6">
        <f t="shared" si="248"/>
        <v>1.9640598289456638E-2</v>
      </c>
      <c r="S637" s="6">
        <f t="shared" si="249"/>
        <v>2.2481188106637004E-2</v>
      </c>
      <c r="T637" s="6">
        <f t="shared" si="250"/>
        <v>5.8494654377257968E-2</v>
      </c>
      <c r="U637" s="6">
        <f t="shared" si="251"/>
        <v>4.1546849324748808E-2</v>
      </c>
      <c r="V637" s="6">
        <f t="shared" si="252"/>
        <v>5.7841495507951E-2</v>
      </c>
      <c r="W637" s="6">
        <f t="shared" si="253"/>
        <v>2.1513094910884899E-3</v>
      </c>
      <c r="X637" s="6">
        <f t="shared" si="254"/>
        <v>5.0303244036755471E-3</v>
      </c>
      <c r="Y637" s="6">
        <f t="shared" si="255"/>
        <v>3.0434337272620001E-3</v>
      </c>
      <c r="Z637" s="6">
        <f t="shared" si="256"/>
        <v>3.8886913952750485E-3</v>
      </c>
      <c r="AA637" s="6">
        <f t="shared" si="257"/>
        <v>3.7219012826415266E-3</v>
      </c>
      <c r="AB637" s="6">
        <f t="shared" si="258"/>
        <v>3.073199554234337E-2</v>
      </c>
      <c r="AC637" s="6">
        <f t="shared" si="259"/>
        <v>4.3006549546825784E-2</v>
      </c>
      <c r="AD637" s="6">
        <f t="shared" si="260"/>
        <v>1.3495231944341966E-2</v>
      </c>
      <c r="AE637" s="6">
        <f t="shared" si="261"/>
        <v>1.5235589711882932E-2</v>
      </c>
      <c r="AF637" s="6">
        <f t="shared" si="262"/>
        <v>1.8856261442197299E-2</v>
      </c>
      <c r="AG637" s="6">
        <f t="shared" si="263"/>
        <v>5.5097762388926497E-2</v>
      </c>
      <c r="AH637" s="6">
        <f t="shared" si="264"/>
        <v>3.9700836653645856E-2</v>
      </c>
      <c r="AI637" s="6">
        <f t="shared" si="265"/>
        <v>5.242647600548498E-2</v>
      </c>
      <c r="AJ637" s="6">
        <f t="shared" si="266"/>
        <v>1.9022166160080557E-3</v>
      </c>
      <c r="AK637" s="6">
        <f t="shared" si="267"/>
        <v>3.1087879795963103E-3</v>
      </c>
      <c r="AL637" s="6">
        <f t="shared" si="268"/>
        <v>2.730654688051927E-3</v>
      </c>
      <c r="AM637" s="6">
        <f t="shared" si="269"/>
        <v>3.2649385984395867E-3</v>
      </c>
      <c r="AN637" s="6">
        <f t="shared" si="270"/>
        <v>2.6100691921467404E-3</v>
      </c>
    </row>
    <row r="638" spans="1:40">
      <c r="A638" s="1" t="d">
        <v>2019-02-25</v>
      </c>
      <c r="B638">
        <v>111.099998</v>
      </c>
      <c r="C638">
        <v>57.130001</v>
      </c>
      <c r="D638">
        <v>66.449996999999996</v>
      </c>
      <c r="E638">
        <v>92.949996999999996</v>
      </c>
      <c r="F638">
        <v>54.240001999999997</v>
      </c>
      <c r="G638">
        <v>76.410004000000001</v>
      </c>
      <c r="H638">
        <v>54.98</v>
      </c>
      <c r="I638">
        <v>71.339995999999999</v>
      </c>
      <c r="J638">
        <v>83.540001000000004</v>
      </c>
      <c r="K638">
        <v>118.660004</v>
      </c>
      <c r="L638">
        <v>78.760002</v>
      </c>
      <c r="M638">
        <v>81.879997000000003</v>
      </c>
      <c r="N638">
        <v>87.419998000000007</v>
      </c>
      <c r="O638" s="6">
        <f t="shared" si="245"/>
        <v>3.6387656372677865E-2</v>
      </c>
      <c r="P638" s="6">
        <f t="shared" si="246"/>
        <v>2.5708374214145263E-2</v>
      </c>
      <c r="Q638" s="6">
        <f t="shared" si="247"/>
        <v>5.426786426441315E-2</v>
      </c>
      <c r="R638" s="6">
        <f t="shared" si="248"/>
        <v>3.2918878312427478E-2</v>
      </c>
      <c r="S638" s="6">
        <f t="shared" si="249"/>
        <v>8.3310856293286033E-3</v>
      </c>
      <c r="T638" s="6">
        <f t="shared" si="250"/>
        <v>4.4695744205516634E-2</v>
      </c>
      <c r="U638" s="6">
        <f t="shared" si="251"/>
        <v>4.2354008214450983E-2</v>
      </c>
      <c r="V638" s="6">
        <f t="shared" si="252"/>
        <v>4.8096517738940532E-2</v>
      </c>
      <c r="W638" s="6">
        <f t="shared" si="253"/>
        <v>-2.0328616866180068E-3</v>
      </c>
      <c r="X638" s="6">
        <f t="shared" si="254"/>
        <v>-3.0623479001878114E-2</v>
      </c>
      <c r="Y638" s="6">
        <f t="shared" si="255"/>
        <v>-1.7759740358453953E-3</v>
      </c>
      <c r="Z638" s="6">
        <f t="shared" si="256"/>
        <v>-6.0879284372237783E-3</v>
      </c>
      <c r="AA638" s="6">
        <f t="shared" si="257"/>
        <v>-1.9596300186140621E-2</v>
      </c>
      <c r="AB638" s="6">
        <f t="shared" si="258"/>
        <v>3.1201920680898984E-2</v>
      </c>
      <c r="AC638" s="6">
        <f t="shared" si="259"/>
        <v>2.3904558928644317E-2</v>
      </c>
      <c r="AD638" s="6">
        <f t="shared" si="260"/>
        <v>5.4444828269587721E-2</v>
      </c>
      <c r="AE638" s="6">
        <f t="shared" si="261"/>
        <v>2.8513869734853772E-2</v>
      </c>
      <c r="AF638" s="6">
        <f t="shared" si="262"/>
        <v>4.7061589648888982E-3</v>
      </c>
      <c r="AG638" s="6">
        <f t="shared" si="263"/>
        <v>4.1298852217185163E-2</v>
      </c>
      <c r="AH638" s="6">
        <f t="shared" si="264"/>
        <v>4.0507995543348031E-2</v>
      </c>
      <c r="AI638" s="6">
        <f t="shared" si="265"/>
        <v>4.2681498236474512E-2</v>
      </c>
      <c r="AJ638" s="6">
        <f t="shared" si="266"/>
        <v>-2.2819545616984409E-3</v>
      </c>
      <c r="AK638" s="6">
        <f t="shared" si="267"/>
        <v>-3.2545015425957349E-2</v>
      </c>
      <c r="AL638" s="6">
        <f t="shared" si="268"/>
        <v>-2.0887530750554684E-3</v>
      </c>
      <c r="AM638" s="6">
        <f t="shared" si="269"/>
        <v>-6.7116812340592396E-3</v>
      </c>
      <c r="AN638" s="6">
        <f t="shared" si="270"/>
        <v>-2.0708132276635406E-2</v>
      </c>
    </row>
    <row r="639" spans="1:40">
      <c r="A639" s="1" t="d">
        <v>2019-03-04</v>
      </c>
      <c r="B639">
        <v>108.410004</v>
      </c>
      <c r="C639">
        <v>57.549999</v>
      </c>
      <c r="D639">
        <v>63.900002000000001</v>
      </c>
      <c r="E639">
        <v>89.400002000000001</v>
      </c>
      <c r="F639">
        <v>53.709999000000003</v>
      </c>
      <c r="G639">
        <v>74.269997000000004</v>
      </c>
      <c r="H639">
        <v>54.73</v>
      </c>
      <c r="I639">
        <v>69.809997999999993</v>
      </c>
      <c r="J639">
        <v>83.730002999999996</v>
      </c>
      <c r="K639">
        <v>121.57</v>
      </c>
      <c r="L639">
        <v>79.040001000000004</v>
      </c>
      <c r="M639">
        <v>82.589995999999999</v>
      </c>
      <c r="N639">
        <v>88.730002999999996</v>
      </c>
      <c r="O639" s="6">
        <f t="shared" si="245"/>
        <v>-1.5105280889541307E-2</v>
      </c>
      <c r="P639" s="6">
        <f t="shared" si="246"/>
        <v>3.2494471709071618E-2</v>
      </c>
      <c r="Q639" s="6">
        <f t="shared" si="247"/>
        <v>-3.4151925642480034E-2</v>
      </c>
      <c r="R639" s="6">
        <f t="shared" si="248"/>
        <v>-3.7864561707763256E-2</v>
      </c>
      <c r="S639" s="6">
        <f t="shared" si="249"/>
        <v>-1.1845391469828612E-2</v>
      </c>
      <c r="T639" s="6">
        <f t="shared" si="250"/>
        <v>-1.8939016456601409E-2</v>
      </c>
      <c r="U639" s="6">
        <f t="shared" si="251"/>
        <v>4.5783433145698115E-3</v>
      </c>
      <c r="V639" s="6">
        <f t="shared" si="252"/>
        <v>2.725311858761151E-3</v>
      </c>
      <c r="W639" s="6">
        <f t="shared" si="253"/>
        <v>5.9737172917885615E-4</v>
      </c>
      <c r="X639" s="6">
        <f t="shared" si="254"/>
        <v>-3.3668928948032088E-3</v>
      </c>
      <c r="Y639" s="6">
        <f t="shared" si="255"/>
        <v>2.0263938295091866E-3</v>
      </c>
      <c r="Z639" s="6">
        <f t="shared" si="256"/>
        <v>3.2744678648168771E-3</v>
      </c>
      <c r="AA639" s="6">
        <f t="shared" si="257"/>
        <v>-3.4876335405148893E-3</v>
      </c>
      <c r="AB639" s="6">
        <f t="shared" si="258"/>
        <v>-2.0291016581320188E-2</v>
      </c>
      <c r="AC639" s="6">
        <f t="shared" si="259"/>
        <v>3.0690656423570672E-2</v>
      </c>
      <c r="AD639" s="6">
        <f t="shared" si="260"/>
        <v>-3.3974961637305463E-2</v>
      </c>
      <c r="AE639" s="6">
        <f t="shared" si="261"/>
        <v>-4.2269570285336962E-2</v>
      </c>
      <c r="AF639" s="6">
        <f t="shared" si="262"/>
        <v>-1.5470318134268317E-2</v>
      </c>
      <c r="AG639" s="6">
        <f t="shared" si="263"/>
        <v>-2.233590844493288E-2</v>
      </c>
      <c r="AH639" s="6">
        <f t="shared" si="264"/>
        <v>2.7323306434668595E-3</v>
      </c>
      <c r="AI639" s="6">
        <f t="shared" si="265"/>
        <v>-2.6897076437048702E-3</v>
      </c>
      <c r="AJ639" s="6">
        <f t="shared" si="266"/>
        <v>3.4827885409842202E-4</v>
      </c>
      <c r="AK639" s="6">
        <f t="shared" si="267"/>
        <v>-5.2884293188824455E-3</v>
      </c>
      <c r="AL639" s="6">
        <f t="shared" si="268"/>
        <v>1.7136147902991135E-3</v>
      </c>
      <c r="AM639" s="6">
        <f t="shared" si="269"/>
        <v>2.6507150679814153E-3</v>
      </c>
      <c r="AN639" s="6">
        <f t="shared" si="270"/>
        <v>-4.5994656310096756E-3</v>
      </c>
    </row>
    <row r="640" spans="1:40">
      <c r="A640" s="1" t="d">
        <v>2019-03-11</v>
      </c>
      <c r="B640">
        <v>110.599998</v>
      </c>
      <c r="C640">
        <v>58.189999</v>
      </c>
      <c r="D640">
        <v>65.510002</v>
      </c>
      <c r="E640">
        <v>91.989998</v>
      </c>
      <c r="F640">
        <v>54.700001</v>
      </c>
      <c r="G640">
        <v>73.989998</v>
      </c>
      <c r="H640">
        <v>55.400002000000001</v>
      </c>
      <c r="I640">
        <v>72.989998</v>
      </c>
      <c r="J640">
        <v>83.800003000000004</v>
      </c>
      <c r="K640">
        <v>121.75</v>
      </c>
      <c r="L640">
        <v>79.139999000000003</v>
      </c>
      <c r="M640">
        <v>82.900002000000001</v>
      </c>
      <c r="N640">
        <v>89.089995999999999</v>
      </c>
      <c r="O640" s="6">
        <f t="shared" si="245"/>
        <v>-4.600639590955663E-3</v>
      </c>
      <c r="P640" s="6">
        <f t="shared" si="246"/>
        <v>1.9785442703894356E-2</v>
      </c>
      <c r="Q640" s="6">
        <f t="shared" si="247"/>
        <v>-3.808947888074685E-3</v>
      </c>
      <c r="R640" s="6">
        <f t="shared" si="248"/>
        <v>-6.069217686844844E-3</v>
      </c>
      <c r="S640" s="6">
        <f t="shared" si="249"/>
        <v>4.9482552633623514E-3</v>
      </c>
      <c r="T640" s="6">
        <f t="shared" si="250"/>
        <v>-2.9562752649609027E-2</v>
      </c>
      <c r="U640" s="6">
        <f t="shared" si="251"/>
        <v>-6.8357344174494947E-3</v>
      </c>
      <c r="V640" s="6">
        <f t="shared" si="252"/>
        <v>3.272587592310764E-2</v>
      </c>
      <c r="W640" s="6">
        <f t="shared" si="253"/>
        <v>4.7745284753243021E-4</v>
      </c>
      <c r="X640" s="6">
        <f t="shared" si="254"/>
        <v>1.4795333949967095E-3</v>
      </c>
      <c r="Y640" s="6">
        <f t="shared" si="255"/>
        <v>2.0237294786404477E-3</v>
      </c>
      <c r="Z640" s="6">
        <f t="shared" si="256"/>
        <v>5.4430736467825083E-3</v>
      </c>
      <c r="AA640" s="6">
        <f t="shared" si="257"/>
        <v>2.9225965376085618E-3</v>
      </c>
      <c r="AB640" s="6">
        <f t="shared" si="258"/>
        <v>-9.786375282734544E-3</v>
      </c>
      <c r="AC640" s="6">
        <f t="shared" si="259"/>
        <v>1.798162741839341E-2</v>
      </c>
      <c r="AD640" s="6">
        <f t="shared" si="260"/>
        <v>-3.6319838829001146E-3</v>
      </c>
      <c r="AE640" s="6">
        <f t="shared" si="261"/>
        <v>-1.0474226264418549E-2</v>
      </c>
      <c r="AF640" s="6">
        <f t="shared" si="262"/>
        <v>1.3233285989226462E-3</v>
      </c>
      <c r="AG640" s="6">
        <f t="shared" si="263"/>
        <v>-3.2959644637940502E-2</v>
      </c>
      <c r="AH640" s="6">
        <f t="shared" si="264"/>
        <v>-8.6817470885524467E-3</v>
      </c>
      <c r="AI640" s="6">
        <f t="shared" si="265"/>
        <v>2.731085642064162E-2</v>
      </c>
      <c r="AJ640" s="6">
        <f t="shared" si="266"/>
        <v>2.2835997245199607E-4</v>
      </c>
      <c r="AK640" s="6">
        <f t="shared" si="267"/>
        <v>-4.4200302908252746E-4</v>
      </c>
      <c r="AL640" s="6">
        <f t="shared" si="268"/>
        <v>1.7109504394303746E-3</v>
      </c>
      <c r="AM640" s="6">
        <f t="shared" si="269"/>
        <v>4.819320849947047E-3</v>
      </c>
      <c r="AN640" s="6">
        <f t="shared" si="270"/>
        <v>1.8107644471137756E-3</v>
      </c>
    </row>
    <row r="641" spans="1:40">
      <c r="A641" s="1" t="d">
        <v>2019-03-18</v>
      </c>
      <c r="B641">
        <v>111.66999800000001</v>
      </c>
      <c r="C641">
        <v>58.490001999999997</v>
      </c>
      <c r="D641">
        <v>65.470000999999996</v>
      </c>
      <c r="E641">
        <v>90.620002999999997</v>
      </c>
      <c r="F641">
        <v>55.080002</v>
      </c>
      <c r="G641">
        <v>72.949996999999996</v>
      </c>
      <c r="H641">
        <v>54.330002</v>
      </c>
      <c r="I641">
        <v>73.319999999999993</v>
      </c>
      <c r="J641">
        <v>84.029999000000004</v>
      </c>
      <c r="K641">
        <v>124.860001</v>
      </c>
      <c r="L641">
        <v>79.470000999999996</v>
      </c>
      <c r="M641">
        <v>83.800003000000004</v>
      </c>
      <c r="N641">
        <v>91.139999000000003</v>
      </c>
      <c r="O641" s="6">
        <f t="shared" si="245"/>
        <v>5.1173969040035098E-3</v>
      </c>
      <c r="P641" s="6">
        <f t="shared" si="246"/>
        <v>2.35264434085036E-2</v>
      </c>
      <c r="Q641" s="6">
        <f t="shared" si="247"/>
        <v>-1.4857702285355247E-2</v>
      </c>
      <c r="R641" s="6">
        <f t="shared" si="248"/>
        <v>-2.5386709547769247E-2</v>
      </c>
      <c r="S641" s="6">
        <f t="shared" si="249"/>
        <v>1.5368029665978351E-2</v>
      </c>
      <c r="T641" s="6">
        <f t="shared" si="250"/>
        <v>-4.6339396163906768E-2</v>
      </c>
      <c r="U641" s="6">
        <f t="shared" si="251"/>
        <v>-1.1892885361594149E-2</v>
      </c>
      <c r="V641" s="6">
        <f t="shared" si="252"/>
        <v>2.7376299110286606E-2</v>
      </c>
      <c r="W641" s="6">
        <f t="shared" si="253"/>
        <v>5.8482950002721277E-3</v>
      </c>
      <c r="X641" s="6">
        <f t="shared" si="254"/>
        <v>5.0930823102312485E-2</v>
      </c>
      <c r="Y641" s="6">
        <f t="shared" si="255"/>
        <v>8.9743253709273114E-3</v>
      </c>
      <c r="Z641" s="6">
        <f t="shared" si="256"/>
        <v>2.3178319133455218E-2</v>
      </c>
      <c r="AA641" s="6">
        <f t="shared" si="257"/>
        <v>4.1672708306497254E-2</v>
      </c>
      <c r="AB641" s="6">
        <f t="shared" si="258"/>
        <v>-6.8338787775372098E-5</v>
      </c>
      <c r="AC641" s="6">
        <f t="shared" si="259"/>
        <v>2.1722628123002654E-2</v>
      </c>
      <c r="AD641" s="6">
        <f t="shared" si="260"/>
        <v>-1.4680738280180676E-2</v>
      </c>
      <c r="AE641" s="6">
        <f t="shared" si="261"/>
        <v>-2.9791718125342953E-2</v>
      </c>
      <c r="AF641" s="6">
        <f t="shared" si="262"/>
        <v>1.1743103001538645E-2</v>
      </c>
      <c r="AG641" s="6">
        <f t="shared" si="263"/>
        <v>-4.9736288152238239E-2</v>
      </c>
      <c r="AH641" s="6">
        <f t="shared" si="264"/>
        <v>-1.3738898032697101E-2</v>
      </c>
      <c r="AI641" s="6">
        <f t="shared" si="265"/>
        <v>2.1961279607820586E-2</v>
      </c>
      <c r="AJ641" s="6">
        <f t="shared" si="266"/>
        <v>5.5992021251916931E-3</v>
      </c>
      <c r="AK641" s="6">
        <f t="shared" si="267"/>
        <v>4.9009286678233246E-2</v>
      </c>
      <c r="AL641" s="6">
        <f t="shared" si="268"/>
        <v>8.6615463317172379E-3</v>
      </c>
      <c r="AM641" s="6">
        <f t="shared" si="269"/>
        <v>2.2554566336619758E-2</v>
      </c>
      <c r="AN641" s="6">
        <f t="shared" si="270"/>
        <v>4.0560876216002469E-2</v>
      </c>
    </row>
    <row r="642" spans="1:40">
      <c r="A642" s="1" t="d">
        <v>2019-03-25</v>
      </c>
      <c r="B642">
        <v>113.849998</v>
      </c>
      <c r="C642">
        <v>58.169998</v>
      </c>
      <c r="D642">
        <v>66.120002999999997</v>
      </c>
      <c r="E642">
        <v>91.75</v>
      </c>
      <c r="F642">
        <v>56.110000999999997</v>
      </c>
      <c r="G642">
        <v>75.029999000000004</v>
      </c>
      <c r="H642">
        <v>55.5</v>
      </c>
      <c r="I642">
        <v>74</v>
      </c>
      <c r="J642">
        <v>84.120002999999997</v>
      </c>
      <c r="K642">
        <v>126.44000200000001</v>
      </c>
      <c r="L642">
        <v>79.589995999999999</v>
      </c>
      <c r="M642">
        <v>83.93</v>
      </c>
      <c r="N642">
        <v>92.139999000000003</v>
      </c>
      <c r="O642" s="6">
        <f t="shared" si="245"/>
        <v>4.8961402372609347E-2</v>
      </c>
      <c r="P642" s="6">
        <f t="shared" si="246"/>
        <v>1.0715605748988898E-2</v>
      </c>
      <c r="Q642" s="6">
        <f t="shared" si="247"/>
        <v>3.4151925642479895E-2</v>
      </c>
      <c r="R642" s="6">
        <f t="shared" si="248"/>
        <v>2.5946782383846789E-2</v>
      </c>
      <c r="S642" s="6">
        <f t="shared" si="249"/>
        <v>4.3714882286154402E-2</v>
      </c>
      <c r="T642" s="6">
        <f t="shared" si="250"/>
        <v>1.0180958941590894E-2</v>
      </c>
      <c r="U642" s="6">
        <f t="shared" si="251"/>
        <v>1.3971015596562103E-2</v>
      </c>
      <c r="V642" s="6">
        <f t="shared" si="252"/>
        <v>5.8287855871050898E-2</v>
      </c>
      <c r="W642" s="6">
        <f t="shared" si="253"/>
        <v>4.6470144520448838E-3</v>
      </c>
      <c r="X642" s="6">
        <f t="shared" si="254"/>
        <v>3.9277674597493623E-2</v>
      </c>
      <c r="Y642" s="6">
        <f t="shared" si="255"/>
        <v>6.9343404687525452E-3</v>
      </c>
      <c r="Z642" s="6">
        <f t="shared" si="256"/>
        <v>1.6094558704125437E-2</v>
      </c>
      <c r="AA642" s="6">
        <f t="shared" si="257"/>
        <v>3.7711063997039343E-2</v>
      </c>
      <c r="AB642" s="6">
        <f t="shared" si="258"/>
        <v>4.3775666680830466E-2</v>
      </c>
      <c r="AC642" s="6">
        <f t="shared" si="259"/>
        <v>8.9117904634879522E-3</v>
      </c>
      <c r="AD642" s="6">
        <f t="shared" si="260"/>
        <v>3.4328889647654466E-2</v>
      </c>
      <c r="AE642" s="6">
        <f t="shared" si="261"/>
        <v>2.1541773806273083E-2</v>
      </c>
      <c r="AF642" s="6">
        <f t="shared" si="262"/>
        <v>4.0089955621714697E-2</v>
      </c>
      <c r="AG642" s="6">
        <f t="shared" si="263"/>
        <v>6.784066953259422E-3</v>
      </c>
      <c r="AH642" s="6">
        <f t="shared" si="264"/>
        <v>1.2125002925459151E-2</v>
      </c>
      <c r="AI642" s="6">
        <f t="shared" si="265"/>
        <v>5.2872836368584877E-2</v>
      </c>
      <c r="AJ642" s="6">
        <f t="shared" si="266"/>
        <v>4.3979215769644493E-3</v>
      </c>
      <c r="AK642" s="6">
        <f t="shared" si="267"/>
        <v>3.7356138173414384E-2</v>
      </c>
      <c r="AL642" s="6">
        <f t="shared" si="268"/>
        <v>6.6215614295424717E-3</v>
      </c>
      <c r="AM642" s="6">
        <f t="shared" si="269"/>
        <v>1.5470805907289975E-2</v>
      </c>
      <c r="AN642" s="6">
        <f t="shared" si="270"/>
        <v>3.6599231906544558E-2</v>
      </c>
    </row>
    <row r="643" spans="1:40">
      <c r="A643" s="1" t="d">
        <v>2019-04-01</v>
      </c>
      <c r="B643">
        <v>117.519997</v>
      </c>
      <c r="C643">
        <v>58.099997999999999</v>
      </c>
      <c r="D643">
        <v>67.610000999999997</v>
      </c>
      <c r="E643">
        <v>92</v>
      </c>
      <c r="F643">
        <v>55.59</v>
      </c>
      <c r="G643">
        <v>77.010002</v>
      </c>
      <c r="H643">
        <v>57.82</v>
      </c>
      <c r="I643">
        <v>75.919998000000007</v>
      </c>
      <c r="J643">
        <v>83.879997000000003</v>
      </c>
      <c r="K643">
        <v>124.029999</v>
      </c>
      <c r="L643">
        <v>79.330001999999993</v>
      </c>
      <c r="M643">
        <v>83.470000999999996</v>
      </c>
      <c r="N643">
        <v>90.93</v>
      </c>
      <c r="O643" s="6">
        <f t="shared" si="245"/>
        <v>6.0688435333000272E-2</v>
      </c>
      <c r="P643" s="6">
        <f t="shared" si="246"/>
        <v>-1.5478720490380658E-3</v>
      </c>
      <c r="Q643" s="6">
        <f t="shared" si="247"/>
        <v>3.1553082619823265E-2</v>
      </c>
      <c r="R643" s="6">
        <f t="shared" si="248"/>
        <v>1.0872330146838641E-4</v>
      </c>
      <c r="S643" s="6">
        <f t="shared" si="249"/>
        <v>1.6139601255907181E-2</v>
      </c>
      <c r="T643" s="6">
        <f t="shared" si="250"/>
        <v>4.0005387615032209E-2</v>
      </c>
      <c r="U643" s="6">
        <f t="shared" si="251"/>
        <v>4.2755106733879396E-2</v>
      </c>
      <c r="V643" s="6">
        <f t="shared" si="252"/>
        <v>3.935770989562596E-2</v>
      </c>
      <c r="W643" s="6">
        <f t="shared" si="253"/>
        <v>9.5412698078005788E-4</v>
      </c>
      <c r="X643" s="6">
        <f t="shared" si="254"/>
        <v>1.8553701801973507E-2</v>
      </c>
      <c r="Y643" s="6">
        <f t="shared" si="255"/>
        <v>2.3979692036114283E-3</v>
      </c>
      <c r="Z643" s="6">
        <f t="shared" si="256"/>
        <v>6.8522115762959298E-3</v>
      </c>
      <c r="AA643" s="6">
        <f t="shared" si="257"/>
        <v>2.0442929903687408E-2</v>
      </c>
      <c r="AB643" s="6">
        <f t="shared" si="258"/>
        <v>5.5502699641221391E-2</v>
      </c>
      <c r="AC643" s="6">
        <f t="shared" si="259"/>
        <v>-3.3516873345390118E-3</v>
      </c>
      <c r="AD643" s="6">
        <f t="shared" si="260"/>
        <v>3.1730046624997836E-2</v>
      </c>
      <c r="AE643" s="6">
        <f t="shared" si="261"/>
        <v>-4.2962852761053187E-3</v>
      </c>
      <c r="AF643" s="6">
        <f t="shared" si="262"/>
        <v>1.2514674591467476E-2</v>
      </c>
      <c r="AG643" s="6">
        <f t="shared" si="263"/>
        <v>3.6608495626700738E-2</v>
      </c>
      <c r="AH643" s="6">
        <f t="shared" si="264"/>
        <v>4.0909094062776444E-2</v>
      </c>
      <c r="AI643" s="6">
        <f t="shared" si="265"/>
        <v>3.394269039315994E-2</v>
      </c>
      <c r="AJ643" s="6">
        <f t="shared" si="266"/>
        <v>7.0503410569962375E-4</v>
      </c>
      <c r="AK643" s="6">
        <f t="shared" si="267"/>
        <v>1.6632165377894269E-2</v>
      </c>
      <c r="AL643" s="6">
        <f t="shared" si="268"/>
        <v>2.0851901644013552E-3</v>
      </c>
      <c r="AM643" s="6">
        <f t="shared" si="269"/>
        <v>6.2284587794604676E-3</v>
      </c>
      <c r="AN643" s="6">
        <f t="shared" si="270"/>
        <v>1.9331097813192623E-2</v>
      </c>
    </row>
    <row r="644" spans="1:40">
      <c r="A644" s="1" t="d">
        <v>2019-04-08</v>
      </c>
      <c r="B644">
        <v>118.32</v>
      </c>
      <c r="C644">
        <v>58.209999000000003</v>
      </c>
      <c r="D644">
        <v>67.559997999999993</v>
      </c>
      <c r="E644">
        <v>89.809997999999993</v>
      </c>
      <c r="F644">
        <v>56.200001</v>
      </c>
      <c r="G644">
        <v>77.279999000000004</v>
      </c>
      <c r="H644">
        <v>58.119999</v>
      </c>
      <c r="I644">
        <v>76.809997999999993</v>
      </c>
      <c r="J644">
        <v>83.839995999999999</v>
      </c>
      <c r="K644">
        <v>122.66999800000001</v>
      </c>
      <c r="L644">
        <v>79.25</v>
      </c>
      <c r="M644">
        <v>83.379997000000003</v>
      </c>
      <c r="N644">
        <v>90.870002999999997</v>
      </c>
      <c r="O644" s="6">
        <f t="shared" si="245"/>
        <v>5.7844742854756742E-2</v>
      </c>
      <c r="P644" s="6">
        <f t="shared" si="246"/>
        <v>-4.7986895443478395E-3</v>
      </c>
      <c r="Q644" s="6">
        <f t="shared" si="247"/>
        <v>3.1424024609112082E-2</v>
      </c>
      <c r="R644" s="6">
        <f t="shared" si="248"/>
        <v>-8.9786669306433902E-3</v>
      </c>
      <c r="S644" s="6">
        <f t="shared" si="249"/>
        <v>2.0130064521965429E-2</v>
      </c>
      <c r="T644" s="6">
        <f t="shared" si="250"/>
        <v>5.7660943119567695E-2</v>
      </c>
      <c r="U644" s="6">
        <f t="shared" si="251"/>
        <v>6.7433224120795443E-2</v>
      </c>
      <c r="V644" s="6">
        <f t="shared" si="252"/>
        <v>4.6501391000809744E-2</v>
      </c>
      <c r="W644" s="6">
        <f t="shared" si="253"/>
        <v>-2.263693176807829E-3</v>
      </c>
      <c r="X644" s="6">
        <f t="shared" si="254"/>
        <v>-1.7695310901812294E-2</v>
      </c>
      <c r="Y644" s="6">
        <f t="shared" si="255"/>
        <v>-2.7721917780626588E-3</v>
      </c>
      <c r="Z644" s="6">
        <f t="shared" si="256"/>
        <v>-5.0246068147604918E-3</v>
      </c>
      <c r="AA644" s="6">
        <f t="shared" si="257"/>
        <v>-2.9668281421545381E-3</v>
      </c>
      <c r="AB644" s="6">
        <f t="shared" si="258"/>
        <v>5.2659007162977861E-2</v>
      </c>
      <c r="AC644" s="6">
        <f t="shared" si="259"/>
        <v>-6.6025048298487855E-3</v>
      </c>
      <c r="AD644" s="6">
        <f t="shared" si="260"/>
        <v>3.1600988614286653E-2</v>
      </c>
      <c r="AE644" s="6">
        <f t="shared" si="261"/>
        <v>-1.3383675508217095E-2</v>
      </c>
      <c r="AF644" s="6">
        <f t="shared" si="262"/>
        <v>1.6505137857525724E-2</v>
      </c>
      <c r="AG644" s="6">
        <f t="shared" si="263"/>
        <v>5.4264051131236224E-2</v>
      </c>
      <c r="AH644" s="6">
        <f t="shared" si="264"/>
        <v>6.5587211449692484E-2</v>
      </c>
      <c r="AI644" s="6">
        <f t="shared" si="265"/>
        <v>4.1086371498343724E-2</v>
      </c>
      <c r="AJ644" s="6">
        <f t="shared" si="266"/>
        <v>-2.5127860518882631E-3</v>
      </c>
      <c r="AK644" s="6">
        <f t="shared" si="267"/>
        <v>-1.9616847325891532E-2</v>
      </c>
      <c r="AL644" s="6">
        <f t="shared" si="268"/>
        <v>-3.0849708172727319E-3</v>
      </c>
      <c r="AM644" s="6">
        <f t="shared" si="269"/>
        <v>-5.6483596115959531E-3</v>
      </c>
      <c r="AN644" s="6">
        <f t="shared" si="270"/>
        <v>-4.0786602326493247E-3</v>
      </c>
    </row>
    <row r="645" spans="1:40">
      <c r="A645" s="1" t="d">
        <v>2019-04-15</v>
      </c>
      <c r="B645">
        <v>119.269997</v>
      </c>
      <c r="C645">
        <v>57.290000999999997</v>
      </c>
      <c r="D645">
        <v>67.190002000000007</v>
      </c>
      <c r="E645">
        <v>85.919998000000007</v>
      </c>
      <c r="F645">
        <v>56.869999</v>
      </c>
      <c r="G645">
        <v>78.309997999999993</v>
      </c>
      <c r="H645">
        <v>57.82</v>
      </c>
      <c r="I645">
        <v>77.819999999999993</v>
      </c>
      <c r="J645">
        <v>83.889999000000003</v>
      </c>
      <c r="K645">
        <v>122.900002</v>
      </c>
      <c r="L645">
        <v>79.279999000000004</v>
      </c>
      <c r="M645">
        <v>83.349997999999999</v>
      </c>
      <c r="N645">
        <v>90.660004000000001</v>
      </c>
      <c r="O645" s="6">
        <f t="shared" si="245"/>
        <v>4.6508030494788737E-2</v>
      </c>
      <c r="P645" s="6">
        <f t="shared" si="246"/>
        <v>-1.5243617665146172E-2</v>
      </c>
      <c r="Q645" s="6">
        <f t="shared" si="247"/>
        <v>1.6053138373519283E-2</v>
      </c>
      <c r="R645" s="6">
        <f t="shared" si="248"/>
        <v>-6.5650879451592703E-2</v>
      </c>
      <c r="S645" s="6">
        <f t="shared" si="249"/>
        <v>1.3453876149729304E-2</v>
      </c>
      <c r="T645" s="6">
        <f t="shared" si="250"/>
        <v>4.2787262993688215E-2</v>
      </c>
      <c r="U645" s="6">
        <f t="shared" si="251"/>
        <v>4.0951715835811191E-2</v>
      </c>
      <c r="V645" s="6">
        <f t="shared" si="252"/>
        <v>5.033337435223758E-2</v>
      </c>
      <c r="W645" s="6">
        <f t="shared" si="253"/>
        <v>-2.7379815600052076E-3</v>
      </c>
      <c r="X645" s="6">
        <f t="shared" si="254"/>
        <v>-2.8396870319814103E-2</v>
      </c>
      <c r="Y645" s="6">
        <f t="shared" si="255"/>
        <v>-3.9025291519758144E-3</v>
      </c>
      <c r="Z645" s="6">
        <f t="shared" si="256"/>
        <v>-6.9345328931345292E-3</v>
      </c>
      <c r="AA645" s="6">
        <f t="shared" si="257"/>
        <v>-1.6192859021127728E-2</v>
      </c>
      <c r="AB645" s="6">
        <f t="shared" si="258"/>
        <v>4.1322294803009856E-2</v>
      </c>
      <c r="AC645" s="6">
        <f t="shared" si="259"/>
        <v>-1.7047432950647118E-2</v>
      </c>
      <c r="AD645" s="6">
        <f t="shared" si="260"/>
        <v>1.6230102378693854E-2</v>
      </c>
      <c r="AE645" s="6">
        <f t="shared" si="261"/>
        <v>-7.0055888029166402E-2</v>
      </c>
      <c r="AF645" s="6">
        <f t="shared" si="262"/>
        <v>9.8289494852895985E-3</v>
      </c>
      <c r="AG645" s="6">
        <f t="shared" si="263"/>
        <v>3.9390371005356743E-2</v>
      </c>
      <c r="AH645" s="6">
        <f t="shared" si="264"/>
        <v>3.9105703164708239E-2</v>
      </c>
      <c r="AI645" s="6">
        <f t="shared" si="265"/>
        <v>4.4918354849771559E-2</v>
      </c>
      <c r="AJ645" s="6">
        <f t="shared" si="266"/>
        <v>-2.9870744350856417E-3</v>
      </c>
      <c r="AK645" s="6">
        <f t="shared" si="267"/>
        <v>-3.0318406743893342E-2</v>
      </c>
      <c r="AL645" s="6">
        <f t="shared" si="268"/>
        <v>-4.2153081911858875E-3</v>
      </c>
      <c r="AM645" s="6">
        <f t="shared" si="269"/>
        <v>-7.5582856899699905E-3</v>
      </c>
      <c r="AN645" s="6">
        <f t="shared" si="270"/>
        <v>-1.7304691111622514E-2</v>
      </c>
    </row>
    <row r="646" spans="1:40">
      <c r="A646" s="1" t="d">
        <v>2019-04-22</v>
      </c>
      <c r="B646">
        <v>120.66999800000001</v>
      </c>
      <c r="C646">
        <v>58.099997999999999</v>
      </c>
      <c r="D646">
        <v>66.220000999999996</v>
      </c>
      <c r="E646">
        <v>89.010002</v>
      </c>
      <c r="F646">
        <v>56.98</v>
      </c>
      <c r="G646">
        <v>77.519997000000004</v>
      </c>
      <c r="H646">
        <v>57.07</v>
      </c>
      <c r="I646">
        <v>78.559997999999993</v>
      </c>
      <c r="J646">
        <v>84.080001999999993</v>
      </c>
      <c r="K646">
        <v>123.80999799999999</v>
      </c>
      <c r="L646">
        <v>79.5</v>
      </c>
      <c r="M646">
        <v>83.82</v>
      </c>
      <c r="N646">
        <v>91.559997999999993</v>
      </c>
      <c r="O646" s="6">
        <f t="shared" si="245"/>
        <v>2.6451024173329809E-2</v>
      </c>
      <c r="P646" s="6">
        <f t="shared" si="246"/>
        <v>0</v>
      </c>
      <c r="Q646" s="6">
        <f t="shared" si="247"/>
        <v>-2.077336867301988E-2</v>
      </c>
      <c r="R646" s="6">
        <f t="shared" si="248"/>
        <v>-3.3039831608814997E-2</v>
      </c>
      <c r="S646" s="6">
        <f t="shared" si="249"/>
        <v>2.4697000104384109E-2</v>
      </c>
      <c r="T646" s="6">
        <f t="shared" si="250"/>
        <v>6.6006193610081412E-3</v>
      </c>
      <c r="U646" s="6">
        <f t="shared" si="251"/>
        <v>-1.305615203958326E-2</v>
      </c>
      <c r="V646" s="6">
        <f t="shared" si="252"/>
        <v>3.4182510629808913E-2</v>
      </c>
      <c r="W646" s="6">
        <f t="shared" si="253"/>
        <v>2.3815800872255969E-3</v>
      </c>
      <c r="X646" s="6">
        <f t="shared" si="254"/>
        <v>-1.775347485856731E-3</v>
      </c>
      <c r="Y646" s="6">
        <f t="shared" si="255"/>
        <v>2.1406291352317436E-3</v>
      </c>
      <c r="Z646" s="6">
        <f t="shared" si="256"/>
        <v>4.1843446539279044E-3</v>
      </c>
      <c r="AA646" s="6">
        <f t="shared" si="257"/>
        <v>6.9044935029441631E-3</v>
      </c>
      <c r="AB646" s="6">
        <f t="shared" si="258"/>
        <v>2.1265288481550928E-2</v>
      </c>
      <c r="AC646" s="6">
        <f t="shared" si="259"/>
        <v>-1.8038152855009459E-3</v>
      </c>
      <c r="AD646" s="6">
        <f t="shared" si="260"/>
        <v>-2.0596404667845309E-2</v>
      </c>
      <c r="AE646" s="6">
        <f t="shared" si="261"/>
        <v>-3.7444840186388703E-2</v>
      </c>
      <c r="AF646" s="6">
        <f t="shared" si="262"/>
        <v>2.1072073439944404E-2</v>
      </c>
      <c r="AG646" s="6">
        <f t="shared" si="263"/>
        <v>3.203727372676669E-3</v>
      </c>
      <c r="AH646" s="6">
        <f t="shared" si="264"/>
        <v>-1.4902164710686212E-2</v>
      </c>
      <c r="AI646" s="6">
        <f t="shared" si="265"/>
        <v>2.8767491127342892E-2</v>
      </c>
      <c r="AJ646" s="6">
        <f t="shared" si="266"/>
        <v>2.1324872121451627E-3</v>
      </c>
      <c r="AK646" s="6">
        <f t="shared" si="267"/>
        <v>-3.6968839099359679E-3</v>
      </c>
      <c r="AL646" s="6">
        <f t="shared" si="268"/>
        <v>1.8278500960216704E-3</v>
      </c>
      <c r="AM646" s="6">
        <f t="shared" si="269"/>
        <v>3.5605918570924427E-3</v>
      </c>
      <c r="AN646" s="6">
        <f t="shared" si="270"/>
        <v>5.7926614124493769E-3</v>
      </c>
    </row>
    <row r="647" spans="1:40">
      <c r="A647" s="1" t="d">
        <v>2019-04-29</v>
      </c>
      <c r="B647">
        <v>120.099998</v>
      </c>
      <c r="C647">
        <v>58.299999</v>
      </c>
      <c r="D647">
        <v>64.25</v>
      </c>
      <c r="E647">
        <v>90.160004000000001</v>
      </c>
      <c r="F647">
        <v>57.41</v>
      </c>
      <c r="G647">
        <v>78.400002000000001</v>
      </c>
      <c r="H647">
        <v>56.669998</v>
      </c>
      <c r="I647">
        <v>78.839995999999999</v>
      </c>
      <c r="J647">
        <v>83.870002999999997</v>
      </c>
      <c r="K647">
        <v>123.660004</v>
      </c>
      <c r="L647">
        <v>79.300003000000004</v>
      </c>
      <c r="M647">
        <v>83.489998</v>
      </c>
      <c r="N647">
        <v>91.080001999999993</v>
      </c>
      <c r="O647" s="6">
        <f t="shared" si="245"/>
        <v>1.4931894030603981E-2</v>
      </c>
      <c r="P647" s="6">
        <f t="shared" si="246"/>
        <v>1.5449320993226677E-3</v>
      </c>
      <c r="Q647" s="6">
        <f t="shared" si="247"/>
        <v>-5.0234338560953988E-2</v>
      </c>
      <c r="R647" s="6">
        <f t="shared" si="248"/>
        <v>3.8896086834691343E-3</v>
      </c>
      <c r="S647" s="6">
        <f t="shared" si="249"/>
        <v>2.1301729486305945E-2</v>
      </c>
      <c r="T647" s="6">
        <f t="shared" si="250"/>
        <v>1.4388775902261937E-2</v>
      </c>
      <c r="U647" s="6">
        <f t="shared" si="251"/>
        <v>-2.5264886606815286E-2</v>
      </c>
      <c r="V647" s="6">
        <f t="shared" si="252"/>
        <v>2.6085617576537174E-2</v>
      </c>
      <c r="W647" s="6">
        <f t="shared" si="253"/>
        <v>3.5784390315582465E-4</v>
      </c>
      <c r="X647" s="6">
        <f t="shared" si="254"/>
        <v>8.0380897364236946E-3</v>
      </c>
      <c r="Y647" s="6">
        <f t="shared" si="255"/>
        <v>6.307537144331453E-4</v>
      </c>
      <c r="Z647" s="6">
        <f t="shared" si="256"/>
        <v>1.3184037781452556E-3</v>
      </c>
      <c r="AA647" s="6">
        <f t="shared" si="257"/>
        <v>2.3083164328050777E-3</v>
      </c>
      <c r="AB647" s="6">
        <f t="shared" si="258"/>
        <v>9.7461583388250977E-3</v>
      </c>
      <c r="AC647" s="6">
        <f t="shared" si="259"/>
        <v>-2.5888318617827821E-4</v>
      </c>
      <c r="AD647" s="6">
        <f t="shared" si="260"/>
        <v>-5.0057374555779417E-2</v>
      </c>
      <c r="AE647" s="6">
        <f t="shared" si="261"/>
        <v>-5.1539989410457092E-4</v>
      </c>
      <c r="AF647" s="6">
        <f t="shared" si="262"/>
        <v>1.767680282186624E-2</v>
      </c>
      <c r="AG647" s="6">
        <f t="shared" si="263"/>
        <v>1.0991883913930463E-2</v>
      </c>
      <c r="AH647" s="6">
        <f t="shared" si="264"/>
        <v>-2.7110899277918238E-2</v>
      </c>
      <c r="AI647" s="6">
        <f t="shared" si="265"/>
        <v>2.0670598074071154E-2</v>
      </c>
      <c r="AJ647" s="6">
        <f t="shared" si="266"/>
        <v>1.0875102807539051E-4</v>
      </c>
      <c r="AK647" s="6">
        <f t="shared" si="267"/>
        <v>6.1165533123444579E-3</v>
      </c>
      <c r="AL647" s="6">
        <f t="shared" si="268"/>
        <v>3.1797467522307212E-4</v>
      </c>
      <c r="AM647" s="6">
        <f t="shared" si="269"/>
        <v>6.9465098130979384E-4</v>
      </c>
      <c r="AN647" s="6">
        <f t="shared" si="270"/>
        <v>1.1964843423102915E-3</v>
      </c>
    </row>
    <row r="648" spans="1:40">
      <c r="A648" s="1" t="d">
        <v>2019-05-06</v>
      </c>
      <c r="B648">
        <v>117.290001</v>
      </c>
      <c r="C648">
        <v>57.959999000000003</v>
      </c>
      <c r="D648">
        <v>64.050003000000004</v>
      </c>
      <c r="E648">
        <v>88.910004000000001</v>
      </c>
      <c r="F648">
        <v>57.310001</v>
      </c>
      <c r="G648">
        <v>76.269997000000004</v>
      </c>
      <c r="H648">
        <v>55.139999000000003</v>
      </c>
      <c r="I648">
        <v>76.180000000000007</v>
      </c>
      <c r="J648">
        <v>84.019997000000004</v>
      </c>
      <c r="K648">
        <v>124.75</v>
      </c>
      <c r="L648">
        <v>79.459998999999996</v>
      </c>
      <c r="M648">
        <v>83.790001000000004</v>
      </c>
      <c r="N648">
        <v>91.400002000000001</v>
      </c>
      <c r="O648" s="6">
        <f t="shared" si="245"/>
        <v>-1.6740296378273511E-2</v>
      </c>
      <c r="P648" s="6">
        <f t="shared" si="246"/>
        <v>1.1626994323663877E-2</v>
      </c>
      <c r="Q648" s="6">
        <f t="shared" si="247"/>
        <v>-4.7860381517242867E-2</v>
      </c>
      <c r="R648" s="6">
        <f t="shared" si="248"/>
        <v>3.4208059639274625E-2</v>
      </c>
      <c r="S648" s="6">
        <f t="shared" si="249"/>
        <v>7.7072022778630856E-3</v>
      </c>
      <c r="T648" s="6">
        <f t="shared" si="250"/>
        <v>-2.6395646381122243E-2</v>
      </c>
      <c r="U648" s="6">
        <f t="shared" si="251"/>
        <v>-4.7459349128204154E-2</v>
      </c>
      <c r="V648" s="6">
        <f t="shared" si="252"/>
        <v>-2.1299506505949362E-2</v>
      </c>
      <c r="W648" s="6">
        <f t="shared" si="253"/>
        <v>1.5484250976198052E-3</v>
      </c>
      <c r="X648" s="6">
        <f t="shared" si="254"/>
        <v>1.4940701786246006E-2</v>
      </c>
      <c r="Y648" s="6">
        <f t="shared" si="255"/>
        <v>2.2678603932935982E-3</v>
      </c>
      <c r="Z648" s="6">
        <f t="shared" si="256"/>
        <v>5.2650953581917081E-3</v>
      </c>
      <c r="AA648" s="6">
        <f t="shared" si="257"/>
        <v>8.1292107083487889E-3</v>
      </c>
      <c r="AB648" s="6">
        <f t="shared" si="258"/>
        <v>-2.1926032070052393E-2</v>
      </c>
      <c r="AC648" s="6">
        <f t="shared" si="259"/>
        <v>9.8231790381629307E-3</v>
      </c>
      <c r="AD648" s="6">
        <f t="shared" si="260"/>
        <v>-4.7683417512068296E-2</v>
      </c>
      <c r="AE648" s="6">
        <f t="shared" si="261"/>
        <v>2.9803051061700919E-2</v>
      </c>
      <c r="AF648" s="6">
        <f t="shared" si="262"/>
        <v>4.0822756134233805E-3</v>
      </c>
      <c r="AG648" s="6">
        <f t="shared" si="263"/>
        <v>-2.9792538369453715E-2</v>
      </c>
      <c r="AH648" s="6">
        <f t="shared" si="264"/>
        <v>-4.9305361799307106E-2</v>
      </c>
      <c r="AI648" s="6">
        <f t="shared" si="265"/>
        <v>-2.6714526008415382E-2</v>
      </c>
      <c r="AJ648" s="6">
        <f t="shared" si="266"/>
        <v>1.2993322225393711E-3</v>
      </c>
      <c r="AK648" s="6">
        <f t="shared" si="267"/>
        <v>1.301916536216677E-2</v>
      </c>
      <c r="AL648" s="6">
        <f t="shared" si="268"/>
        <v>1.9550813540835251E-3</v>
      </c>
      <c r="AM648" s="6">
        <f t="shared" si="269"/>
        <v>4.6413425613562459E-3</v>
      </c>
      <c r="AN648" s="6">
        <f t="shared" si="270"/>
        <v>7.0173786178540027E-3</v>
      </c>
    </row>
    <row r="649" spans="1:40">
      <c r="A649" s="1" t="d">
        <v>2019-05-13</v>
      </c>
      <c r="B649">
        <v>115.910004</v>
      </c>
      <c r="C649">
        <v>58.779998999999997</v>
      </c>
      <c r="D649">
        <v>63.75</v>
      </c>
      <c r="E649">
        <v>88.440002000000007</v>
      </c>
      <c r="F649">
        <v>57.75</v>
      </c>
      <c r="G649">
        <v>74.819999999999993</v>
      </c>
      <c r="H649">
        <v>54.650002000000001</v>
      </c>
      <c r="I649">
        <v>75.379997000000003</v>
      </c>
      <c r="J649">
        <v>84.150002000000001</v>
      </c>
      <c r="K649">
        <v>125.989998</v>
      </c>
      <c r="L649">
        <v>79.620002999999997</v>
      </c>
      <c r="M649">
        <v>84.169998000000007</v>
      </c>
      <c r="N649">
        <v>92.07</v>
      </c>
      <c r="O649" s="6">
        <f t="shared" si="245"/>
        <v>-4.0245468101195281E-2</v>
      </c>
      <c r="P649" s="6">
        <f t="shared" si="246"/>
        <v>1.1636014543724805E-2</v>
      </c>
      <c r="Q649" s="6">
        <f t="shared" si="247"/>
        <v>-3.8013363181742407E-2</v>
      </c>
      <c r="R649" s="6">
        <f t="shared" si="248"/>
        <v>-6.4243668367782256E-3</v>
      </c>
      <c r="S649" s="6">
        <f t="shared" si="249"/>
        <v>1.3423020332140771E-2</v>
      </c>
      <c r="T649" s="6">
        <f t="shared" si="250"/>
        <v>-3.5450699962819722E-2</v>
      </c>
      <c r="U649" s="6">
        <f t="shared" si="251"/>
        <v>-4.3329333329546527E-2</v>
      </c>
      <c r="V649" s="6">
        <f t="shared" si="252"/>
        <v>-4.1320690547327982E-2</v>
      </c>
      <c r="W649" s="6">
        <f t="shared" si="253"/>
        <v>8.3219404833246029E-4</v>
      </c>
      <c r="X649" s="6">
        <f t="shared" si="254"/>
        <v>1.7454406569446516E-2</v>
      </c>
      <c r="Y649" s="6">
        <f t="shared" si="255"/>
        <v>1.5083335908593588E-3</v>
      </c>
      <c r="Z649" s="6">
        <f t="shared" si="256"/>
        <v>4.1668969651240334E-3</v>
      </c>
      <c r="AA649" s="6">
        <f t="shared" si="257"/>
        <v>5.5546840589886931E-3</v>
      </c>
      <c r="AB649" s="6">
        <f t="shared" si="258"/>
        <v>-4.5431203792974162E-2</v>
      </c>
      <c r="AC649" s="6">
        <f t="shared" si="259"/>
        <v>9.8321992582238588E-3</v>
      </c>
      <c r="AD649" s="6">
        <f t="shared" si="260"/>
        <v>-3.7836399176567836E-2</v>
      </c>
      <c r="AE649" s="6">
        <f t="shared" si="261"/>
        <v>-1.082937541435193E-2</v>
      </c>
      <c r="AF649" s="6">
        <f t="shared" si="262"/>
        <v>9.7980936677010654E-3</v>
      </c>
      <c r="AG649" s="6">
        <f t="shared" si="263"/>
        <v>-3.8847591951151193E-2</v>
      </c>
      <c r="AH649" s="6">
        <f t="shared" si="264"/>
        <v>-4.5175346000649479E-2</v>
      </c>
      <c r="AI649" s="6">
        <f t="shared" si="265"/>
        <v>-4.6735710049794002E-2</v>
      </c>
      <c r="AJ649" s="6">
        <f t="shared" si="266"/>
        <v>5.8310117325202616E-4</v>
      </c>
      <c r="AK649" s="6">
        <f t="shared" si="267"/>
        <v>1.553287014536728E-2</v>
      </c>
      <c r="AL649" s="6">
        <f t="shared" si="268"/>
        <v>1.1955545516492856E-3</v>
      </c>
      <c r="AM649" s="6">
        <f t="shared" si="269"/>
        <v>3.5431441682885717E-3</v>
      </c>
      <c r="AN649" s="6">
        <f t="shared" si="270"/>
        <v>4.4428519684939069E-3</v>
      </c>
    </row>
    <row r="650" spans="1:40">
      <c r="A650" s="1" t="d">
        <v>2019-05-20</v>
      </c>
      <c r="B650">
        <v>113.43</v>
      </c>
      <c r="C650">
        <v>59.830002</v>
      </c>
      <c r="D650">
        <v>61.619999</v>
      </c>
      <c r="E650">
        <v>89.559997999999993</v>
      </c>
      <c r="F650">
        <v>57.52</v>
      </c>
      <c r="G650">
        <v>73.779999000000004</v>
      </c>
      <c r="H650">
        <v>53.790000999999997</v>
      </c>
      <c r="I650">
        <v>73.300003000000004</v>
      </c>
      <c r="J650">
        <v>84.230002999999996</v>
      </c>
      <c r="K650">
        <v>127.779999</v>
      </c>
      <c r="L650">
        <v>79.739998</v>
      </c>
      <c r="M650">
        <v>84.449996999999996</v>
      </c>
      <c r="N650">
        <v>92.949996999999996</v>
      </c>
      <c r="O650" s="6">
        <f t="shared" si="245"/>
        <v>-5.7138805862197183E-2</v>
      </c>
      <c r="P650" s="6">
        <f t="shared" si="246"/>
        <v>2.5905164626198105E-2</v>
      </c>
      <c r="Q650" s="6">
        <f t="shared" si="247"/>
        <v>-4.1795246835304736E-2</v>
      </c>
      <c r="R650" s="6">
        <f t="shared" si="248"/>
        <v>-6.6771446979364121E-3</v>
      </c>
      <c r="S650" s="6">
        <f t="shared" si="249"/>
        <v>1.9142092332459179E-3</v>
      </c>
      <c r="T650" s="6">
        <f t="shared" si="250"/>
        <v>-6.0736274251844968E-2</v>
      </c>
      <c r="U650" s="6">
        <f t="shared" si="251"/>
        <v>-5.2157340013518523E-2</v>
      </c>
      <c r="V650" s="6">
        <f t="shared" si="252"/>
        <v>-7.2859781728551523E-2</v>
      </c>
      <c r="W650" s="6">
        <f t="shared" si="253"/>
        <v>4.2831711780723309E-3</v>
      </c>
      <c r="X650" s="6">
        <f t="shared" si="254"/>
        <v>3.2774130871066919E-2</v>
      </c>
      <c r="Y650" s="6">
        <f t="shared" si="255"/>
        <v>5.5331503998705713E-3</v>
      </c>
      <c r="Z650" s="6">
        <f t="shared" si="256"/>
        <v>1.1432767478885665E-2</v>
      </c>
      <c r="AA650" s="6">
        <f t="shared" si="257"/>
        <v>2.0323418737779479E-2</v>
      </c>
      <c r="AB650" s="6">
        <f t="shared" si="258"/>
        <v>-6.2324541553976064E-2</v>
      </c>
      <c r="AC650" s="6">
        <f t="shared" si="259"/>
        <v>2.4101349340697159E-2</v>
      </c>
      <c r="AD650" s="6">
        <f t="shared" si="260"/>
        <v>-4.1618282830130165E-2</v>
      </c>
      <c r="AE650" s="6">
        <f t="shared" si="261"/>
        <v>-1.1082153275510117E-2</v>
      </c>
      <c r="AF650" s="6">
        <f t="shared" si="262"/>
        <v>-1.7107174311937873E-3</v>
      </c>
      <c r="AG650" s="6">
        <f t="shared" si="263"/>
        <v>-6.413316624017644E-2</v>
      </c>
      <c r="AH650" s="6">
        <f t="shared" si="264"/>
        <v>-5.4003352684621475E-2</v>
      </c>
      <c r="AI650" s="6">
        <f t="shared" si="265"/>
        <v>-7.8274801231017543E-2</v>
      </c>
      <c r="AJ650" s="6">
        <f t="shared" si="266"/>
        <v>4.0340783029918972E-3</v>
      </c>
      <c r="AK650" s="6">
        <f t="shared" si="267"/>
        <v>3.085259444698768E-2</v>
      </c>
      <c r="AL650" s="6">
        <f t="shared" si="268"/>
        <v>5.2203713606604977E-3</v>
      </c>
      <c r="AM650" s="6">
        <f t="shared" si="269"/>
        <v>1.0809014682050203E-2</v>
      </c>
      <c r="AN650" s="6">
        <f t="shared" si="270"/>
        <v>1.9211586647284694E-2</v>
      </c>
    </row>
    <row r="651" spans="1:40">
      <c r="A651" s="1" t="d">
        <v>2019-05-27</v>
      </c>
      <c r="B651">
        <v>110.94000200000001</v>
      </c>
      <c r="C651">
        <v>58.25</v>
      </c>
      <c r="D651">
        <v>58.77</v>
      </c>
      <c r="E651">
        <v>87.279999000000004</v>
      </c>
      <c r="F651">
        <v>55.610000999999997</v>
      </c>
      <c r="G651">
        <v>72.050003000000004</v>
      </c>
      <c r="H651">
        <v>52.75</v>
      </c>
      <c r="I651">
        <v>71.889999000000003</v>
      </c>
      <c r="J651">
        <v>84.559997999999993</v>
      </c>
      <c r="K651">
        <v>131.83000200000001</v>
      </c>
      <c r="L651">
        <v>80.129997000000003</v>
      </c>
      <c r="M651">
        <v>85.400002000000001</v>
      </c>
      <c r="N651">
        <v>94.800003000000004</v>
      </c>
      <c r="O651" s="6">
        <f t="shared" si="245"/>
        <v>-5.5659976404438628E-2</v>
      </c>
      <c r="P651" s="6">
        <f t="shared" si="246"/>
        <v>4.9909922466065551E-3</v>
      </c>
      <c r="Q651" s="6">
        <f t="shared" si="247"/>
        <v>-8.6032554556590563E-2</v>
      </c>
      <c r="R651" s="6">
        <f t="shared" si="248"/>
        <v>-1.8503337054924858E-2</v>
      </c>
      <c r="S651" s="6">
        <f t="shared" si="249"/>
        <v>-3.0112086830758084E-2</v>
      </c>
      <c r="T651" s="6">
        <f t="shared" si="250"/>
        <v>-5.691927275891942E-2</v>
      </c>
      <c r="U651" s="6">
        <f t="shared" si="251"/>
        <v>-4.4311615103819993E-2</v>
      </c>
      <c r="V651" s="6">
        <f t="shared" si="252"/>
        <v>-5.7961801964818392E-2</v>
      </c>
      <c r="W651" s="6">
        <f t="shared" si="253"/>
        <v>6.4064878746859476E-3</v>
      </c>
      <c r="X651" s="6">
        <f t="shared" si="254"/>
        <v>5.5201494309304114E-2</v>
      </c>
      <c r="Y651" s="6">
        <f t="shared" si="255"/>
        <v>8.3965405493127299E-3</v>
      </c>
      <c r="Z651" s="6">
        <f t="shared" si="256"/>
        <v>1.9032443653934212E-2</v>
      </c>
      <c r="AA651" s="6">
        <f t="shared" si="257"/>
        <v>3.6523940564603105E-2</v>
      </c>
      <c r="AB651" s="6">
        <f t="shared" si="258"/>
        <v>-6.0845712096217509E-2</v>
      </c>
      <c r="AC651" s="6">
        <f t="shared" si="259"/>
        <v>3.1871769611056091E-3</v>
      </c>
      <c r="AD651" s="6">
        <f t="shared" si="260"/>
        <v>-8.5855590551415992E-2</v>
      </c>
      <c r="AE651" s="6">
        <f t="shared" si="261"/>
        <v>-2.2908345632498564E-2</v>
      </c>
      <c r="AF651" s="6">
        <f t="shared" si="262"/>
        <v>-3.3737013495197789E-2</v>
      </c>
      <c r="AG651" s="6">
        <f t="shared" si="263"/>
        <v>-6.0316164747250892E-2</v>
      </c>
      <c r="AH651" s="6">
        <f t="shared" si="264"/>
        <v>-4.6157627774922945E-2</v>
      </c>
      <c r="AI651" s="6">
        <f t="shared" si="265"/>
        <v>-6.3376821467284419E-2</v>
      </c>
      <c r="AJ651" s="6">
        <f t="shared" si="266"/>
        <v>6.157394999605513E-3</v>
      </c>
      <c r="AK651" s="6">
        <f t="shared" si="267"/>
        <v>5.3279957885224875E-2</v>
      </c>
      <c r="AL651" s="6">
        <f t="shared" si="268"/>
        <v>8.0837615101026564E-3</v>
      </c>
      <c r="AM651" s="6">
        <f t="shared" si="269"/>
        <v>1.8408690857098751E-2</v>
      </c>
      <c r="AN651" s="6">
        <f t="shared" si="270"/>
        <v>3.541210847410832E-2</v>
      </c>
    </row>
    <row r="652" spans="1:40">
      <c r="A652" s="1" t="d">
        <v>2019-06-03</v>
      </c>
      <c r="B652">
        <v>115.779999</v>
      </c>
      <c r="C652">
        <v>60.060001</v>
      </c>
      <c r="D652">
        <v>61.27</v>
      </c>
      <c r="E652">
        <v>91.010002</v>
      </c>
      <c r="F652">
        <v>58.630001</v>
      </c>
      <c r="G652">
        <v>75.720000999999996</v>
      </c>
      <c r="H652">
        <v>57.529998999999997</v>
      </c>
      <c r="I652">
        <v>76.190002000000007</v>
      </c>
      <c r="J652">
        <v>84.57</v>
      </c>
      <c r="K652">
        <v>131.740005</v>
      </c>
      <c r="L652">
        <v>80.230002999999996</v>
      </c>
      <c r="M652">
        <v>85.68</v>
      </c>
      <c r="N652">
        <v>95.18</v>
      </c>
      <c r="O652" s="6">
        <f t="shared" si="245"/>
        <v>-1.1222323963981135E-3</v>
      </c>
      <c r="P652" s="6">
        <f t="shared" si="246"/>
        <v>2.1542435227018854E-2</v>
      </c>
      <c r="Q652" s="6">
        <f t="shared" si="247"/>
        <v>-3.9678857300972224E-2</v>
      </c>
      <c r="R652" s="6">
        <f t="shared" si="248"/>
        <v>2.8645033961424145E-2</v>
      </c>
      <c r="S652" s="6">
        <f t="shared" si="249"/>
        <v>1.5123178630335271E-2</v>
      </c>
      <c r="T652" s="6">
        <f t="shared" si="250"/>
        <v>1.1957110627672407E-2</v>
      </c>
      <c r="U652" s="6">
        <f t="shared" si="251"/>
        <v>5.1357282273896271E-2</v>
      </c>
      <c r="V652" s="6">
        <f t="shared" si="252"/>
        <v>1.0688298694448468E-2</v>
      </c>
      <c r="W652" s="6">
        <f t="shared" si="253"/>
        <v>4.9786493902334254E-3</v>
      </c>
      <c r="X652" s="6">
        <f t="shared" si="254"/>
        <v>4.4627798317828579E-2</v>
      </c>
      <c r="Y652" s="6">
        <f t="shared" si="255"/>
        <v>7.6321919069150188E-3</v>
      </c>
      <c r="Z652" s="6">
        <f t="shared" si="256"/>
        <v>1.7780886677443999E-2</v>
      </c>
      <c r="AA652" s="6">
        <f t="shared" si="257"/>
        <v>3.3220678393209996E-2</v>
      </c>
      <c r="AB652" s="6">
        <f t="shared" si="258"/>
        <v>-6.3079680881769958E-3</v>
      </c>
      <c r="AC652" s="6">
        <f t="shared" si="259"/>
        <v>1.9738619941517908E-2</v>
      </c>
      <c r="AD652" s="6">
        <f t="shared" si="260"/>
        <v>-3.9501893295797653E-2</v>
      </c>
      <c r="AE652" s="6">
        <f t="shared" si="261"/>
        <v>2.4240025383850439E-2</v>
      </c>
      <c r="AF652" s="6">
        <f t="shared" si="262"/>
        <v>1.1498251965895566E-2</v>
      </c>
      <c r="AG652" s="6">
        <f t="shared" si="263"/>
        <v>8.5602186393409357E-3</v>
      </c>
      <c r="AH652" s="6">
        <f t="shared" si="264"/>
        <v>4.9511269602793319E-2</v>
      </c>
      <c r="AI652" s="6">
        <f t="shared" si="265"/>
        <v>5.2732791919824469E-3</v>
      </c>
      <c r="AJ652" s="6">
        <f t="shared" si="266"/>
        <v>4.7295565151529908E-3</v>
      </c>
      <c r="AK652" s="6">
        <f t="shared" si="267"/>
        <v>4.2706261893749341E-2</v>
      </c>
      <c r="AL652" s="6">
        <f t="shared" si="268"/>
        <v>7.3194128677049452E-3</v>
      </c>
      <c r="AM652" s="6">
        <f t="shared" si="269"/>
        <v>1.7157133880608539E-2</v>
      </c>
      <c r="AN652" s="6">
        <f t="shared" si="270"/>
        <v>3.210884630271521E-2</v>
      </c>
    </row>
    <row r="653" spans="1:40">
      <c r="A653" s="1" t="d">
        <v>2019-06-10</v>
      </c>
      <c r="B653">
        <v>118.489998</v>
      </c>
      <c r="C653">
        <v>60.810001</v>
      </c>
      <c r="D653">
        <v>61.009998000000003</v>
      </c>
      <c r="E653">
        <v>91.25</v>
      </c>
      <c r="F653">
        <v>59.09</v>
      </c>
      <c r="G653">
        <v>75.410004000000001</v>
      </c>
      <c r="H653">
        <v>57.869999</v>
      </c>
      <c r="I653">
        <v>76.099997999999999</v>
      </c>
      <c r="J653">
        <v>84.589995999999999</v>
      </c>
      <c r="K653">
        <v>131.46000699999999</v>
      </c>
      <c r="L653">
        <v>80.279999000000004</v>
      </c>
      <c r="M653">
        <v>85.769997000000004</v>
      </c>
      <c r="N653">
        <v>95.029999000000004</v>
      </c>
      <c r="O653" s="6">
        <f t="shared" si="245"/>
        <v>4.3642645378635769E-2</v>
      </c>
      <c r="P653" s="6">
        <f t="shared" si="246"/>
        <v>1.6247024746695971E-2</v>
      </c>
      <c r="Q653" s="6">
        <f t="shared" si="247"/>
        <v>-9.9487245577751394E-3</v>
      </c>
      <c r="R653" s="6">
        <f t="shared" si="248"/>
        <v>1.8694223063445148E-2</v>
      </c>
      <c r="S653" s="6">
        <f t="shared" si="249"/>
        <v>2.6928991944791994E-2</v>
      </c>
      <c r="T653" s="6">
        <f t="shared" si="250"/>
        <v>2.1852266643196363E-2</v>
      </c>
      <c r="U653" s="6">
        <f t="shared" si="251"/>
        <v>7.3111503429669628E-2</v>
      </c>
      <c r="V653" s="6">
        <f t="shared" si="252"/>
        <v>3.7487588766131522E-2</v>
      </c>
      <c r="W653" s="6">
        <f t="shared" si="253"/>
        <v>4.2648210849734903E-3</v>
      </c>
      <c r="X653" s="6">
        <f t="shared" si="254"/>
        <v>2.8392648735318715E-2</v>
      </c>
      <c r="Y653" s="6">
        <f t="shared" si="255"/>
        <v>6.7491946000409926E-3</v>
      </c>
      <c r="Z653" s="6">
        <f t="shared" si="256"/>
        <v>1.5509652295235E-2</v>
      </c>
      <c r="AA653" s="6">
        <f t="shared" si="257"/>
        <v>2.213093880819559E-2</v>
      </c>
      <c r="AB653" s="6">
        <f t="shared" si="258"/>
        <v>3.8456909686856888E-2</v>
      </c>
      <c r="AC653" s="6">
        <f t="shared" si="259"/>
        <v>1.4443209461195025E-2</v>
      </c>
      <c r="AD653" s="6">
        <f t="shared" si="260"/>
        <v>-9.7717605526005686E-3</v>
      </c>
      <c r="AE653" s="6">
        <f t="shared" si="261"/>
        <v>1.4289214485871442E-2</v>
      </c>
      <c r="AF653" s="6">
        <f t="shared" si="262"/>
        <v>2.3304065280352289E-2</v>
      </c>
      <c r="AG653" s="6">
        <f t="shared" si="263"/>
        <v>1.8455374654864892E-2</v>
      </c>
      <c r="AH653" s="6">
        <f t="shared" si="264"/>
        <v>7.1265490758566669E-2</v>
      </c>
      <c r="AI653" s="6">
        <f t="shared" si="265"/>
        <v>3.2072569263665501E-2</v>
      </c>
      <c r="AJ653" s="6">
        <f t="shared" si="266"/>
        <v>4.0157282098930557E-3</v>
      </c>
      <c r="AK653" s="6">
        <f t="shared" si="267"/>
        <v>2.6471112311239477E-2</v>
      </c>
      <c r="AL653" s="6">
        <f t="shared" si="268"/>
        <v>6.436415560830919E-3</v>
      </c>
      <c r="AM653" s="6">
        <f t="shared" si="269"/>
        <v>1.4885899498399538E-2</v>
      </c>
      <c r="AN653" s="6">
        <f t="shared" si="270"/>
        <v>2.1019106717700804E-2</v>
      </c>
    </row>
    <row r="654" spans="1:40">
      <c r="A654" s="1" t="d">
        <v>2019-06-14</v>
      </c>
      <c r="B654">
        <v>118.489998</v>
      </c>
      <c r="C654">
        <v>60.810001</v>
      </c>
      <c r="D654">
        <v>61.009998000000003</v>
      </c>
      <c r="E654">
        <v>91.25</v>
      </c>
      <c r="F654">
        <v>59.09</v>
      </c>
      <c r="G654">
        <v>75.410004000000001</v>
      </c>
      <c r="H654">
        <v>57.869999</v>
      </c>
      <c r="I654">
        <v>76.099997999999999</v>
      </c>
      <c r="J654">
        <v>84.550003000000004</v>
      </c>
      <c r="K654">
        <v>131.69000199999999</v>
      </c>
      <c r="L654">
        <v>80.260002</v>
      </c>
      <c r="M654">
        <v>85.720000999999996</v>
      </c>
      <c r="N654">
        <v>95.230002999999996</v>
      </c>
      <c r="O654" s="6">
        <f t="shared" si="245"/>
        <v>6.5839019294735818E-2</v>
      </c>
      <c r="P654" s="6">
        <f t="shared" si="246"/>
        <v>4.3010173130871895E-2</v>
      </c>
      <c r="Q654" s="6">
        <f t="shared" si="247"/>
        <v>3.7406231757690242E-2</v>
      </c>
      <c r="R654" s="6">
        <f t="shared" si="248"/>
        <v>4.4481662395164157E-2</v>
      </c>
      <c r="S654" s="6">
        <f t="shared" si="249"/>
        <v>6.0698646175733693E-2</v>
      </c>
      <c r="T654" s="6">
        <f t="shared" si="250"/>
        <v>4.5579581174635363E-2</v>
      </c>
      <c r="U654" s="6">
        <f t="shared" si="251"/>
        <v>9.2635325949460862E-2</v>
      </c>
      <c r="V654" s="6">
        <f t="shared" si="252"/>
        <v>5.691107950079119E-2</v>
      </c>
      <c r="W654" s="6">
        <f t="shared" si="253"/>
        <v>-1.1820708358496186E-4</v>
      </c>
      <c r="X654" s="6">
        <f t="shared" si="254"/>
        <v>-1.0625380316215956E-3</v>
      </c>
      <c r="Y654" s="6">
        <f t="shared" si="255"/>
        <v>1.6211114069664316E-3</v>
      </c>
      <c r="Z654" s="6">
        <f t="shared" si="256"/>
        <v>3.7400580575374987E-3</v>
      </c>
      <c r="AA654" s="6">
        <f t="shared" si="257"/>
        <v>4.5256088020865434E-3</v>
      </c>
      <c r="AB654" s="6">
        <f t="shared" si="258"/>
        <v>6.0653283602956937E-2</v>
      </c>
      <c r="AC654" s="6">
        <f t="shared" si="259"/>
        <v>4.1206357845370953E-2</v>
      </c>
      <c r="AD654" s="6">
        <f t="shared" si="260"/>
        <v>3.7583195762864813E-2</v>
      </c>
      <c r="AE654" s="6">
        <f t="shared" si="261"/>
        <v>4.007665381759045E-2</v>
      </c>
      <c r="AF654" s="6">
        <f t="shared" si="262"/>
        <v>5.7073719511293988E-2</v>
      </c>
      <c r="AG654" s="6">
        <f t="shared" si="263"/>
        <v>4.2182689186303891E-2</v>
      </c>
      <c r="AH654" s="6">
        <f t="shared" si="264"/>
        <v>9.0789313278357903E-2</v>
      </c>
      <c r="AI654" s="6">
        <f t="shared" si="265"/>
        <v>5.1496059998325169E-2</v>
      </c>
      <c r="AJ654" s="6">
        <f t="shared" si="266"/>
        <v>-3.67299958665396E-4</v>
      </c>
      <c r="AK654" s="6">
        <f t="shared" si="267"/>
        <v>-2.9840744557008327E-3</v>
      </c>
      <c r="AL654" s="6">
        <f t="shared" si="268"/>
        <v>1.3083323677563585E-3</v>
      </c>
      <c r="AM654" s="6">
        <f t="shared" si="269"/>
        <v>3.116305260702037E-3</v>
      </c>
      <c r="AN654" s="6">
        <f t="shared" si="270"/>
        <v>3.4137767115917572E-3</v>
      </c>
    </row>
    <row r="655" spans="1:40">
      <c r="N655" t="s">
        <v>78</v>
      </c>
      <c r="O655" s="8">
        <f>AVERAGE(O21:O654)</f>
        <v>5.1857356917788819E-3</v>
      </c>
      <c r="P655" s="8">
        <f t="shared" ref="P655:AA655" si="271">AVERAGE(P21:P654)</f>
        <v>1.8038152855009459E-3</v>
      </c>
      <c r="Q655" s="8">
        <f t="shared" si="271"/>
        <v>-1.7696400517457046E-4</v>
      </c>
      <c r="R655" s="8">
        <f t="shared" si="271"/>
        <v>4.4050085775737052E-3</v>
      </c>
      <c r="S655" s="8">
        <f t="shared" si="271"/>
        <v>3.6249266644397052E-3</v>
      </c>
      <c r="T655" s="8">
        <f t="shared" si="271"/>
        <v>3.3968919883314722E-3</v>
      </c>
      <c r="U655" s="8">
        <f t="shared" si="271"/>
        <v>1.846012671102952E-3</v>
      </c>
      <c r="V655" s="8">
        <f t="shared" si="271"/>
        <v>5.4150195024660211E-3</v>
      </c>
      <c r="W655" s="8">
        <f t="shared" si="271"/>
        <v>2.4909287508043413E-4</v>
      </c>
      <c r="X655" s="8">
        <f t="shared" si="271"/>
        <v>1.921536424079237E-3</v>
      </c>
      <c r="Y655" s="8">
        <f t="shared" si="271"/>
        <v>3.1277903921007318E-4</v>
      </c>
      <c r="Z655" s="8">
        <f t="shared" si="271"/>
        <v>6.2375279683546175E-4</v>
      </c>
      <c r="AA655" s="8">
        <f t="shared" si="271"/>
        <v>1.1118320904947862E-3</v>
      </c>
    </row>
    <row r="656" spans="1:40">
      <c r="N656" t="s">
        <v>79</v>
      </c>
      <c r="O656" s="8">
        <f>_xlfn.STDEV.S(O21:O654)</f>
        <v>4.976335683320976E-2</v>
      </c>
      <c r="P656" s="8">
        <f t="shared" ref="P656:AA656" si="272">_xlfn.STDEV.S(P21:P654)</f>
        <v>3.7982538515872973E-2</v>
      </c>
      <c r="Q656" s="8">
        <f t="shared" si="272"/>
        <v>6.0752549446088371E-2</v>
      </c>
      <c r="R656" s="8">
        <f t="shared" si="272"/>
        <v>3.6638383905625758E-2</v>
      </c>
      <c r="S656" s="8">
        <f t="shared" si="272"/>
        <v>2.9002654546833841E-2</v>
      </c>
      <c r="T656" s="8">
        <f t="shared" si="272"/>
        <v>5.1703239927374745E-2</v>
      </c>
      <c r="U656" s="8">
        <f t="shared" si="272"/>
        <v>5.5376370779833324E-2</v>
      </c>
      <c r="V656" s="8">
        <f t="shared" si="272"/>
        <v>4.427359584421902E-2</v>
      </c>
      <c r="W656" s="8">
        <f t="shared" si="272"/>
        <v>2.8871639429612688E-3</v>
      </c>
      <c r="X656" s="8">
        <f t="shared" si="272"/>
        <v>3.1600338401002952E-2</v>
      </c>
      <c r="Y656" s="8">
        <f t="shared" si="272"/>
        <v>5.4697691837052465E-3</v>
      </c>
      <c r="Z656" s="8">
        <f t="shared" si="272"/>
        <v>1.3269853137110767E-2</v>
      </c>
      <c r="AA656" s="8">
        <f t="shared" si="272"/>
        <v>2.2651140113577106E-2</v>
      </c>
    </row>
    <row r="657" spans="14:27">
      <c r="N657" t="s">
        <v>80</v>
      </c>
      <c r="O657" s="2">
        <f>VAR(O655,O656)</f>
        <v>9.9358215331447246E-4</v>
      </c>
      <c r="P657" s="2">
        <f t="shared" ref="P657:AA657" si="273">VAR(P655,P656)</f>
        <v>6.5445000728993048E-4</v>
      </c>
      <c r="Q657" s="2">
        <f t="shared" si="273"/>
        <v>1.8562028047038159E-3</v>
      </c>
      <c r="R657" s="2">
        <f t="shared" si="273"/>
        <v>5.1949524251953736E-4</v>
      </c>
      <c r="S657" s="2">
        <f t="shared" si="273"/>
        <v>3.2201453623642248E-4</v>
      </c>
      <c r="T657" s="2">
        <f t="shared" si="273"/>
        <v>1.1667516256039553E-3</v>
      </c>
      <c r="U657" s="2">
        <f t="shared" si="273"/>
        <v>1.4327496196244577E-3</v>
      </c>
      <c r="V657" s="2">
        <f t="shared" si="273"/>
        <v>7.5499447765392308E-4</v>
      </c>
      <c r="W657" s="2">
        <f t="shared" si="273"/>
        <v>3.4797094795949628E-6</v>
      </c>
      <c r="X657" s="2">
        <f t="shared" si="273"/>
        <v>4.4041564339272537E-4</v>
      </c>
      <c r="Y657" s="2">
        <f t="shared" si="273"/>
        <v>1.3297273675210174E-5</v>
      </c>
      <c r="Z657" s="2">
        <f t="shared" si="273"/>
        <v>7.9961926908155592E-5</v>
      </c>
      <c r="AA657" s="2">
        <f t="shared" si="273"/>
        <v>2.3197089505660914E-4</v>
      </c>
    </row>
  </sheetData>
  <conditionalFormatting sqref="AQ80:BC92">
    <cfRule type="top10" dxfId="13" priority="1" bottom="1" rank="5"/>
    <cfRule type="top10" dxfId="12" priority="2" rank="18"/>
  </conditionalFormatting>
  <pageMargins left="0.7" right="0.7" top="0.75" bottom="0.75" header="0.3" footer="0.3"/>
  <drawing r:id="rId1"/>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5A455-1E9C-3349-AE4C-27C498C6E574}">
  <dimension ref="A1:BH1084"/>
  <sheetViews>
    <sheetView topLeftCell="AE1" zoomScale="60" workbookViewId="0">
      <selection activeCell="BG29" sqref="BG29"/>
    </sheetView>
  </sheetViews>
  <sheetFormatPr baseColWidth="10" defaultRowHeight="16"/>
  <cols>
    <col min="2" max="2" width="10" customWidth="1"/>
    <col min="28" max="28" width="10.83203125" style="15"/>
    <col min="40" max="40" width="22.1640625" customWidth="1"/>
    <col min="41" max="41" width="27.33203125" customWidth="1"/>
    <col min="42" max="42" width="20.5" customWidth="1"/>
    <col min="43" max="43" width="22.6640625" customWidth="1"/>
    <col min="50" max="50" width="10.6640625" customWidth="1"/>
    <col min="51" max="51" width="11" customWidth="1"/>
    <col min="52" max="52" width="32.83203125" customWidth="1"/>
    <col min="53" max="55" width="21.83203125" customWidth="1"/>
  </cols>
  <sheetData>
    <row r="1" spans="1:57" ht="16" customHeight="1">
      <c r="A1" t="s">
        <v>103</v>
      </c>
      <c r="B1" s="34"/>
      <c r="C1" s="34" t="s">
        <v>114</v>
      </c>
      <c r="D1" s="34" t="s">
        <v>112</v>
      </c>
      <c r="E1" s="34" t="s">
        <v>110</v>
      </c>
      <c r="F1" s="34" t="s">
        <v>111</v>
      </c>
      <c r="G1" s="32" t="s">
        <v>108</v>
      </c>
      <c r="H1" s="32"/>
      <c r="I1" s="32"/>
      <c r="J1" s="32"/>
      <c r="K1" s="32"/>
      <c r="M1" s="34"/>
      <c r="N1" s="34" t="s">
        <v>113</v>
      </c>
      <c r="O1" s="34" t="s">
        <v>112</v>
      </c>
      <c r="P1" s="34" t="s">
        <v>110</v>
      </c>
      <c r="Q1" s="34" t="s">
        <v>111</v>
      </c>
      <c r="R1" s="32" t="s">
        <v>108</v>
      </c>
      <c r="S1" s="32"/>
      <c r="T1" s="32"/>
      <c r="U1" s="32"/>
      <c r="V1" s="32"/>
      <c r="X1" s="34"/>
      <c r="Y1" s="34" t="s">
        <v>113</v>
      </c>
      <c r="Z1" s="34" t="s">
        <v>112</v>
      </c>
      <c r="AA1" s="34" t="s">
        <v>110</v>
      </c>
      <c r="AB1" s="34" t="s">
        <v>111</v>
      </c>
      <c r="AC1" s="31" t="s">
        <v>109</v>
      </c>
      <c r="AD1" s="31"/>
      <c r="AE1" s="31"/>
      <c r="AF1" s="31"/>
      <c r="AG1" s="31"/>
      <c r="AH1" s="31"/>
      <c r="AI1" s="31"/>
      <c r="AJ1" s="31"/>
      <c r="AK1" s="31"/>
      <c r="AL1" s="31"/>
      <c r="AN1" s="5" t="s">
        <v>25</v>
      </c>
      <c r="AO1" t="s">
        <v>115</v>
      </c>
      <c r="AP1" t="s">
        <v>83</v>
      </c>
      <c r="AQ1" t="s">
        <v>116</v>
      </c>
      <c r="AR1" t="s">
        <v>85</v>
      </c>
    </row>
    <row r="2" spans="1:57">
      <c r="B2" s="34" t="s">
        <v>126</v>
      </c>
      <c r="C2" s="35">
        <f>(1+AVERAGEIF(E4:E640,"&lt;&gt;"""))^48-1</f>
        <v>0.14803576544415176</v>
      </c>
      <c r="D2" s="35">
        <f t="shared" ref="D2" si="0">(1+AVERAGEIF(F4:F640,"&lt;&gt;"""))^12-1</f>
        <v>0.16956713690474534</v>
      </c>
      <c r="E2" s="35">
        <f>(1+AVERAGEIF(G4:G640,"&lt;&gt;"""))^6-1</f>
        <v>0.1711052641436186</v>
      </c>
      <c r="F2" s="35">
        <f>(1+AVERAGEIF(H4:H640,"&lt;&gt;"""))^4-1</f>
        <v>0.15514373330942277</v>
      </c>
      <c r="G2" s="32"/>
      <c r="H2" s="32"/>
      <c r="I2" s="32"/>
      <c r="J2" s="32"/>
      <c r="K2" s="32"/>
      <c r="M2" s="34" t="s">
        <v>126</v>
      </c>
      <c r="N2" s="35">
        <f>(1+AVERAGEIF(P4:P640,"&lt;&gt;"""))^48-1</f>
        <v>1.1703746615542077E-2</v>
      </c>
      <c r="O2" s="35">
        <f t="shared" ref="O2" si="1">(1+AVERAGEIF(Q4:Q640,"&lt;&gt;"""))^12-1</f>
        <v>1.5110815753392348E-2</v>
      </c>
      <c r="P2" s="35">
        <f>(1+AVERAGEIF(R4:R640,"&lt;&gt;"""))^6-1</f>
        <v>9.1760069609898576E-3</v>
      </c>
      <c r="Q2" s="35">
        <f>(1+AVERAGEIF(S4:S640,"&lt;&gt;"""))^4-1</f>
        <v>-9.0657375635971871E-3</v>
      </c>
      <c r="R2" s="32"/>
      <c r="S2" s="32"/>
      <c r="T2" s="32"/>
      <c r="U2" s="32"/>
      <c r="V2" s="32"/>
      <c r="X2" s="34" t="s">
        <v>126</v>
      </c>
      <c r="Y2" s="35">
        <f>(1+AVERAGEIF(AA4:AA640,"&lt;&gt;"""))^48-1</f>
        <v>0.12256399460204848</v>
      </c>
      <c r="Z2" s="35">
        <f t="shared" ref="Y2:AA2" si="2">(1+AVERAGEIF(AB4:AB640,"&lt;&gt;"""))^12-1</f>
        <v>0.16334701865803303</v>
      </c>
      <c r="AA2" s="35">
        <f>(1+AVERAGEIF(AC4:AC640,"&lt;&gt;"""))^6-1</f>
        <v>0.198245413217083</v>
      </c>
      <c r="AB2" s="35">
        <f>(1+AVERAGEIF(AD4:AD640,"&lt;&gt;"""))^4-1</f>
        <v>0.21898538460241168</v>
      </c>
      <c r="AC2" s="31"/>
      <c r="AD2" s="31"/>
      <c r="AE2" s="31"/>
      <c r="AF2" s="31"/>
      <c r="AG2" s="31"/>
      <c r="AH2" s="31"/>
      <c r="AI2" s="31"/>
      <c r="AJ2" s="31"/>
      <c r="AK2" s="31"/>
      <c r="AL2" s="31"/>
      <c r="AN2" t="str">
        <f>Z3</f>
        <v>Close XLY/Close XLI</v>
      </c>
      <c r="AO2" s="6">
        <f>MAX(Y2:AB2)</f>
        <v>0.21898538460241168</v>
      </c>
      <c r="AP2" s="6">
        <v>1.0816641214577116</v>
      </c>
      <c r="AQ2" s="6">
        <f>STDEV(AD4:AD640)</f>
        <v>9.3664764061261743E-2</v>
      </c>
      <c r="AR2" s="7">
        <f>AO2/AQ2</f>
        <v>2.3379697455831265</v>
      </c>
      <c r="AZ2" s="33" t="s">
        <v>118</v>
      </c>
      <c r="BA2" s="33"/>
      <c r="BB2" s="33"/>
      <c r="BC2" s="33"/>
      <c r="BD2" s="33"/>
      <c r="BE2" s="33"/>
    </row>
    <row r="3" spans="1:57" ht="16" customHeight="1">
      <c r="A3" t="s">
        <v>16</v>
      </c>
      <c r="B3" t="s">
        <v>19</v>
      </c>
      <c r="C3" t="s">
        <v>61</v>
      </c>
      <c r="D3" s="7" t="str">
        <f>B3&amp;"/"&amp;C3</f>
        <v>XLE/TLT</v>
      </c>
      <c r="E3" t="s">
        <v>105</v>
      </c>
      <c r="F3" t="s">
        <v>104</v>
      </c>
      <c r="G3" t="s">
        <v>106</v>
      </c>
      <c r="H3" t="s">
        <v>107</v>
      </c>
      <c r="L3" t="s">
        <v>16</v>
      </c>
      <c r="M3" t="s">
        <v>9</v>
      </c>
      <c r="N3" t="s">
        <v>33</v>
      </c>
      <c r="O3" t="str">
        <f>N3&amp;"/"&amp;M3</f>
        <v>Close TLT/Close XLB</v>
      </c>
      <c r="P3" t="s">
        <v>105</v>
      </c>
      <c r="Q3" t="s">
        <v>104</v>
      </c>
      <c r="R3" t="s">
        <v>106</v>
      </c>
      <c r="S3" t="s">
        <v>107</v>
      </c>
      <c r="W3" t="s">
        <v>16</v>
      </c>
      <c r="X3" t="s">
        <v>15</v>
      </c>
      <c r="Y3" t="s">
        <v>10</v>
      </c>
      <c r="Z3" t="str">
        <f>X3&amp;"/"&amp;Y3</f>
        <v>Close XLY/Close XLI</v>
      </c>
      <c r="AA3" t="s">
        <v>105</v>
      </c>
      <c r="AB3" s="15" t="s">
        <v>104</v>
      </c>
      <c r="AC3" t="s">
        <v>106</v>
      </c>
      <c r="AD3" t="s">
        <v>107</v>
      </c>
      <c r="AN3" t="str">
        <f>O3</f>
        <v>Close TLT/Close XLB</v>
      </c>
      <c r="AO3" s="6">
        <f>MAX(N2:Q2)</f>
        <v>1.5110815753392348E-2</v>
      </c>
      <c r="AP3" s="6">
        <v>-3.0590011074441328E-2</v>
      </c>
      <c r="AQ3" s="6">
        <f>STDEV(R4:R640)</f>
        <v>0.25752439894498713</v>
      </c>
      <c r="AR3" s="7">
        <f t="shared" ref="AR3:AR4" si="3">AO3/AQ3</f>
        <v>5.8677219771398635E-2</v>
      </c>
      <c r="AZ3" s="33"/>
      <c r="BA3" s="33"/>
      <c r="BB3" s="33"/>
      <c r="BC3" s="33"/>
      <c r="BD3" s="33"/>
      <c r="BE3" s="33"/>
    </row>
    <row r="4" spans="1:57">
      <c r="A4" s="1" t="d">
        <v>2007-04-09</v>
      </c>
      <c r="B4">
        <v>63.049999</v>
      </c>
      <c r="C4">
        <v>87.120002999999997</v>
      </c>
      <c r="D4" s="29">
        <f t="shared" ref="D4:D67" si="4">C4/B4</f>
        <v>1.3817605770303025</v>
      </c>
      <c r="E4" s="29"/>
      <c r="F4" s="30"/>
      <c r="G4" s="29"/>
      <c r="H4" s="29"/>
      <c r="I4" s="29"/>
      <c r="J4" s="29"/>
      <c r="K4" s="29"/>
      <c r="L4" s="1" t="d">
        <v>2007-04-09</v>
      </c>
      <c r="M4">
        <v>38.880001</v>
      </c>
      <c r="N4">
        <v>87.120002999999997</v>
      </c>
      <c r="O4" s="29">
        <f t="shared" ref="O4:O67" si="5">N4/M4</f>
        <v>2.2407407602690133</v>
      </c>
      <c r="P4" s="29"/>
      <c r="Q4" s="30"/>
      <c r="R4" s="29"/>
      <c r="S4" s="29"/>
      <c r="T4" s="29"/>
      <c r="U4" s="29"/>
      <c r="V4" s="29"/>
      <c r="W4" s="1" t="d">
        <v>2007-04-09</v>
      </c>
      <c r="X4">
        <v>38.900002000000001</v>
      </c>
      <c r="Y4">
        <v>36.060001</v>
      </c>
      <c r="Z4" s="29">
        <f t="shared" ref="Z4:Z67" si="6">X4/Y4</f>
        <v>1.0787576517260773</v>
      </c>
      <c r="AA4" s="29"/>
      <c r="AB4" s="30"/>
      <c r="AC4" s="29"/>
      <c r="AD4" s="29"/>
      <c r="AE4" s="29"/>
      <c r="AF4" s="29"/>
      <c r="AG4" s="29"/>
      <c r="AI4" s="6"/>
      <c r="AJ4" s="6" t="s">
        <v>124</v>
      </c>
      <c r="AN4" t="str">
        <f>D3</f>
        <v>XLE/TLT</v>
      </c>
      <c r="AO4" s="6">
        <f>MAX(C2:F2)</f>
        <v>0.1711052641436186</v>
      </c>
      <c r="AP4" s="6">
        <v>-5.1077991484162456E-2</v>
      </c>
      <c r="AQ4" s="6">
        <f>STDEV(H4:H640)</f>
        <v>0.28387500792065973</v>
      </c>
      <c r="AR4" s="7">
        <f t="shared" si="3"/>
        <v>0.60274860191792878</v>
      </c>
    </row>
    <row r="5" spans="1:57">
      <c r="A5" s="1" t="d">
        <v>2007-04-16</v>
      </c>
      <c r="B5">
        <v>63.099997999999999</v>
      </c>
      <c r="C5">
        <v>88.150002000000001</v>
      </c>
      <c r="D5" s="29">
        <f t="shared" si="4"/>
        <v>1.3969889824719171</v>
      </c>
      <c r="E5" s="29"/>
      <c r="F5" s="30"/>
      <c r="G5" s="29"/>
      <c r="H5" s="29"/>
      <c r="I5" s="29"/>
      <c r="J5" s="29"/>
      <c r="K5" s="29"/>
      <c r="L5" s="1" t="d">
        <v>2007-04-16</v>
      </c>
      <c r="M5">
        <v>39.080002</v>
      </c>
      <c r="N5">
        <v>88.150002000000001</v>
      </c>
      <c r="O5" s="29">
        <f t="shared" si="5"/>
        <v>2.2556294137344208</v>
      </c>
      <c r="P5" s="29"/>
      <c r="Q5" s="30"/>
      <c r="R5" s="29"/>
      <c r="S5" s="29"/>
      <c r="T5" s="29"/>
      <c r="U5" s="29"/>
      <c r="V5" s="29"/>
      <c r="W5" s="1" t="d">
        <v>2007-04-16</v>
      </c>
      <c r="X5">
        <v>39.57</v>
      </c>
      <c r="Y5">
        <v>36.82</v>
      </c>
      <c r="Z5" s="29">
        <f t="shared" si="6"/>
        <v>1.0746876697447039</v>
      </c>
      <c r="AA5" s="29"/>
      <c r="AB5" s="30"/>
      <c r="AC5" s="29"/>
      <c r="AD5" s="29"/>
      <c r="AE5" s="29"/>
      <c r="AF5" s="29"/>
      <c r="AG5" s="29"/>
      <c r="AI5" s="6"/>
      <c r="AJ5" s="6" t="s">
        <v>125</v>
      </c>
      <c r="AO5" s="6"/>
      <c r="AP5" s="6"/>
      <c r="AQ5" s="6"/>
      <c r="AR5" s="7"/>
      <c r="AZ5" t="str">
        <f>A3</f>
        <v>Date</v>
      </c>
      <c r="BA5" t="str">
        <f>AN2</f>
        <v>Close XLY/Close XLI</v>
      </c>
      <c r="BB5" t="str">
        <f>AN3</f>
        <v>Close TLT/Close XLB</v>
      </c>
      <c r="BC5" t="str">
        <f>AN4</f>
        <v>XLE/TLT</v>
      </c>
    </row>
    <row r="6" spans="1:57">
      <c r="A6" s="1" t="d">
        <v>2007-04-23</v>
      </c>
      <c r="B6">
        <v>64.129997000000003</v>
      </c>
      <c r="C6">
        <v>87.830001999999993</v>
      </c>
      <c r="D6" s="29">
        <f t="shared" si="4"/>
        <v>1.3695619227925426</v>
      </c>
      <c r="E6" s="29"/>
      <c r="F6" s="30"/>
      <c r="G6" s="29"/>
      <c r="H6" s="29"/>
      <c r="I6" s="29"/>
      <c r="J6" s="29"/>
      <c r="K6" s="29"/>
      <c r="L6" s="1" t="d">
        <v>2007-04-23</v>
      </c>
      <c r="M6">
        <v>39.340000000000003</v>
      </c>
      <c r="N6">
        <v>87.830001999999993</v>
      </c>
      <c r="O6" s="29">
        <f t="shared" si="5"/>
        <v>2.2325877478393488</v>
      </c>
      <c r="P6" s="29"/>
      <c r="Q6" s="30"/>
      <c r="R6" s="29"/>
      <c r="S6" s="29"/>
      <c r="T6" s="29"/>
      <c r="U6" s="29"/>
      <c r="V6" s="29"/>
      <c r="W6" s="1" t="d">
        <v>2007-04-23</v>
      </c>
      <c r="X6">
        <v>39.43</v>
      </c>
      <c r="Y6">
        <v>37.639999000000003</v>
      </c>
      <c r="Z6" s="29">
        <f t="shared" si="6"/>
        <v>1.0475558195418655</v>
      </c>
      <c r="AA6" s="29"/>
      <c r="AB6" s="30"/>
      <c r="AC6" s="29"/>
      <c r="AD6" s="29"/>
      <c r="AE6" s="29"/>
      <c r="AF6" s="29"/>
      <c r="AG6" s="29"/>
      <c r="AI6" s="6"/>
      <c r="AJ6" s="6" t="s">
        <v>127</v>
      </c>
      <c r="AO6" s="6"/>
      <c r="AP6" s="6"/>
      <c r="AQ6" s="6"/>
      <c r="AR6" s="7"/>
      <c r="AZ6" t="s">
        <v>119</v>
      </c>
      <c r="BA6" s="29" t="str">
        <f>AD3</f>
        <v>60d Ret</v>
      </c>
      <c r="BB6" s="6" t="str">
        <f>R3</f>
        <v>40d Ret</v>
      </c>
      <c r="BC6" s="6" t="str">
        <f>H3</f>
        <v>60d Ret</v>
      </c>
    </row>
    <row r="7" spans="1:57" ht="17" thickBot="1">
      <c r="A7" s="1" t="d">
        <v>2007-04-30</v>
      </c>
      <c r="B7">
        <v>64.650002000000001</v>
      </c>
      <c r="C7">
        <v>88.599997999999999</v>
      </c>
      <c r="D7" s="29">
        <f t="shared" si="4"/>
        <v>1.3704562298389411</v>
      </c>
      <c r="E7" s="29"/>
      <c r="F7" s="30"/>
      <c r="G7" s="29"/>
      <c r="H7" s="29"/>
      <c r="I7" s="29"/>
      <c r="J7" s="29"/>
      <c r="K7" s="29"/>
      <c r="L7" s="1" t="d">
        <v>2007-04-30</v>
      </c>
      <c r="M7">
        <v>39.400002000000001</v>
      </c>
      <c r="N7">
        <v>88.599997999999999</v>
      </c>
      <c r="O7" s="29">
        <f t="shared" si="5"/>
        <v>2.248730799556812</v>
      </c>
      <c r="P7" s="29"/>
      <c r="Q7" s="30"/>
      <c r="R7" s="29"/>
      <c r="S7" s="29"/>
      <c r="T7" s="29"/>
      <c r="U7" s="29"/>
      <c r="V7" s="29"/>
      <c r="W7" s="1" t="d">
        <v>2007-04-30</v>
      </c>
      <c r="X7">
        <v>39.5</v>
      </c>
      <c r="Y7">
        <v>37.979999999999997</v>
      </c>
      <c r="Z7" s="29">
        <f t="shared" si="6"/>
        <v>1.0400210637177463</v>
      </c>
      <c r="AA7" s="29"/>
      <c r="AB7" s="30"/>
      <c r="AC7" s="29"/>
      <c r="AD7" s="29"/>
      <c r="AE7" s="29"/>
      <c r="AF7" s="29"/>
      <c r="AG7" s="29"/>
      <c r="AI7" s="6"/>
      <c r="AJ7" s="6"/>
      <c r="AZ7" s="1" t="d">
        <f>A4</f>
        <v>2007-04-09</v>
      </c>
      <c r="BA7" s="6"/>
      <c r="BB7" s="6"/>
      <c r="BC7" s="6"/>
    </row>
    <row r="8" spans="1:57" ht="17" thickBot="1">
      <c r="A8" s="1" t="d">
        <v>2007-05-07</v>
      </c>
      <c r="B8">
        <v>65.209998999999996</v>
      </c>
      <c r="C8">
        <v>88.190002000000007</v>
      </c>
      <c r="D8" s="29">
        <f t="shared" si="4"/>
        <v>1.3523999900690078</v>
      </c>
      <c r="E8" s="29">
        <f>LN(D8/D4)</f>
        <v>-2.1477682001107945E-2</v>
      </c>
      <c r="F8" s="30"/>
      <c r="G8" s="29"/>
      <c r="H8" s="29"/>
      <c r="I8" s="29"/>
      <c r="J8" s="29"/>
      <c r="K8" s="29"/>
      <c r="L8" s="1" t="d">
        <v>2007-05-07</v>
      </c>
      <c r="M8">
        <v>39.810001</v>
      </c>
      <c r="N8">
        <v>88.190002000000007</v>
      </c>
      <c r="O8" s="29">
        <f t="shared" si="5"/>
        <v>2.2152725391792885</v>
      </c>
      <c r="P8" s="29">
        <f>LN(O8/O4)</f>
        <v>-1.143106930070821E-2</v>
      </c>
      <c r="Q8" s="30"/>
      <c r="R8" s="29"/>
      <c r="S8" s="29"/>
      <c r="T8" s="29"/>
      <c r="U8" s="29"/>
      <c r="V8" s="29"/>
      <c r="W8" s="1" t="d">
        <v>2007-05-07</v>
      </c>
      <c r="X8">
        <v>39.299999</v>
      </c>
      <c r="Y8">
        <v>38.189999</v>
      </c>
      <c r="Z8" s="29">
        <f t="shared" si="6"/>
        <v>1.0290652010752868</v>
      </c>
      <c r="AA8" s="29">
        <f>LN(Z8/Z4)</f>
        <v>-4.7159238154188439E-2</v>
      </c>
      <c r="AB8" s="30"/>
      <c r="AC8" s="29"/>
      <c r="AD8" s="29"/>
      <c r="AE8" s="29"/>
      <c r="AF8" s="29"/>
      <c r="AG8" s="29"/>
      <c r="AN8" s="16" t="s">
        <v>88</v>
      </c>
      <c r="AO8" s="16"/>
      <c r="AP8" s="27">
        <f>MAX(AR2:AR4)</f>
        <v>2.3379697455831265</v>
      </c>
      <c r="AQ8" s="16"/>
      <c r="AR8" s="16" t="s">
        <v>89</v>
      </c>
      <c r="AS8" s="16"/>
      <c r="AT8" s="16">
        <v>3</v>
      </c>
      <c r="AU8" s="16" t="s">
        <v>92</v>
      </c>
      <c r="AV8" s="16"/>
      <c r="AW8" s="16">
        <v>0.2</v>
      </c>
      <c r="AZ8" s="1" t="d">
        <f>A5</f>
        <v>2007-04-16</v>
      </c>
      <c r="BA8" s="6"/>
      <c r="BB8" s="6"/>
      <c r="BC8" s="6"/>
    </row>
    <row r="9" spans="1:57">
      <c r="A9" s="1" t="d">
        <v>2007-05-14</v>
      </c>
      <c r="B9">
        <v>67.830001999999993</v>
      </c>
      <c r="C9">
        <v>86.93</v>
      </c>
      <c r="D9" s="29">
        <f t="shared" si="4"/>
        <v>1.2815862809498371</v>
      </c>
      <c r="E9" s="29">
        <f t="shared" ref="E9:E72" si="7">LN(D9/D5)</f>
        <v>-8.6220601033525079E-2</v>
      </c>
      <c r="F9" s="30"/>
      <c r="G9" s="29"/>
      <c r="H9" s="29"/>
      <c r="I9" s="29"/>
      <c r="J9" s="29"/>
      <c r="K9" s="29"/>
      <c r="L9" s="1" t="d">
        <v>2007-05-14</v>
      </c>
      <c r="M9">
        <v>40.279998999999997</v>
      </c>
      <c r="N9">
        <v>86.93</v>
      </c>
      <c r="O9" s="29">
        <f t="shared" si="5"/>
        <v>2.1581430525854781</v>
      </c>
      <c r="P9" s="29">
        <f t="shared" ref="P9:P72" si="8">LN(O9/O5)</f>
        <v>-4.4180899113996218E-2</v>
      </c>
      <c r="Q9" s="30"/>
      <c r="R9" s="29"/>
      <c r="S9" s="29"/>
      <c r="T9" s="29"/>
      <c r="U9" s="29"/>
      <c r="V9" s="29"/>
      <c r="W9" s="1" t="d">
        <v>2007-05-14</v>
      </c>
      <c r="X9">
        <v>39.720001000000003</v>
      </c>
      <c r="Y9">
        <v>38.25</v>
      </c>
      <c r="Z9" s="29">
        <f t="shared" si="6"/>
        <v>1.0384313986928106</v>
      </c>
      <c r="AA9" s="29">
        <f t="shared" ref="AA9:AA72" si="9">LN(Z9/Z5)</f>
        <v>-3.4318775511740555E-2</v>
      </c>
      <c r="AB9" s="30"/>
      <c r="AC9" s="29"/>
      <c r="AD9" s="29"/>
      <c r="AE9" s="29"/>
      <c r="AF9" s="29"/>
      <c r="AG9" s="29"/>
      <c r="AN9" s="15" t="s">
        <v>86</v>
      </c>
      <c r="AO9" s="16"/>
      <c r="AP9" s="16">
        <f>MAX(AO2:AO4)</f>
        <v>0.21898538460241168</v>
      </c>
      <c r="AQ9" s="16"/>
      <c r="AR9" s="16" t="s">
        <v>90</v>
      </c>
      <c r="AS9" s="16"/>
      <c r="AT9" s="16">
        <v>1</v>
      </c>
      <c r="AU9" s="16" t="s">
        <v>91</v>
      </c>
      <c r="AV9" s="16"/>
      <c r="AW9" s="16">
        <v>0.8</v>
      </c>
      <c r="AZ9" s="1" t="d">
        <f>A6</f>
        <v>2007-04-23</v>
      </c>
      <c r="BA9" s="6"/>
      <c r="BB9" s="6"/>
      <c r="BC9" s="6"/>
    </row>
    <row r="10" spans="1:57">
      <c r="A10" s="1" t="d">
        <v>2007-05-21</v>
      </c>
      <c r="B10">
        <v>67.699996999999996</v>
      </c>
      <c r="C10">
        <v>86.370002999999997</v>
      </c>
      <c r="D10" s="29">
        <f t="shared" si="4"/>
        <v>1.2757755809058604</v>
      </c>
      <c r="E10" s="29">
        <f t="shared" si="7"/>
        <v>-7.0936631898101718E-2</v>
      </c>
      <c r="F10" s="30"/>
      <c r="G10" s="29"/>
      <c r="H10" s="29"/>
      <c r="I10" s="29"/>
      <c r="J10" s="29"/>
      <c r="K10" s="29"/>
      <c r="L10" s="1" t="d">
        <v>2007-05-21</v>
      </c>
      <c r="M10">
        <v>40.32</v>
      </c>
      <c r="N10">
        <v>86.370002999999997</v>
      </c>
      <c r="O10" s="29">
        <f t="shared" si="5"/>
        <v>2.1421131696428573</v>
      </c>
      <c r="P10" s="29">
        <f t="shared" si="8"/>
        <v>-4.1368533476012027E-2</v>
      </c>
      <c r="Q10" s="30"/>
      <c r="R10" s="29"/>
      <c r="S10" s="29"/>
      <c r="T10" s="29"/>
      <c r="U10" s="29"/>
      <c r="V10" s="29"/>
      <c r="W10" s="1" t="d">
        <v>2007-05-21</v>
      </c>
      <c r="X10">
        <v>39.669998</v>
      </c>
      <c r="Y10">
        <v>38.5</v>
      </c>
      <c r="Z10" s="29">
        <f t="shared" si="6"/>
        <v>1.0303895584415583</v>
      </c>
      <c r="AA10" s="29">
        <f t="shared" si="9"/>
        <v>-1.6522716923271178E-2</v>
      </c>
      <c r="AB10" s="30"/>
      <c r="AC10" s="29"/>
      <c r="AD10" s="29"/>
      <c r="AE10" s="29"/>
      <c r="AF10" s="29"/>
      <c r="AG10" s="29"/>
      <c r="AN10" s="16" t="s">
        <v>87</v>
      </c>
      <c r="AO10" s="16"/>
      <c r="AP10" s="16">
        <f>MIN(AQ2:AQ4)</f>
        <v>9.3664764061261743E-2</v>
      </c>
      <c r="AQ10" s="16"/>
      <c r="AR10" s="16"/>
      <c r="AS10" s="16"/>
      <c r="AT10" s="16"/>
      <c r="AU10" s="16"/>
      <c r="AV10" s="16"/>
      <c r="AW10" s="16"/>
      <c r="AZ10" s="1" t="d">
        <f>A7</f>
        <v>2007-04-30</v>
      </c>
      <c r="BA10" s="6"/>
      <c r="BB10" s="6"/>
      <c r="BC10" s="6"/>
    </row>
    <row r="11" spans="1:57">
      <c r="A11" s="1" t="d">
        <v>2007-05-28</v>
      </c>
      <c r="B11">
        <v>68.919998000000007</v>
      </c>
      <c r="C11">
        <v>85.589995999999999</v>
      </c>
      <c r="D11" s="29">
        <f t="shared" si="4"/>
        <v>1.2418746152604356</v>
      </c>
      <c r="E11" s="29">
        <f t="shared" si="7"/>
        <v>-9.852167436548763E-2</v>
      </c>
      <c r="F11" s="30"/>
      <c r="G11" s="29"/>
      <c r="H11" s="29"/>
      <c r="I11" s="29"/>
      <c r="J11" s="29"/>
      <c r="K11" s="29"/>
      <c r="L11" s="1" t="d">
        <v>2007-05-28</v>
      </c>
      <c r="M11">
        <v>41.470001000000003</v>
      </c>
      <c r="N11">
        <v>85.589995999999999</v>
      </c>
      <c r="O11" s="29">
        <f t="shared" si="5"/>
        <v>2.0639014694019417</v>
      </c>
      <c r="P11" s="29">
        <f t="shared" si="8"/>
        <v>-8.576785918538464E-2</v>
      </c>
      <c r="Q11" s="30"/>
      <c r="R11" s="29"/>
      <c r="S11" s="29"/>
      <c r="T11" s="29"/>
      <c r="U11" s="29"/>
      <c r="V11" s="29"/>
      <c r="W11" s="1" t="d">
        <v>2007-05-28</v>
      </c>
      <c r="X11">
        <v>40.330002</v>
      </c>
      <c r="Y11">
        <v>39.279998999999997</v>
      </c>
      <c r="Z11" s="29">
        <f t="shared" si="6"/>
        <v>1.0267312379514064</v>
      </c>
      <c r="AA11" s="29">
        <f t="shared" si="9"/>
        <v>-1.2860766074801831E-2</v>
      </c>
      <c r="AB11" s="30"/>
      <c r="AC11" s="29"/>
      <c r="AD11" s="29"/>
      <c r="AE11" s="29"/>
      <c r="AF11" s="29"/>
      <c r="AG11" s="29"/>
      <c r="AN11" s="20" t="s">
        <v>27</v>
      </c>
      <c r="AO11" s="20"/>
      <c r="AP11" s="19">
        <f>SUMPRODUCT(AP2:AP4)</f>
        <v>0.99999611889910789</v>
      </c>
      <c r="AR11" s="25" t="s">
        <v>28</v>
      </c>
      <c r="AS11" s="26"/>
      <c r="AT11" s="22">
        <f t="array" ref="AT11">MMULT(TRANSPOSE(AP2:AP4),AO2:AO4)</f>
        <v>0.22766668040198348</v>
      </c>
      <c r="AZ11" s="1" t="d">
        <f>A8</f>
        <v>2007-05-07</v>
      </c>
      <c r="BA11" s="6"/>
      <c r="BB11" s="6"/>
      <c r="BC11" s="6"/>
    </row>
    <row r="12" spans="1:57">
      <c r="A12" s="1" t="d">
        <v>2007-06-04</v>
      </c>
      <c r="B12">
        <v>67.919998000000007</v>
      </c>
      <c r="C12">
        <v>83.800003000000004</v>
      </c>
      <c r="D12" s="29">
        <f t="shared" si="4"/>
        <v>1.2338045563546689</v>
      </c>
      <c r="E12" s="29">
        <f t="shared" si="7"/>
        <v>-9.1778253777482485E-2</v>
      </c>
      <c r="F12" s="30"/>
      <c r="G12" s="29"/>
      <c r="H12" s="29"/>
      <c r="I12" s="29"/>
      <c r="J12" s="29"/>
      <c r="K12" s="29"/>
      <c r="L12" s="1" t="d">
        <v>2007-06-04</v>
      </c>
      <c r="M12">
        <v>40.400002000000001</v>
      </c>
      <c r="N12">
        <v>83.800003000000004</v>
      </c>
      <c r="O12" s="29">
        <f t="shared" si="5"/>
        <v>2.0742573973139904</v>
      </c>
      <c r="P12" s="29">
        <f t="shared" si="8"/>
        <v>-6.577222963134946E-2</v>
      </c>
      <c r="Q12" s="30"/>
      <c r="R12" s="29"/>
      <c r="S12" s="29"/>
      <c r="T12" s="29"/>
      <c r="U12" s="29"/>
      <c r="V12" s="29"/>
      <c r="W12" s="1" t="d">
        <v>2007-06-04</v>
      </c>
      <c r="X12">
        <v>39.419998</v>
      </c>
      <c r="Y12">
        <v>38.650002000000001</v>
      </c>
      <c r="Z12" s="29">
        <f t="shared" si="6"/>
        <v>1.0199222758125601</v>
      </c>
      <c r="AA12" s="29">
        <f t="shared" si="9"/>
        <v>-8.9243941683296423E-3</v>
      </c>
      <c r="AB12" s="30"/>
      <c r="AC12" s="29"/>
      <c r="AD12" s="29"/>
      <c r="AE12" s="29"/>
      <c r="AF12" s="29"/>
      <c r="AG12" s="29"/>
      <c r="AJ12" s="36"/>
      <c r="AK12" s="36"/>
      <c r="AL12" s="36"/>
      <c r="AM12" s="36"/>
      <c r="AN12" s="21" t="s">
        <v>30</v>
      </c>
      <c r="AO12" s="21"/>
      <c r="AP12" s="28">
        <f>AT11/AT12</f>
        <v>2.2887049741002254</v>
      </c>
      <c r="AR12" s="23" t="s">
        <v>29</v>
      </c>
      <c r="AS12" s="24"/>
      <c r="AT12" s="22">
        <f t="array" ref="AT12">SQRT(MMULT(MMULT(TRANSPOSE(AP2:AP4),AO25:AQ27),AP2:AP4))</f>
        <v>9.9474018267246375E-2</v>
      </c>
      <c r="AZ12" s="1" t="d">
        <f>A9</f>
        <v>2007-05-14</v>
      </c>
      <c r="BA12" s="6"/>
      <c r="BB12" s="6"/>
      <c r="BC12" s="6"/>
    </row>
    <row r="13" spans="1:57">
      <c r="A13" s="1" t="d">
        <v>2007-06-11</v>
      </c>
      <c r="B13">
        <v>70.980002999999996</v>
      </c>
      <c r="C13">
        <v>83.690002000000007</v>
      </c>
      <c r="D13" s="29">
        <f t="shared" si="4"/>
        <v>1.1790645035616583</v>
      </c>
      <c r="E13" s="29">
        <f t="shared" si="7"/>
        <v>-8.3377262188783052E-2</v>
      </c>
      <c r="F13" s="30"/>
      <c r="G13" s="29"/>
      <c r="H13" s="29"/>
      <c r="I13" s="29"/>
      <c r="J13" s="29"/>
      <c r="K13" s="29"/>
      <c r="L13" s="1" t="d">
        <v>2007-06-11</v>
      </c>
      <c r="M13">
        <v>41.099997999999999</v>
      </c>
      <c r="N13">
        <v>83.690002000000007</v>
      </c>
      <c r="O13" s="29">
        <f t="shared" si="5"/>
        <v>2.0362531891120774</v>
      </c>
      <c r="P13" s="29">
        <f t="shared" si="8"/>
        <v>-5.8136706964715311E-2</v>
      </c>
      <c r="Q13" s="30"/>
      <c r="R13" s="29"/>
      <c r="S13" s="29"/>
      <c r="T13" s="29"/>
      <c r="U13" s="29"/>
      <c r="V13" s="29"/>
      <c r="W13" s="1" t="d">
        <v>2007-06-11</v>
      </c>
      <c r="X13">
        <v>39.830002</v>
      </c>
      <c r="Y13">
        <v>39.419998</v>
      </c>
      <c r="Z13" s="29">
        <f t="shared" si="6"/>
        <v>1.0104009137697065</v>
      </c>
      <c r="AA13" s="29">
        <f t="shared" si="9"/>
        <v>-2.7364107662607502E-2</v>
      </c>
      <c r="AB13" s="30"/>
      <c r="AC13" s="29"/>
      <c r="AD13" s="29"/>
      <c r="AE13" s="29"/>
      <c r="AF13" s="29"/>
      <c r="AG13" s="29"/>
      <c r="AJ13" s="36"/>
      <c r="AK13" s="36"/>
      <c r="AL13" s="36"/>
      <c r="AM13" s="36"/>
      <c r="AZ13" s="1" t="d">
        <f>A10</f>
        <v>2007-05-21</v>
      </c>
      <c r="BA13" s="6"/>
      <c r="BB13" s="6"/>
      <c r="BC13" s="6"/>
    </row>
    <row r="14" spans="1:57">
      <c r="A14" s="1" t="d">
        <v>2007-06-18</v>
      </c>
      <c r="B14">
        <v>69.75</v>
      </c>
      <c r="C14">
        <v>83.760002</v>
      </c>
      <c r="D14" s="29">
        <f t="shared" si="4"/>
        <v>1.2008602437275986</v>
      </c>
      <c r="E14" s="29">
        <f t="shared" si="7"/>
        <v>-6.0516122682842281E-2</v>
      </c>
      <c r="F14" s="30"/>
      <c r="G14" s="30"/>
      <c r="H14" s="30"/>
      <c r="I14" s="30"/>
      <c r="J14" s="30"/>
      <c r="K14" s="30"/>
      <c r="L14" s="1" t="d">
        <v>2007-06-18</v>
      </c>
      <c r="M14">
        <v>40.889999000000003</v>
      </c>
      <c r="N14">
        <v>83.760002</v>
      </c>
      <c r="O14" s="29">
        <f t="shared" si="5"/>
        <v>2.0484226962196792</v>
      </c>
      <c r="P14" s="29">
        <f t="shared" si="8"/>
        <v>-4.472272374402976E-2</v>
      </c>
      <c r="Q14" s="30"/>
      <c r="R14" s="30"/>
      <c r="S14" s="30"/>
      <c r="T14" s="30"/>
      <c r="U14" s="30"/>
      <c r="V14" s="30"/>
      <c r="W14" s="1" t="d">
        <v>2007-06-18</v>
      </c>
      <c r="X14">
        <v>39.389999000000003</v>
      </c>
      <c r="Y14">
        <v>39.150002000000001</v>
      </c>
      <c r="Z14" s="29">
        <f t="shared" si="6"/>
        <v>1.006130191257717</v>
      </c>
      <c r="AA14" s="29">
        <f t="shared" si="9"/>
        <v>-2.3825464743286364E-2</v>
      </c>
      <c r="AB14" s="30"/>
      <c r="AC14" s="30"/>
      <c r="AD14" s="30"/>
      <c r="AE14" s="30"/>
      <c r="AF14" s="30"/>
      <c r="AG14" s="30"/>
      <c r="AI14" s="29"/>
      <c r="AJ14" s="36"/>
      <c r="AK14" s="36"/>
      <c r="AL14" s="36"/>
      <c r="AM14" s="36"/>
      <c r="AZ14" s="1" t="d">
        <f>A11</f>
        <v>2007-05-28</v>
      </c>
      <c r="BA14" s="6"/>
      <c r="BB14" s="6"/>
      <c r="BC14" s="6"/>
    </row>
    <row r="15" spans="1:57">
      <c r="A15" s="1" t="d">
        <v>2007-06-25</v>
      </c>
      <c r="B15">
        <v>68.989998</v>
      </c>
      <c r="C15">
        <v>85.169998000000007</v>
      </c>
      <c r="D15" s="29">
        <f t="shared" si="4"/>
        <v>1.2345267498050951</v>
      </c>
      <c r="E15" s="29">
        <f t="shared" si="7"/>
        <v>-5.9343264162755134E-3</v>
      </c>
      <c r="F15" s="30"/>
      <c r="G15" s="30"/>
      <c r="H15" s="30"/>
      <c r="I15" s="30"/>
      <c r="J15" s="30"/>
      <c r="K15" s="30"/>
      <c r="L15" s="1" t="d">
        <v>2007-06-25</v>
      </c>
      <c r="M15">
        <v>40.5</v>
      </c>
      <c r="N15">
        <v>85.169998000000007</v>
      </c>
      <c r="O15" s="29">
        <f t="shared" si="5"/>
        <v>2.1029629135802472</v>
      </c>
      <c r="P15" s="29">
        <f t="shared" si="8"/>
        <v>1.8749152771070445E-2</v>
      </c>
      <c r="Q15" s="30"/>
      <c r="R15" s="30"/>
      <c r="S15" s="30"/>
      <c r="T15" s="30"/>
      <c r="U15" s="30"/>
      <c r="V15" s="30"/>
      <c r="W15" s="1" t="d">
        <v>2007-06-25</v>
      </c>
      <c r="X15">
        <v>39.330002</v>
      </c>
      <c r="Y15">
        <v>39.040000999999997</v>
      </c>
      <c r="Z15" s="29">
        <f t="shared" si="6"/>
        <v>1.0074283041130045</v>
      </c>
      <c r="AA15" s="29">
        <f t="shared" si="9"/>
        <v>-1.8979350312296157E-2</v>
      </c>
      <c r="AB15" s="30"/>
      <c r="AC15" s="30"/>
      <c r="AD15" s="30"/>
      <c r="AE15" s="30"/>
      <c r="AF15" s="30"/>
      <c r="AG15" s="30"/>
      <c r="AZ15" s="1" t="d">
        <f>A12</f>
        <v>2007-06-04</v>
      </c>
      <c r="BA15" s="6"/>
      <c r="BB15" s="6"/>
      <c r="BC15" s="6"/>
    </row>
    <row r="16" spans="1:57">
      <c r="A16" s="1" t="d">
        <v>2007-07-02</v>
      </c>
      <c r="B16">
        <v>71.540001000000004</v>
      </c>
      <c r="C16">
        <v>83.480002999999996</v>
      </c>
      <c r="D16" s="29">
        <f t="shared" si="4"/>
        <v>1.1668996621903875</v>
      </c>
      <c r="E16" s="29">
        <f t="shared" si="7"/>
        <v>-5.5752160394190543E-2</v>
      </c>
      <c r="F16" s="30"/>
      <c r="G16" s="30"/>
      <c r="H16" s="30"/>
      <c r="I16" s="30"/>
      <c r="J16" s="30"/>
      <c r="K16" s="30"/>
      <c r="L16" s="1" t="d">
        <v>2007-07-02</v>
      </c>
      <c r="M16">
        <v>41.599997999999999</v>
      </c>
      <c r="N16">
        <v>83.480002999999996</v>
      </c>
      <c r="O16" s="29">
        <f t="shared" si="5"/>
        <v>2.0067309378236029</v>
      </c>
      <c r="P16" s="29">
        <f t="shared" si="8"/>
        <v>-3.3096209860048395E-2</v>
      </c>
      <c r="Q16" s="30"/>
      <c r="R16" s="30"/>
      <c r="S16" s="30"/>
      <c r="T16" s="30"/>
      <c r="U16" s="30"/>
      <c r="V16" s="30"/>
      <c r="W16" s="1" t="d">
        <v>2007-07-02</v>
      </c>
      <c r="X16">
        <v>40.169998</v>
      </c>
      <c r="Y16">
        <v>39.799999</v>
      </c>
      <c r="Z16" s="29">
        <f t="shared" si="6"/>
        <v>1.0092964575200114</v>
      </c>
      <c r="AA16" s="29">
        <f t="shared" si="9"/>
        <v>-1.0472912791006945E-2</v>
      </c>
      <c r="AB16" s="30"/>
      <c r="AC16" s="30"/>
      <c r="AD16" s="30"/>
      <c r="AE16" s="30"/>
      <c r="AF16" s="30"/>
      <c r="AG16" s="30"/>
      <c r="AN16" t="s">
        <v>117</v>
      </c>
      <c r="AZ16" s="1" t="d">
        <f>A13</f>
        <v>2007-06-11</v>
      </c>
      <c r="BA16" s="6"/>
      <c r="BB16" s="6"/>
      <c r="BC16" s="6"/>
    </row>
    <row r="17" spans="1:55">
      <c r="A17" s="1" t="d">
        <v>2007-07-09</v>
      </c>
      <c r="B17">
        <v>73.949996999999996</v>
      </c>
      <c r="C17">
        <v>84.260002</v>
      </c>
      <c r="D17" s="29">
        <f t="shared" si="4"/>
        <v>1.1394185993002812</v>
      </c>
      <c r="E17" s="29">
        <f t="shared" si="7"/>
        <v>-3.4203198760655328E-2</v>
      </c>
      <c r="F17" s="30"/>
      <c r="G17" s="30"/>
      <c r="H17" s="30"/>
      <c r="I17" s="30"/>
      <c r="J17" s="30"/>
      <c r="K17" s="30"/>
      <c r="L17" s="1" t="d">
        <v>2007-07-09</v>
      </c>
      <c r="M17">
        <v>42.900002000000001</v>
      </c>
      <c r="N17">
        <v>84.260002</v>
      </c>
      <c r="O17" s="29">
        <f t="shared" si="5"/>
        <v>1.9641025191560597</v>
      </c>
      <c r="P17" s="29">
        <f t="shared" si="8"/>
        <v>-3.6076039369204567E-2</v>
      </c>
      <c r="Q17" s="30"/>
      <c r="R17" s="30"/>
      <c r="S17" s="30"/>
      <c r="T17" s="30"/>
      <c r="U17" s="30"/>
      <c r="V17" s="30"/>
      <c r="W17" s="1" t="d">
        <v>2007-07-09</v>
      </c>
      <c r="X17">
        <v>40.049999</v>
      </c>
      <c r="Y17">
        <v>40.720001000000003</v>
      </c>
      <c r="Z17" s="29">
        <f t="shared" si="6"/>
        <v>0.98354612024690269</v>
      </c>
      <c r="AA17" s="29">
        <f t="shared" si="9"/>
        <v>-2.6937944672697962E-2</v>
      </c>
      <c r="AB17" s="30"/>
      <c r="AC17" s="30"/>
      <c r="AD17" s="30"/>
      <c r="AE17" s="30"/>
      <c r="AF17" s="30"/>
      <c r="AG17" s="30"/>
      <c r="AO17" t="str">
        <f t="array" ref="AO17:AQ17">TRANSPOSE(AN18:AN20)</f>
        <v>Close XLY/Close XLI</v>
      </c>
      <c r="AP17" t="str">
        <v>Close TLT/Close XLB</v>
      </c>
      <c r="AQ17" t="str">
        <v>XLE/TLT</v>
      </c>
      <c r="AZ17" s="1" t="d">
        <f>A14</f>
        <v>2007-06-18</v>
      </c>
      <c r="BA17" s="6"/>
      <c r="BB17" s="6"/>
      <c r="BC17" s="6"/>
    </row>
    <row r="18" spans="1:55" ht="16" customHeight="1">
      <c r="A18" s="1" t="d">
        <v>2007-07-16</v>
      </c>
      <c r="B18">
        <v>74</v>
      </c>
      <c r="C18">
        <v>85.959998999999996</v>
      </c>
      <c r="D18" s="29">
        <f t="shared" si="4"/>
        <v>1.1616216081081081</v>
      </c>
      <c r="E18" s="29">
        <f t="shared" si="7"/>
        <v>-3.3221202801730063E-2</v>
      </c>
      <c r="F18" s="30"/>
      <c r="G18" s="75"/>
      <c r="H18" s="75"/>
      <c r="I18" s="75"/>
      <c r="J18" s="75"/>
      <c r="K18" s="30"/>
      <c r="L18" s="1" t="d">
        <v>2007-07-16</v>
      </c>
      <c r="M18">
        <v>42.799999</v>
      </c>
      <c r="N18">
        <v>85.959998999999996</v>
      </c>
      <c r="O18" s="29">
        <f t="shared" si="5"/>
        <v>2.0084112385142814</v>
      </c>
      <c r="P18" s="29">
        <f t="shared" si="8"/>
        <v>-1.9726099601606477E-2</v>
      </c>
      <c r="Q18" s="30"/>
      <c r="R18" s="76"/>
      <c r="S18" s="76"/>
      <c r="T18" s="76"/>
      <c r="U18" s="76"/>
      <c r="V18" s="30"/>
      <c r="W18" s="1" t="d">
        <v>2007-07-16</v>
      </c>
      <c r="X18">
        <v>39.459999000000003</v>
      </c>
      <c r="Y18">
        <v>40.900002000000001</v>
      </c>
      <c r="Z18" s="29">
        <f t="shared" si="6"/>
        <v>0.96479210441114416</v>
      </c>
      <c r="AA18" s="29">
        <f t="shared" si="9"/>
        <v>-4.1954114769440866E-2</v>
      </c>
      <c r="AB18" s="30"/>
      <c r="AG18" s="30"/>
      <c r="AN18" t="str">
        <f t="array" ref="AN18:AN20">AN2:AN4</f>
        <v>Close XLY/Close XLI</v>
      </c>
      <c r="AO18" s="7">
        <f t="array" ref="AO18:AQ20">MMULT(TRANSPOSE(BA66:BC643),BA66:BC643)</f>
        <v>5.4917167160522942</v>
      </c>
      <c r="AP18" s="7">
        <v>2.7488915683897841</v>
      </c>
      <c r="AQ18" s="7">
        <v>6.9469652851283179</v>
      </c>
      <c r="AZ18" s="1" t="d">
        <f>A15</f>
        <v>2007-06-25</v>
      </c>
      <c r="BA18" s="6"/>
      <c r="BB18" s="6"/>
      <c r="BC18" s="6"/>
    </row>
    <row r="19" spans="1:55">
      <c r="A19" s="1" t="d">
        <v>2007-07-23</v>
      </c>
      <c r="B19">
        <v>68.5</v>
      </c>
      <c r="C19">
        <v>87.279999000000004</v>
      </c>
      <c r="D19" s="29">
        <f t="shared" si="4"/>
        <v>1.2741605693430658</v>
      </c>
      <c r="E19" s="29">
        <f t="shared" si="7"/>
        <v>3.1599886697022954E-2</v>
      </c>
      <c r="F19" s="30"/>
      <c r="G19" s="75"/>
      <c r="H19" s="75"/>
      <c r="I19" s="75"/>
      <c r="J19" s="75"/>
      <c r="K19" s="30"/>
      <c r="L19" s="1" t="d">
        <v>2007-07-23</v>
      </c>
      <c r="M19">
        <v>38.919998</v>
      </c>
      <c r="N19">
        <v>87.279999000000004</v>
      </c>
      <c r="O19" s="29">
        <f t="shared" si="5"/>
        <v>2.2425489076335512</v>
      </c>
      <c r="P19" s="29">
        <f t="shared" si="8"/>
        <v>6.4265862579046082E-2</v>
      </c>
      <c r="Q19" s="30"/>
      <c r="R19" s="76"/>
      <c r="S19" s="76"/>
      <c r="T19" s="76"/>
      <c r="U19" s="76"/>
      <c r="V19" s="30"/>
      <c r="W19" s="1" t="d">
        <v>2007-07-23</v>
      </c>
      <c r="X19">
        <v>37.040000999999997</v>
      </c>
      <c r="Y19">
        <v>39.110000999999997</v>
      </c>
      <c r="Z19" s="29">
        <f t="shared" si="6"/>
        <v>0.94707236136352946</v>
      </c>
      <c r="AA19" s="29">
        <f t="shared" si="9"/>
        <v>-6.1780627696350794E-2</v>
      </c>
      <c r="AB19" s="30"/>
      <c r="AG19" s="30"/>
      <c r="AN19" t="str">
        <v>Close TLT/Close XLB</v>
      </c>
      <c r="AO19" s="7">
        <v>2.7488915683897841</v>
      </c>
      <c r="AP19" s="7">
        <v>39.375910896488726</v>
      </c>
      <c r="AQ19" s="7">
        <v>27.198952008942467</v>
      </c>
      <c r="AZ19" s="1" t="d">
        <f>A16</f>
        <v>2007-07-02</v>
      </c>
      <c r="BA19" s="6"/>
      <c r="BB19" s="6"/>
      <c r="BC19" s="6"/>
    </row>
    <row r="20" spans="1:55">
      <c r="A20" s="1" t="d">
        <v>2007-07-30</v>
      </c>
      <c r="B20">
        <v>66.120002999999997</v>
      </c>
      <c r="C20">
        <v>87.93</v>
      </c>
      <c r="D20" s="29">
        <f t="shared" si="4"/>
        <v>1.3298547490991495</v>
      </c>
      <c r="E20" s="29">
        <f t="shared" si="7"/>
        <v>0.13071935472935267</v>
      </c>
      <c r="F20" s="30"/>
      <c r="G20" s="75"/>
      <c r="H20" s="75"/>
      <c r="I20" s="75"/>
      <c r="J20" s="75"/>
      <c r="K20" s="29"/>
      <c r="L20" s="1" t="d">
        <v>2007-07-30</v>
      </c>
      <c r="M20">
        <v>38.419998</v>
      </c>
      <c r="N20">
        <v>87.93</v>
      </c>
      <c r="O20" s="29">
        <f t="shared" si="5"/>
        <v>2.2886518630219608</v>
      </c>
      <c r="P20" s="29">
        <f t="shared" si="8"/>
        <v>0.13145593915126497</v>
      </c>
      <c r="Q20" s="30"/>
      <c r="R20" s="76"/>
      <c r="S20" s="76"/>
      <c r="T20" s="76"/>
      <c r="U20" s="76"/>
      <c r="V20" s="29"/>
      <c r="W20" s="1" t="d">
        <v>2007-07-30</v>
      </c>
      <c r="X20">
        <v>36.369999</v>
      </c>
      <c r="Y20">
        <v>39.150002000000001</v>
      </c>
      <c r="Z20" s="29">
        <f t="shared" si="6"/>
        <v>0.92899098702472604</v>
      </c>
      <c r="AA20" s="29">
        <f t="shared" si="9"/>
        <v>-8.2909753436696904E-2</v>
      </c>
      <c r="AB20" s="30"/>
      <c r="AG20" s="29"/>
      <c r="AN20" t="str">
        <v>XLE/TLT</v>
      </c>
      <c r="AO20" s="7">
        <v>6.9469652851283179</v>
      </c>
      <c r="AP20" s="7">
        <v>27.198952008942467</v>
      </c>
      <c r="AQ20" s="7">
        <v>46.670574213474815</v>
      </c>
      <c r="AZ20" s="1" t="d">
        <f>A17</f>
        <v>2007-07-09</v>
      </c>
      <c r="BA20" s="6"/>
      <c r="BB20" s="6"/>
      <c r="BC20" s="6"/>
    </row>
    <row r="21" spans="1:55">
      <c r="A21" s="1" t="d">
        <v>2007-08-06</v>
      </c>
      <c r="B21">
        <v>67.720000999999996</v>
      </c>
      <c r="C21">
        <v>86.080001999999993</v>
      </c>
      <c r="D21" s="29">
        <f t="shared" si="4"/>
        <v>1.2711163722516778</v>
      </c>
      <c r="E21" s="29">
        <f t="shared" si="7"/>
        <v>0.1093774159179853</v>
      </c>
      <c r="F21" s="30"/>
      <c r="G21" s="29"/>
      <c r="H21" s="29"/>
      <c r="I21" s="29"/>
      <c r="J21" s="29"/>
      <c r="K21" s="29"/>
      <c r="L21" s="1" t="d">
        <v>2007-08-06</v>
      </c>
      <c r="M21">
        <v>38.68</v>
      </c>
      <c r="N21">
        <v>86.080001999999993</v>
      </c>
      <c r="O21" s="29">
        <f t="shared" si="5"/>
        <v>2.2254395553257496</v>
      </c>
      <c r="P21" s="29">
        <f t="shared" si="8"/>
        <v>0.12491904132967256</v>
      </c>
      <c r="Q21" s="30"/>
      <c r="R21" s="29"/>
      <c r="S21" s="29"/>
      <c r="T21" s="29"/>
      <c r="U21" s="29"/>
      <c r="V21" s="29"/>
      <c r="W21" s="1" t="d">
        <v>2007-08-06</v>
      </c>
      <c r="X21">
        <v>36.360000999999997</v>
      </c>
      <c r="Y21">
        <v>38.529998999999997</v>
      </c>
      <c r="Z21" s="29">
        <f t="shared" si="6"/>
        <v>0.94368029960239552</v>
      </c>
      <c r="AA21" s="29">
        <f t="shared" si="9"/>
        <v>-4.1377087617590777E-2</v>
      </c>
      <c r="AB21" s="30"/>
      <c r="AC21" s="29"/>
      <c r="AD21" s="29"/>
      <c r="AE21" s="29"/>
      <c r="AF21" s="29"/>
      <c r="AG21" s="29"/>
      <c r="AZ21" s="1" t="d">
        <f>A18</f>
        <v>2007-07-16</v>
      </c>
      <c r="BA21" s="6"/>
      <c r="BB21" s="6"/>
      <c r="BC21" s="6"/>
    </row>
    <row r="22" spans="1:55">
      <c r="A22" s="1" t="d">
        <v>2007-08-13</v>
      </c>
      <c r="B22">
        <v>67.5</v>
      </c>
      <c r="C22">
        <v>86.790001000000004</v>
      </c>
      <c r="D22" s="29">
        <f t="shared" si="4"/>
        <v>1.2857777925925926</v>
      </c>
      <c r="E22" s="29">
        <f t="shared" si="7"/>
        <v>0.10154685436291193</v>
      </c>
      <c r="F22" s="30"/>
      <c r="G22" s="29"/>
      <c r="H22" s="29"/>
      <c r="I22" s="29"/>
      <c r="J22" s="29"/>
      <c r="K22" s="29"/>
      <c r="L22" s="1" t="d">
        <v>2007-08-13</v>
      </c>
      <c r="M22">
        <v>36.900002000000001</v>
      </c>
      <c r="N22">
        <v>86.790001000000004</v>
      </c>
      <c r="O22" s="29">
        <f t="shared" si="5"/>
        <v>2.3520324199440426</v>
      </c>
      <c r="P22" s="29">
        <f t="shared" si="8"/>
        <v>0.15793583301346917</v>
      </c>
      <c r="Q22" s="30"/>
      <c r="R22" s="29"/>
      <c r="S22" s="29"/>
      <c r="T22" s="29"/>
      <c r="U22" s="29"/>
      <c r="V22" s="29"/>
      <c r="W22" s="1" t="d">
        <v>2007-08-13</v>
      </c>
      <c r="X22">
        <v>35.549999</v>
      </c>
      <c r="Y22">
        <v>38</v>
      </c>
      <c r="Z22" s="29">
        <f t="shared" si="6"/>
        <v>0.93552628947368421</v>
      </c>
      <c r="AA22" s="29">
        <f t="shared" si="9"/>
        <v>-3.0803394910371568E-2</v>
      </c>
      <c r="AB22" s="30"/>
      <c r="AC22" s="29"/>
      <c r="AD22" s="29"/>
      <c r="AE22" s="29"/>
      <c r="AF22" s="29"/>
      <c r="AG22" s="29"/>
      <c r="AZ22" s="1" t="d">
        <f>A19</f>
        <v>2007-07-23</v>
      </c>
      <c r="BA22" s="6"/>
      <c r="BB22" s="6"/>
      <c r="BC22" s="6"/>
    </row>
    <row r="23" spans="1:55">
      <c r="A23" s="1" t="d">
        <v>2007-08-20</v>
      </c>
      <c r="B23">
        <v>69.25</v>
      </c>
      <c r="C23">
        <v>87.849997999999999</v>
      </c>
      <c r="D23" s="29">
        <f t="shared" si="4"/>
        <v>1.2685920288808663</v>
      </c>
      <c r="E23" s="29">
        <f t="shared" si="7"/>
        <v>-4.379937999677834E-3</v>
      </c>
      <c r="F23" s="30">
        <f>LN(D23/D4)</f>
        <v>-8.5450819709886522E-2</v>
      </c>
      <c r="G23" s="29"/>
      <c r="H23" s="29"/>
      <c r="I23" s="29"/>
      <c r="J23" s="29"/>
      <c r="K23" s="29"/>
      <c r="L23" s="1" t="d">
        <v>2007-08-20</v>
      </c>
      <c r="M23">
        <v>39.400002000000001</v>
      </c>
      <c r="N23">
        <v>87.849997999999999</v>
      </c>
      <c r="O23" s="29">
        <f t="shared" si="5"/>
        <v>2.2296952675281592</v>
      </c>
      <c r="P23" s="29">
        <f t="shared" si="8"/>
        <v>-5.7481993353759161E-3</v>
      </c>
      <c r="Q23" s="30">
        <f>LN(O23/O4)</f>
        <v>-4.9415829458441859E-3</v>
      </c>
      <c r="R23" s="29"/>
      <c r="S23" s="29"/>
      <c r="T23" s="29"/>
      <c r="U23" s="29"/>
      <c r="V23" s="29"/>
      <c r="W23" s="1" t="d">
        <v>2007-08-20</v>
      </c>
      <c r="X23">
        <v>37.049999</v>
      </c>
      <c r="Y23">
        <v>39.200001</v>
      </c>
      <c r="Z23" s="29">
        <f t="shared" si="6"/>
        <v>0.9451530116032395</v>
      </c>
      <c r="AA23" s="29">
        <f t="shared" si="9"/>
        <v>-2.0286699945661429E-3</v>
      </c>
      <c r="AB23" s="30">
        <f>LN(Z23/Z4)</f>
        <v>-0.13221850408663005</v>
      </c>
      <c r="AC23" s="29"/>
      <c r="AD23" s="29"/>
      <c r="AE23" s="29"/>
      <c r="AF23" s="29"/>
      <c r="AG23" s="29"/>
      <c r="AN23" t="s">
        <v>120</v>
      </c>
      <c r="AO23">
        <f>COUNT(BA66:BA643)</f>
        <v>578</v>
      </c>
      <c r="AZ23" s="1" t="d">
        <f>A20</f>
        <v>2007-07-30</v>
      </c>
      <c r="BA23" s="6"/>
      <c r="BB23" s="6"/>
      <c r="BC23" s="6"/>
    </row>
    <row r="24" spans="1:55">
      <c r="A24" s="1" t="d">
        <v>2007-08-27</v>
      </c>
      <c r="B24">
        <v>69.830001999999993</v>
      </c>
      <c r="C24">
        <v>88.879997000000003</v>
      </c>
      <c r="D24" s="29">
        <f t="shared" si="4"/>
        <v>1.2728053050893513</v>
      </c>
      <c r="E24" s="29">
        <f t="shared" si="7"/>
        <v>-4.3846358986967655E-2</v>
      </c>
      <c r="F24" s="30">
        <f t="shared" ref="F24:F87" si="10">LN(D24/D5)</f>
        <v>-9.3095827601962028E-2</v>
      </c>
      <c r="G24" s="29"/>
      <c r="H24" s="29"/>
      <c r="I24" s="29"/>
      <c r="J24" s="29"/>
      <c r="K24" s="29"/>
      <c r="L24" s="1" t="d">
        <v>2007-08-27</v>
      </c>
      <c r="M24">
        <v>39.150002000000001</v>
      </c>
      <c r="N24">
        <v>88.879997000000003</v>
      </c>
      <c r="O24" s="29">
        <f t="shared" si="5"/>
        <v>2.270242463844574</v>
      </c>
      <c r="P24" s="29">
        <f t="shared" si="8"/>
        <v>-8.0763000511028735E-3</v>
      </c>
      <c r="Q24" s="30">
        <f t="shared" ref="Q24:Q87" si="11">LN(O24/O5)</f>
        <v>6.4575848747948621E-3</v>
      </c>
      <c r="R24" s="29"/>
      <c r="S24" s="29"/>
      <c r="T24" s="29"/>
      <c r="U24" s="29"/>
      <c r="V24" s="29"/>
      <c r="W24" s="1" t="d">
        <v>2007-08-27</v>
      </c>
      <c r="X24">
        <v>37.229999999999997</v>
      </c>
      <c r="Y24">
        <v>39.419998</v>
      </c>
      <c r="Z24" s="29">
        <f t="shared" si="6"/>
        <v>0.94444449236146577</v>
      </c>
      <c r="AA24" s="29">
        <f t="shared" si="9"/>
        <v>1.6497878914390026E-2</v>
      </c>
      <c r="AB24" s="30">
        <f t="shared" ref="AB24:AB87" si="12">LN(Z24/Z5)</f>
        <v>-0.12918844269668131</v>
      </c>
      <c r="AC24" s="29"/>
      <c r="AD24" s="29"/>
      <c r="AE24" s="29"/>
      <c r="AF24" s="29"/>
      <c r="AG24" s="29"/>
      <c r="AO24" t="str">
        <f>AO17</f>
        <v>Close XLY/Close XLI</v>
      </c>
      <c r="AP24" t="str">
        <f t="shared" ref="AP24:AQ24" si="13">AP17</f>
        <v>Close TLT/Close XLB</v>
      </c>
      <c r="AQ24" t="str">
        <f t="shared" si="13"/>
        <v>XLE/TLT</v>
      </c>
      <c r="AZ24" s="1" t="d">
        <f>A21</f>
        <v>2007-08-06</v>
      </c>
      <c r="BA24" s="6"/>
      <c r="BB24" s="6"/>
      <c r="BC24" s="6"/>
    </row>
    <row r="25" spans="1:55">
      <c r="A25" s="1" t="d">
        <v>2007-09-03</v>
      </c>
      <c r="B25">
        <v>70.260002</v>
      </c>
      <c r="C25">
        <v>90.300003000000004</v>
      </c>
      <c r="D25" s="29">
        <f t="shared" si="4"/>
        <v>1.2852263084194049</v>
      </c>
      <c r="E25" s="29">
        <f t="shared" si="7"/>
        <v>1.1039270726097311E-2</v>
      </c>
      <c r="F25" s="30">
        <f t="shared" si="10"/>
        <v>-6.3556105977344859E-2</v>
      </c>
      <c r="G25" s="29"/>
      <c r="H25" s="29"/>
      <c r="I25" s="29"/>
      <c r="J25" s="29"/>
      <c r="K25" s="29"/>
      <c r="L25" s="1" t="d">
        <v>2007-09-03</v>
      </c>
      <c r="M25">
        <v>38.619999</v>
      </c>
      <c r="N25">
        <v>90.300003000000004</v>
      </c>
      <c r="O25" s="29">
        <f t="shared" si="5"/>
        <v>2.3381668912005926</v>
      </c>
      <c r="P25" s="29">
        <f t="shared" si="8"/>
        <v>4.9412793475900843E-2</v>
      </c>
      <c r="Q25" s="30">
        <f t="shared" si="11"/>
        <v>4.620590479910671E-2</v>
      </c>
      <c r="R25" s="29"/>
      <c r="S25" s="29"/>
      <c r="T25" s="29"/>
      <c r="U25" s="29"/>
      <c r="V25" s="29"/>
      <c r="W25" s="1" t="d">
        <v>2007-09-03</v>
      </c>
      <c r="X25">
        <v>35.900002000000001</v>
      </c>
      <c r="Y25">
        <v>38.709999000000003</v>
      </c>
      <c r="Z25" s="29">
        <f t="shared" si="6"/>
        <v>0.92740901388295038</v>
      </c>
      <c r="AA25" s="29">
        <f t="shared" si="9"/>
        <v>-1.7392751679664774E-2</v>
      </c>
      <c r="AB25" s="30">
        <f t="shared" si="12"/>
        <v>-0.12182024729173908</v>
      </c>
      <c r="AC25" s="29"/>
      <c r="AD25" s="29"/>
      <c r="AE25" s="29"/>
      <c r="AF25" s="29"/>
      <c r="AG25" s="29"/>
      <c r="AN25" t="str">
        <f>AN18</f>
        <v>Close XLY/Close XLI</v>
      </c>
      <c r="AO25" s="7">
        <f t="array" ref="AO25:AQ27">AO18:AQ20/AO23</f>
        <v>9.5012399931700599E-3</v>
      </c>
      <c r="AP25" s="7">
        <v>4.7558677653802492E-3</v>
      </c>
      <c r="AQ25" s="7">
        <v>1.2018971081536883E-2</v>
      </c>
      <c r="AZ25" s="1" t="d">
        <f>A22</f>
        <v>2007-08-13</v>
      </c>
      <c r="BA25" s="6"/>
      <c r="BB25" s="6"/>
      <c r="BC25" s="6"/>
    </row>
    <row r="26" spans="1:55">
      <c r="A26" s="1" t="d">
        <v>2007-09-10</v>
      </c>
      <c r="B26">
        <v>72.5</v>
      </c>
      <c r="C26">
        <v>89.910004000000001</v>
      </c>
      <c r="D26" s="29">
        <f t="shared" si="4"/>
        <v>1.2401379862068966</v>
      </c>
      <c r="E26" s="29">
        <f t="shared" si="7"/>
        <v>-3.6141168674749077E-2</v>
      </c>
      <c r="F26" s="30">
        <f t="shared" si="10"/>
        <v>-9.992104625901245E-2</v>
      </c>
      <c r="G26" s="29"/>
      <c r="H26" s="29"/>
      <c r="I26" s="29"/>
      <c r="J26" s="29"/>
      <c r="K26" s="29"/>
      <c r="L26" s="1" t="d">
        <v>2007-09-10</v>
      </c>
      <c r="M26">
        <v>39.5</v>
      </c>
      <c r="N26">
        <v>89.910004000000001</v>
      </c>
      <c r="O26" s="29">
        <f t="shared" si="5"/>
        <v>2.2762026329113922</v>
      </c>
      <c r="P26" s="29">
        <f t="shared" si="8"/>
        <v>-3.2771271352658518E-2</v>
      </c>
      <c r="Q26" s="30">
        <f t="shared" si="11"/>
        <v>1.2142574606174331E-2</v>
      </c>
      <c r="R26" s="29"/>
      <c r="S26" s="29"/>
      <c r="T26" s="29"/>
      <c r="U26" s="29"/>
      <c r="V26" s="29"/>
      <c r="W26" s="1" t="d">
        <v>2007-09-10</v>
      </c>
      <c r="X26">
        <v>36.869999</v>
      </c>
      <c r="Y26">
        <v>39.540000999999997</v>
      </c>
      <c r="Z26" s="29">
        <f t="shared" si="6"/>
        <v>0.93247339573916554</v>
      </c>
      <c r="AA26" s="29">
        <f t="shared" si="9"/>
        <v>-3.2686263030526365E-3</v>
      </c>
      <c r="AB26" s="30">
        <f t="shared" si="12"/>
        <v>-0.10915562443252054</v>
      </c>
      <c r="AC26" s="29"/>
      <c r="AD26" s="29"/>
      <c r="AE26" s="29"/>
      <c r="AF26" s="29"/>
      <c r="AG26" s="29"/>
      <c r="AN26" t="str">
        <f t="shared" ref="AN26:AN27" si="14">AN19</f>
        <v>Close TLT/Close XLB</v>
      </c>
      <c r="AO26" s="7">
        <v>4.7558677653802492E-3</v>
      </c>
      <c r="AP26" s="7">
        <v>6.8124413315724441E-2</v>
      </c>
      <c r="AQ26" s="7">
        <v>4.705701039609423E-2</v>
      </c>
      <c r="AZ26" s="1" t="d">
        <f>A23</f>
        <v>2007-08-20</v>
      </c>
      <c r="BA26" s="6"/>
      <c r="BB26" s="6"/>
      <c r="BC26" s="6"/>
    </row>
    <row r="27" spans="1:55">
      <c r="A27" s="1" t="d">
        <v>2007-09-17</v>
      </c>
      <c r="B27">
        <v>75.699996999999996</v>
      </c>
      <c r="C27">
        <v>87.889999000000003</v>
      </c>
      <c r="D27" s="29">
        <f t="shared" si="4"/>
        <v>1.1610304158928832</v>
      </c>
      <c r="E27" s="29">
        <f t="shared" si="7"/>
        <v>-8.8599746414167554E-2</v>
      </c>
      <c r="F27" s="30">
        <f t="shared" si="10"/>
        <v>-0.15257288412294609</v>
      </c>
      <c r="G27" s="29"/>
      <c r="H27" s="29"/>
      <c r="I27" s="29"/>
      <c r="J27" s="29"/>
      <c r="K27" s="29"/>
      <c r="L27" s="1" t="d">
        <v>2007-09-17</v>
      </c>
      <c r="M27">
        <v>41.57</v>
      </c>
      <c r="N27">
        <v>87.889999000000003</v>
      </c>
      <c r="O27" s="29">
        <f t="shared" si="5"/>
        <v>2.1142650709646382</v>
      </c>
      <c r="P27" s="29">
        <f t="shared" si="8"/>
        <v>-5.3157656867570208E-2</v>
      </c>
      <c r="Q27" s="30">
        <f t="shared" si="11"/>
        <v>-4.6668170512706046E-2</v>
      </c>
      <c r="R27" s="29"/>
      <c r="S27" s="29"/>
      <c r="T27" s="29"/>
      <c r="U27" s="29"/>
      <c r="V27" s="29"/>
      <c r="W27" s="1" t="d">
        <v>2007-09-17</v>
      </c>
      <c r="X27">
        <v>37.099997999999999</v>
      </c>
      <c r="Y27">
        <v>40.630001</v>
      </c>
      <c r="Z27" s="29">
        <f t="shared" si="6"/>
        <v>0.91311831373078234</v>
      </c>
      <c r="AA27" s="29">
        <f t="shared" si="9"/>
        <v>-3.4481371351879911E-2</v>
      </c>
      <c r="AB27" s="30">
        <f t="shared" si="12"/>
        <v>-0.1195406372843215</v>
      </c>
      <c r="AC27" s="29"/>
      <c r="AD27" s="29"/>
      <c r="AE27" s="29"/>
      <c r="AF27" s="29"/>
      <c r="AG27" s="29"/>
      <c r="AN27" t="str">
        <f t="shared" si="14"/>
        <v>XLE/TLT</v>
      </c>
      <c r="AO27" s="7">
        <v>1.2018971081536883E-2</v>
      </c>
      <c r="AP27" s="7">
        <v>4.705701039609423E-2</v>
      </c>
      <c r="AQ27" s="7">
        <v>8.074493808559656E-2</v>
      </c>
      <c r="AZ27" s="1" t="d">
        <f>A24</f>
        <v>2007-08-27</v>
      </c>
      <c r="BA27" s="6"/>
      <c r="BB27" s="6"/>
      <c r="BC27" s="6"/>
    </row>
    <row r="28" spans="1:55">
      <c r="A28" s="1" t="d">
        <v>2007-09-24</v>
      </c>
      <c r="B28">
        <v>74.800003000000004</v>
      </c>
      <c r="C28">
        <v>88.720000999999996</v>
      </c>
      <c r="D28" s="29">
        <f t="shared" si="4"/>
        <v>1.1860962224827718</v>
      </c>
      <c r="E28" s="29">
        <f t="shared" si="7"/>
        <v>-7.0555936852925438E-2</v>
      </c>
      <c r="F28" s="30">
        <f t="shared" si="10"/>
        <v>-7.7431163421362387E-2</v>
      </c>
      <c r="G28" s="29"/>
      <c r="H28" s="29"/>
      <c r="I28" s="29"/>
      <c r="J28" s="29"/>
      <c r="K28" s="29"/>
      <c r="L28" s="1" t="d">
        <v>2007-09-24</v>
      </c>
      <c r="M28">
        <v>42.110000999999997</v>
      </c>
      <c r="N28">
        <v>88.720000999999996</v>
      </c>
      <c r="O28" s="29">
        <f t="shared" si="5"/>
        <v>2.1068629516299464</v>
      </c>
      <c r="P28" s="29">
        <f t="shared" si="8"/>
        <v>-7.4686549663256857E-2</v>
      </c>
      <c r="Q28" s="30">
        <f t="shared" si="11"/>
        <v>-2.404806567446564E-2</v>
      </c>
      <c r="R28" s="29"/>
      <c r="S28" s="29"/>
      <c r="T28" s="29"/>
      <c r="U28" s="29"/>
      <c r="V28" s="29"/>
      <c r="W28" s="1" t="d">
        <v>2007-09-24</v>
      </c>
      <c r="X28">
        <v>36.830002</v>
      </c>
      <c r="Y28">
        <v>41.080002</v>
      </c>
      <c r="Z28" s="29">
        <f t="shared" si="6"/>
        <v>0.89654333512447248</v>
      </c>
      <c r="AA28" s="29">
        <f t="shared" si="9"/>
        <v>-5.2050285881038362E-2</v>
      </c>
      <c r="AB28" s="30">
        <f t="shared" si="12"/>
        <v>-0.14691995306597916</v>
      </c>
      <c r="AC28" s="29"/>
      <c r="AD28" s="29"/>
      <c r="AE28" s="29"/>
      <c r="AF28" s="29"/>
      <c r="AG28" s="29"/>
      <c r="AZ28" s="1" t="d">
        <f>A25</f>
        <v>2007-09-03</v>
      </c>
      <c r="BA28" s="6"/>
      <c r="BB28" s="6"/>
      <c r="BC28" s="6"/>
    </row>
    <row r="29" spans="1:55">
      <c r="A29" s="1" t="d">
        <v>2007-10-01</v>
      </c>
      <c r="B29">
        <v>75.110000999999997</v>
      </c>
      <c r="C29">
        <v>88.279999000000004</v>
      </c>
      <c r="D29" s="29">
        <f t="shared" si="4"/>
        <v>1.1753428015531515</v>
      </c>
      <c r="E29" s="29">
        <f t="shared" si="7"/>
        <v>-8.9374967292936286E-2</v>
      </c>
      <c r="F29" s="30">
        <f t="shared" si="10"/>
        <v>-8.1994441372179344E-2</v>
      </c>
      <c r="G29" s="29"/>
      <c r="H29" s="29"/>
      <c r="I29" s="29"/>
      <c r="J29" s="29"/>
      <c r="K29" s="29"/>
      <c r="L29" s="1" t="d">
        <v>2007-10-01</v>
      </c>
      <c r="M29">
        <v>42.950001</v>
      </c>
      <c r="N29">
        <v>88.279999000000004</v>
      </c>
      <c r="O29" s="29">
        <f t="shared" si="5"/>
        <v>2.055413200106794</v>
      </c>
      <c r="P29" s="29">
        <f t="shared" si="8"/>
        <v>-0.12889034419069156</v>
      </c>
      <c r="Q29" s="30">
        <f t="shared" si="11"/>
        <v>-4.1315905915572756E-2</v>
      </c>
      <c r="R29" s="29"/>
      <c r="S29" s="29"/>
      <c r="T29" s="29"/>
      <c r="U29" s="29"/>
      <c r="V29" s="29"/>
      <c r="W29" s="1" t="d">
        <v>2007-10-01</v>
      </c>
      <c r="X29">
        <v>38.150002000000001</v>
      </c>
      <c r="Y29">
        <v>41.580002</v>
      </c>
      <c r="Z29" s="29">
        <f t="shared" si="6"/>
        <v>0.91750842147626643</v>
      </c>
      <c r="AA29" s="29">
        <f t="shared" si="9"/>
        <v>-1.0732932822909179E-2</v>
      </c>
      <c r="AB29" s="30">
        <f t="shared" si="12"/>
        <v>-0.11603046319137701</v>
      </c>
      <c r="AC29" s="29"/>
      <c r="AD29" s="29"/>
      <c r="AE29" s="29"/>
      <c r="AF29" s="29"/>
      <c r="AG29" s="29"/>
      <c r="AN29" t="s">
        <v>121</v>
      </c>
      <c r="AZ29" s="1" t="d">
        <f>A26</f>
        <v>2007-09-10</v>
      </c>
      <c r="BA29" s="6"/>
      <c r="BB29" s="6"/>
      <c r="BC29" s="6"/>
    </row>
    <row r="30" spans="1:55">
      <c r="A30" s="1" t="d">
        <v>2007-10-08</v>
      </c>
      <c r="B30">
        <v>77.169998000000007</v>
      </c>
      <c r="C30">
        <v>87.629997000000003</v>
      </c>
      <c r="D30" s="29">
        <f t="shared" si="4"/>
        <v>1.1355448914227002</v>
      </c>
      <c r="E30" s="29">
        <f t="shared" si="7"/>
        <v>-8.8110036344781692E-2</v>
      </c>
      <c r="F30" s="30">
        <f t="shared" si="10"/>
        <v>-8.9509408238306484E-2</v>
      </c>
      <c r="G30" s="29"/>
      <c r="H30" s="29"/>
      <c r="I30" s="29"/>
      <c r="J30" s="29"/>
      <c r="K30" s="29"/>
      <c r="L30" s="1" t="d">
        <v>2007-10-08</v>
      </c>
      <c r="M30">
        <v>43.349997999999999</v>
      </c>
      <c r="N30">
        <v>87.629997000000003</v>
      </c>
      <c r="O30" s="29">
        <f t="shared" si="5"/>
        <v>2.0214533112550548</v>
      </c>
      <c r="P30" s="29">
        <f t="shared" si="8"/>
        <v>-0.11869182883607832</v>
      </c>
      <c r="Q30" s="30">
        <f t="shared" si="11"/>
        <v>-2.0781395044519382E-2</v>
      </c>
      <c r="R30" s="29"/>
      <c r="S30" s="29"/>
      <c r="T30" s="29"/>
      <c r="U30" s="29"/>
      <c r="V30" s="29"/>
      <c r="W30" s="1" t="d">
        <v>2007-10-08</v>
      </c>
      <c r="X30">
        <v>37.82</v>
      </c>
      <c r="Y30">
        <v>41.32</v>
      </c>
      <c r="Z30" s="29">
        <f t="shared" si="6"/>
        <v>0.91529525653436594</v>
      </c>
      <c r="AA30" s="29">
        <f t="shared" si="9"/>
        <v>-1.8593923111542215E-2</v>
      </c>
      <c r="AB30" s="30">
        <f t="shared" si="12"/>
        <v>-0.11488878146926094</v>
      </c>
      <c r="AC30" s="29"/>
      <c r="AD30" s="29"/>
      <c r="AE30" s="29"/>
      <c r="AF30" s="29"/>
      <c r="AG30" s="29"/>
      <c r="AO30" t="str">
        <f>AO24</f>
        <v>Close XLY/Close XLI</v>
      </c>
      <c r="AP30" t="str">
        <f>AP24</f>
        <v>Close TLT/Close XLB</v>
      </c>
      <c r="AQ30" t="str">
        <f>AQ24</f>
        <v>XLE/TLT</v>
      </c>
      <c r="AZ30" s="1" t="d">
        <f>A27</f>
        <v>2007-09-17</v>
      </c>
      <c r="BA30" s="6"/>
      <c r="BB30" s="6"/>
      <c r="BC30" s="6"/>
    </row>
    <row r="31" spans="1:55">
      <c r="A31" s="1" t="d">
        <v>2007-10-15</v>
      </c>
      <c r="B31">
        <v>74.400002000000001</v>
      </c>
      <c r="C31">
        <v>90.459998999999996</v>
      </c>
      <c r="D31" s="29">
        <f t="shared" si="4"/>
        <v>1.21586016892849</v>
      </c>
      <c r="E31" s="29">
        <f t="shared" si="7"/>
        <v>4.6143883888909221E-2</v>
      </c>
      <c r="F31" s="30">
        <f t="shared" si="10"/>
        <v>-1.4650746456554512E-2</v>
      </c>
      <c r="G31" s="29"/>
      <c r="H31" s="29"/>
      <c r="I31" s="29"/>
      <c r="J31" s="29"/>
      <c r="K31" s="29"/>
      <c r="L31" s="1" t="d">
        <v>2007-10-15</v>
      </c>
      <c r="M31">
        <v>41.720001000000003</v>
      </c>
      <c r="N31">
        <v>90.459998999999996</v>
      </c>
      <c r="O31" s="29">
        <f t="shared" si="5"/>
        <v>2.1682645453436109</v>
      </c>
      <c r="P31" s="29">
        <f t="shared" si="8"/>
        <v>2.5219830959047361E-2</v>
      </c>
      <c r="Q31" s="30">
        <f t="shared" si="11"/>
        <v>4.4323890077690747E-2</v>
      </c>
      <c r="R31" s="29"/>
      <c r="S31" s="29"/>
      <c r="T31" s="29"/>
      <c r="U31" s="29"/>
      <c r="V31" s="29"/>
      <c r="W31" s="1" t="d">
        <v>2007-10-15</v>
      </c>
      <c r="X31">
        <v>35.979999999999997</v>
      </c>
      <c r="Y31">
        <v>39.900002000000001</v>
      </c>
      <c r="Z31" s="29">
        <f t="shared" si="6"/>
        <v>0.90175434076419336</v>
      </c>
      <c r="AA31" s="29">
        <f t="shared" si="9"/>
        <v>-1.2523326591784633E-2</v>
      </c>
      <c r="AB31" s="30">
        <f t="shared" si="12"/>
        <v>-0.12313956970777643</v>
      </c>
      <c r="AC31" s="29"/>
      <c r="AD31" s="29"/>
      <c r="AE31" s="29"/>
      <c r="AF31" s="29"/>
      <c r="AG31" s="29"/>
      <c r="AN31" t="str">
        <f>AN25</f>
        <v>Close XLY/Close XLI</v>
      </c>
      <c r="AO31" s="7">
        <f t="array" ref="AO31:AQ33">MMULT(AQ2:AQ4,TRANSPOSE(AQ2:AQ4))</f>
        <v>8.7730880266518301E-3</v>
      </c>
      <c r="AP31" s="7">
        <v>2.4120962067200463E-2</v>
      </c>
      <c r="AQ31" s="7">
        <v>2.6589085639777403E-2</v>
      </c>
      <c r="AZ31" s="1" t="d">
        <f>A28</f>
        <v>2007-09-24</v>
      </c>
      <c r="BA31" s="6"/>
      <c r="BB31" s="6"/>
      <c r="BC31" s="6"/>
    </row>
    <row r="32" spans="1:55">
      <c r="A32" s="1" t="d">
        <v>2007-10-22</v>
      </c>
      <c r="B32">
        <v>76.949996999999996</v>
      </c>
      <c r="C32">
        <v>90.5</v>
      </c>
      <c r="D32" s="29">
        <f t="shared" si="4"/>
        <v>1.1760884149222255</v>
      </c>
      <c r="E32" s="29">
        <f t="shared" si="7"/>
        <v>-8.4733998187967209E-3</v>
      </c>
      <c r="F32" s="30">
        <f t="shared" si="10"/>
        <v>-2.5273010513761074E-3</v>
      </c>
      <c r="G32" s="29"/>
      <c r="H32" s="29"/>
      <c r="I32" s="29"/>
      <c r="J32" s="29"/>
      <c r="K32" s="29"/>
      <c r="L32" s="1" t="d">
        <v>2007-10-22</v>
      </c>
      <c r="M32">
        <v>43.279998999999997</v>
      </c>
      <c r="N32">
        <v>90.5</v>
      </c>
      <c r="O32" s="29">
        <f t="shared" si="5"/>
        <v>2.0910351684619957</v>
      </c>
      <c r="P32" s="29">
        <f t="shared" si="8"/>
        <v>-7.5408491193475549E-3</v>
      </c>
      <c r="Q32" s="30">
        <f t="shared" si="11"/>
        <v>2.6547792170902241E-2</v>
      </c>
      <c r="R32" s="29"/>
      <c r="S32" s="29"/>
      <c r="T32" s="29"/>
      <c r="U32" s="29"/>
      <c r="V32" s="29"/>
      <c r="W32" s="1" t="d">
        <v>2007-10-22</v>
      </c>
      <c r="X32">
        <v>36.549999</v>
      </c>
      <c r="Y32">
        <v>40.299999</v>
      </c>
      <c r="Z32" s="29">
        <f t="shared" si="6"/>
        <v>0.90694788850987318</v>
      </c>
      <c r="AA32" s="29">
        <f t="shared" si="9"/>
        <v>1.1538363682583493E-2</v>
      </c>
      <c r="AB32" s="30">
        <f t="shared" si="12"/>
        <v>-0.10801748172078816</v>
      </c>
      <c r="AC32" s="29"/>
      <c r="AD32" s="29"/>
      <c r="AE32" s="29"/>
      <c r="AF32" s="29"/>
      <c r="AG32" s="29"/>
      <c r="AN32" t="str">
        <f t="shared" ref="AN32:AN33" si="15">AN26</f>
        <v>Close TLT/Close XLB</v>
      </c>
      <c r="AO32" s="7">
        <v>2.4120962067200463E-2</v>
      </c>
      <c r="AP32" s="7">
        <v>6.6318816051976884E-2</v>
      </c>
      <c r="AQ32" s="7">
        <v>7.3104740790271364E-2</v>
      </c>
      <c r="AZ32" s="1" t="d">
        <f>A29</f>
        <v>2007-10-01</v>
      </c>
      <c r="BA32" s="6"/>
      <c r="BB32" s="6"/>
      <c r="BC32" s="6"/>
    </row>
    <row r="33" spans="1:55">
      <c r="A33" s="1" t="d">
        <v>2007-10-29</v>
      </c>
      <c r="B33">
        <v>75.849997999999999</v>
      </c>
      <c r="C33">
        <v>91.040001000000004</v>
      </c>
      <c r="D33" s="29">
        <f t="shared" si="4"/>
        <v>1.2002637231447257</v>
      </c>
      <c r="E33" s="29">
        <f t="shared" si="7"/>
        <v>2.0981450886278962E-2</v>
      </c>
      <c r="F33" s="30">
        <f t="shared" si="10"/>
        <v>-4.9686780305818951E-4</v>
      </c>
      <c r="G33" s="29"/>
      <c r="H33" s="29"/>
      <c r="I33" s="29"/>
      <c r="J33" s="29"/>
      <c r="K33" s="29"/>
      <c r="L33" s="1" t="d">
        <v>2007-10-29</v>
      </c>
      <c r="M33">
        <v>42.720001000000003</v>
      </c>
      <c r="N33">
        <v>91.040001000000004</v>
      </c>
      <c r="O33" s="29">
        <f t="shared" si="5"/>
        <v>2.1310861158453624</v>
      </c>
      <c r="P33" s="29">
        <f t="shared" si="8"/>
        <v>3.6154864954234318E-2</v>
      </c>
      <c r="Q33" s="30">
        <f t="shared" si="11"/>
        <v>3.9561682782691253E-2</v>
      </c>
      <c r="R33" s="29"/>
      <c r="S33" s="29"/>
      <c r="T33" s="29"/>
      <c r="U33" s="29"/>
      <c r="V33" s="29"/>
      <c r="W33" s="1" t="d">
        <v>2007-10-29</v>
      </c>
      <c r="X33">
        <v>35.700001</v>
      </c>
      <c r="Y33">
        <v>40.220001000000003</v>
      </c>
      <c r="Z33" s="29">
        <f t="shared" si="6"/>
        <v>0.88761810324171786</v>
      </c>
      <c r="AA33" s="29">
        <f t="shared" si="9"/>
        <v>-3.3120172036150863E-2</v>
      </c>
      <c r="AB33" s="30">
        <f t="shared" si="12"/>
        <v>-0.12532517048424147</v>
      </c>
      <c r="AC33" s="29"/>
      <c r="AD33" s="29"/>
      <c r="AE33" s="29"/>
      <c r="AF33" s="29"/>
      <c r="AG33" s="29"/>
      <c r="AN33" t="str">
        <f t="shared" si="15"/>
        <v>XLE/TLT</v>
      </c>
      <c r="AO33" s="7">
        <v>2.6589085639777403E-2</v>
      </c>
      <c r="AP33" s="7">
        <v>7.3104740790271364E-2</v>
      </c>
      <c r="AQ33" s="7">
        <v>8.058502012195462E-2</v>
      </c>
      <c r="AZ33" s="1" t="d">
        <f>A30</f>
        <v>2007-10-08</v>
      </c>
      <c r="BA33" s="6"/>
      <c r="BB33" s="6"/>
      <c r="BC33" s="6"/>
    </row>
    <row r="34" spans="1:55">
      <c r="A34" s="1" t="d">
        <v>2007-11-05</v>
      </c>
      <c r="B34">
        <v>74.449996999999996</v>
      </c>
      <c r="C34">
        <v>91.330001999999993</v>
      </c>
      <c r="D34" s="29">
        <f t="shared" si="4"/>
        <v>1.2267294248514207</v>
      </c>
      <c r="E34" s="29">
        <f t="shared" si="7"/>
        <v>7.7239007487476571E-2</v>
      </c>
      <c r="F34" s="30">
        <f t="shared" si="10"/>
        <v>-6.3360743345544437E-3</v>
      </c>
      <c r="G34" s="29"/>
      <c r="H34" s="29"/>
      <c r="I34" s="29"/>
      <c r="J34" s="29"/>
      <c r="K34" s="29"/>
      <c r="L34" s="1" t="d">
        <v>2007-11-05</v>
      </c>
      <c r="M34">
        <v>41.529998999999997</v>
      </c>
      <c r="N34">
        <v>91.330001999999993</v>
      </c>
      <c r="O34" s="29">
        <f t="shared" si="5"/>
        <v>2.1991332578649954</v>
      </c>
      <c r="P34" s="29">
        <f t="shared" si="8"/>
        <v>8.4246595296054494E-2</v>
      </c>
      <c r="Q34" s="30">
        <f t="shared" si="11"/>
        <v>4.4716047480464823E-2</v>
      </c>
      <c r="R34" s="29"/>
      <c r="S34" s="29"/>
      <c r="T34" s="29"/>
      <c r="U34" s="29"/>
      <c r="V34" s="29"/>
      <c r="W34" s="1" t="d">
        <v>2007-11-05</v>
      </c>
      <c r="X34">
        <v>33.909999999999997</v>
      </c>
      <c r="Y34">
        <v>38.919998</v>
      </c>
      <c r="Z34" s="29">
        <f t="shared" si="6"/>
        <v>0.8712744538167756</v>
      </c>
      <c r="AA34" s="29">
        <f t="shared" si="9"/>
        <v>-4.9289668771668037E-2</v>
      </c>
      <c r="AB34" s="30">
        <f t="shared" si="12"/>
        <v>-0.14519909992863278</v>
      </c>
      <c r="AC34" s="29"/>
      <c r="AD34" s="29"/>
      <c r="AE34" s="29"/>
      <c r="AF34" s="29"/>
      <c r="AG34" s="29"/>
      <c r="AZ34" s="1" t="d">
        <f>A31</f>
        <v>2007-10-15</v>
      </c>
      <c r="BA34" s="6"/>
      <c r="BB34" s="6"/>
      <c r="BC34" s="6"/>
    </row>
    <row r="35" spans="1:55">
      <c r="A35" s="1" t="d">
        <v>2007-11-12</v>
      </c>
      <c r="B35">
        <v>72.660004000000001</v>
      </c>
      <c r="C35">
        <v>92.410004000000001</v>
      </c>
      <c r="D35" s="29">
        <f t="shared" si="4"/>
        <v>1.2718139129196855</v>
      </c>
      <c r="E35" s="29">
        <f t="shared" si="7"/>
        <v>4.4992375067009295E-2</v>
      </c>
      <c r="F35" s="30">
        <f t="shared" si="10"/>
        <v>8.609378900464551E-2</v>
      </c>
      <c r="G35" s="29"/>
      <c r="H35" s="29"/>
      <c r="I35" s="29"/>
      <c r="J35" s="29"/>
      <c r="K35" s="29"/>
      <c r="L35" s="1" t="d">
        <v>2007-11-12</v>
      </c>
      <c r="M35">
        <v>40.169998</v>
      </c>
      <c r="N35">
        <v>92.410004000000001</v>
      </c>
      <c r="O35" s="29">
        <f t="shared" si="5"/>
        <v>2.3004732039070555</v>
      </c>
      <c r="P35" s="29">
        <f t="shared" si="8"/>
        <v>5.9187743709320194E-2</v>
      </c>
      <c r="Q35" s="30">
        <f t="shared" si="11"/>
        <v>0.1366078436470593</v>
      </c>
      <c r="R35" s="29"/>
      <c r="S35" s="29"/>
      <c r="T35" s="29"/>
      <c r="U35" s="29"/>
      <c r="V35" s="29"/>
      <c r="W35" s="1" t="d">
        <v>2007-11-12</v>
      </c>
      <c r="X35">
        <v>34.009998000000003</v>
      </c>
      <c r="Y35">
        <v>38.810001</v>
      </c>
      <c r="Z35" s="29">
        <f t="shared" si="6"/>
        <v>0.87632046183147494</v>
      </c>
      <c r="AA35" s="29">
        <f t="shared" si="9"/>
        <v>-2.861028543575778E-2</v>
      </c>
      <c r="AB35" s="30">
        <f t="shared" si="12"/>
        <v>-0.14127694235252719</v>
      </c>
      <c r="AC35" s="29"/>
      <c r="AD35" s="29"/>
      <c r="AE35" s="29"/>
      <c r="AF35" s="29"/>
      <c r="AG35" s="29"/>
      <c r="AN35" t="s">
        <v>123</v>
      </c>
      <c r="AZ35" s="1" t="d">
        <f>A32</f>
        <v>2007-10-22</v>
      </c>
      <c r="BA35" s="6"/>
      <c r="BB35" s="6"/>
      <c r="BC35" s="6"/>
    </row>
    <row r="36" spans="1:55">
      <c r="A36" s="1" t="d">
        <v>2007-11-19</v>
      </c>
      <c r="B36">
        <v>74.050003000000004</v>
      </c>
      <c r="C36">
        <v>93.730002999999996</v>
      </c>
      <c r="D36" s="29">
        <f t="shared" si="4"/>
        <v>1.2657663633045362</v>
      </c>
      <c r="E36" s="29">
        <f t="shared" si="7"/>
        <v>7.3483730130900454E-2</v>
      </c>
      <c r="F36" s="30">
        <f t="shared" si="10"/>
        <v>0.10515962784017968</v>
      </c>
      <c r="G36" s="29"/>
      <c r="H36" s="29"/>
      <c r="I36" s="29"/>
      <c r="J36" s="29"/>
      <c r="K36" s="29"/>
      <c r="L36" s="1" t="d">
        <v>2007-11-19</v>
      </c>
      <c r="M36">
        <v>39.520000000000003</v>
      </c>
      <c r="N36">
        <v>93.730002999999996</v>
      </c>
      <c r="O36" s="29">
        <f t="shared" si="5"/>
        <v>2.3717106022267203</v>
      </c>
      <c r="P36" s="29">
        <f t="shared" si="8"/>
        <v>0.12595222861253977</v>
      </c>
      <c r="Q36" s="30">
        <f t="shared" si="11"/>
        <v>0.18857606015264636</v>
      </c>
      <c r="R36" s="29"/>
      <c r="S36" s="29"/>
      <c r="T36" s="29"/>
      <c r="U36" s="29"/>
      <c r="V36" s="29"/>
      <c r="W36" s="1" t="d">
        <v>2007-11-19</v>
      </c>
      <c r="X36">
        <v>33.549999</v>
      </c>
      <c r="Y36">
        <v>38.169998</v>
      </c>
      <c r="Z36" s="29">
        <f t="shared" si="6"/>
        <v>0.87896255587962047</v>
      </c>
      <c r="AA36" s="29">
        <f t="shared" si="9"/>
        <v>-3.1342695445800199E-2</v>
      </c>
      <c r="AB36" s="30">
        <f t="shared" si="12"/>
        <v>-0.11242223249389047</v>
      </c>
      <c r="AC36" s="29"/>
      <c r="AD36" s="29"/>
      <c r="AE36" s="29"/>
      <c r="AF36" s="29"/>
      <c r="AG36" s="29"/>
      <c r="AO36" t="str">
        <f>AO30</f>
        <v>Close XLY/Close XLI</v>
      </c>
      <c r="AP36" t="str">
        <f t="shared" ref="AP36:AQ36" si="16">AP30</f>
        <v>Close TLT/Close XLB</v>
      </c>
      <c r="AQ36" t="str">
        <f t="shared" si="16"/>
        <v>XLE/TLT</v>
      </c>
      <c r="AZ36" s="1" t="d">
        <f>A33</f>
        <v>2007-10-29</v>
      </c>
      <c r="BA36" s="6"/>
      <c r="BB36" s="6"/>
      <c r="BC36" s="6"/>
    </row>
    <row r="37" spans="1:55">
      <c r="A37" s="1" t="d">
        <v>2007-11-26</v>
      </c>
      <c r="B37">
        <v>73.470000999999996</v>
      </c>
      <c r="C37">
        <v>94.379997000000003</v>
      </c>
      <c r="D37" s="29">
        <f t="shared" si="4"/>
        <v>1.2846059032992256</v>
      </c>
      <c r="E37" s="29">
        <f t="shared" si="7"/>
        <v>6.7910679333168189E-2</v>
      </c>
      <c r="F37" s="30">
        <f t="shared" si="10"/>
        <v>0.10063501433183993</v>
      </c>
      <c r="G37" s="29"/>
      <c r="H37" s="29"/>
      <c r="I37" s="29"/>
      <c r="J37" s="29"/>
      <c r="K37" s="29"/>
      <c r="L37" s="1" t="d">
        <v>2007-11-26</v>
      </c>
      <c r="M37">
        <v>41.650002000000001</v>
      </c>
      <c r="N37">
        <v>94.379997000000003</v>
      </c>
      <c r="O37" s="29">
        <f t="shared" si="5"/>
        <v>2.2660262297226299</v>
      </c>
      <c r="P37" s="29">
        <f t="shared" si="8"/>
        <v>6.1395974577762642E-2</v>
      </c>
      <c r="Q37" s="30">
        <f t="shared" si="11"/>
        <v>0.12068375696206023</v>
      </c>
      <c r="R37" s="29"/>
      <c r="S37" s="29"/>
      <c r="T37" s="29"/>
      <c r="U37" s="29"/>
      <c r="V37" s="29"/>
      <c r="W37" s="1" t="d">
        <v>2007-11-26</v>
      </c>
      <c r="X37">
        <v>34.650002000000001</v>
      </c>
      <c r="Y37">
        <v>39.400002000000001</v>
      </c>
      <c r="Z37" s="29">
        <f t="shared" si="6"/>
        <v>0.87944163048519641</v>
      </c>
      <c r="AA37" s="29">
        <f t="shared" si="9"/>
        <v>-9.2543912983793931E-3</v>
      </c>
      <c r="AB37" s="30">
        <f t="shared" si="12"/>
        <v>-9.2625447013179957E-2</v>
      </c>
      <c r="AC37" s="29"/>
      <c r="AD37" s="29"/>
      <c r="AE37" s="29"/>
      <c r="AF37" s="29"/>
      <c r="AG37" s="29"/>
      <c r="AN37" t="str">
        <f>AN31</f>
        <v>Close XLY/Close XLI</v>
      </c>
      <c r="AO37" s="77">
        <f t="array" ref="AO37:AQ39">AO25:AQ27/AO31:AQ33</f>
        <v>1.0829983654907112</v>
      </c>
      <c r="AP37" s="78">
        <v>0.19716741613085365</v>
      </c>
      <c r="AQ37" s="78">
        <v>0.45202649103346537</v>
      </c>
      <c r="AZ37" s="1" t="d">
        <f>A34</f>
        <v>2007-11-05</v>
      </c>
      <c r="BA37" s="6"/>
      <c r="BB37" s="6"/>
      <c r="BC37" s="6"/>
    </row>
    <row r="38" spans="1:55">
      <c r="A38" s="1" t="d">
        <v>2007-12-03</v>
      </c>
      <c r="B38">
        <v>76.180000000000007</v>
      </c>
      <c r="C38">
        <v>91.75</v>
      </c>
      <c r="D38" s="29">
        <f t="shared" si="4"/>
        <v>1.2043843528485165</v>
      </c>
      <c r="E38" s="29">
        <f t="shared" si="7"/>
        <v>-1.8383097883458325E-2</v>
      </c>
      <c r="F38" s="30">
        <f t="shared" si="10"/>
        <v>-5.6319058915035691E-2</v>
      </c>
      <c r="G38" s="29"/>
      <c r="H38" s="29"/>
      <c r="I38" s="29"/>
      <c r="J38" s="29"/>
      <c r="K38" s="29"/>
      <c r="L38" s="1" t="d">
        <v>2007-12-03</v>
      </c>
      <c r="M38">
        <v>43.02</v>
      </c>
      <c r="N38">
        <v>91.75</v>
      </c>
      <c r="O38" s="29">
        <f t="shared" si="5"/>
        <v>2.1327289632728963</v>
      </c>
      <c r="P38" s="29">
        <f t="shared" si="8"/>
        <v>-3.0660945943418231E-2</v>
      </c>
      <c r="Q38" s="30">
        <f t="shared" si="11"/>
        <v>-5.0210761041999584E-2</v>
      </c>
      <c r="R38" s="29"/>
      <c r="S38" s="29"/>
      <c r="T38" s="29"/>
      <c r="U38" s="29"/>
      <c r="V38" s="29"/>
      <c r="W38" s="1" t="d">
        <v>2007-12-03</v>
      </c>
      <c r="X38">
        <v>34.900002000000001</v>
      </c>
      <c r="Y38">
        <v>40.299999</v>
      </c>
      <c r="Z38" s="29">
        <f t="shared" si="6"/>
        <v>0.86600503389590655</v>
      </c>
      <c r="AA38" s="29">
        <f t="shared" si="9"/>
        <v>-6.0663078309767839E-3</v>
      </c>
      <c r="AB38" s="30">
        <f t="shared" si="12"/>
        <v>-8.9484780063258912E-2</v>
      </c>
      <c r="AC38" s="29"/>
      <c r="AD38" s="29"/>
      <c r="AE38" s="29"/>
      <c r="AF38" s="29"/>
      <c r="AG38" s="29"/>
      <c r="AN38" t="str">
        <f t="shared" ref="AN38:AN39" si="17">AN32</f>
        <v>Close TLT/Close XLB</v>
      </c>
      <c r="AO38" s="78">
        <v>0.19716741613085365</v>
      </c>
      <c r="AP38" s="77">
        <v>1.0272260177614214</v>
      </c>
      <c r="AQ38" s="78">
        <v>0.64369300660124196</v>
      </c>
      <c r="AZ38" s="1" t="d">
        <f>A35</f>
        <v>2007-11-12</v>
      </c>
      <c r="BA38" s="6"/>
      <c r="BB38" s="6"/>
      <c r="BC38" s="6"/>
    </row>
    <row r="39" spans="1:55">
      <c r="A39" s="1" t="d">
        <v>2007-12-10</v>
      </c>
      <c r="B39">
        <v>76.449996999999996</v>
      </c>
      <c r="C39">
        <v>90.610000999999997</v>
      </c>
      <c r="D39" s="29">
        <f t="shared" si="4"/>
        <v>1.1852191570393391</v>
      </c>
      <c r="E39" s="29">
        <f t="shared" si="7"/>
        <v>-7.0516459204788023E-2</v>
      </c>
      <c r="F39" s="30">
        <f t="shared" si="10"/>
        <v>-0.11514202492949535</v>
      </c>
      <c r="G39" s="29"/>
      <c r="H39" s="29"/>
      <c r="I39" s="29"/>
      <c r="J39" s="29"/>
      <c r="K39" s="29"/>
      <c r="L39" s="1" t="d">
        <v>2007-12-10</v>
      </c>
      <c r="M39">
        <v>41.959999000000003</v>
      </c>
      <c r="N39">
        <v>90.610000999999997</v>
      </c>
      <c r="O39" s="29">
        <f t="shared" si="5"/>
        <v>2.1594376348769693</v>
      </c>
      <c r="P39" s="29">
        <f t="shared" si="8"/>
        <v>-6.3267009028113108E-2</v>
      </c>
      <c r="Q39" s="30">
        <f t="shared" si="11"/>
        <v>-5.8115104532318711E-2</v>
      </c>
      <c r="R39" s="29"/>
      <c r="S39" s="29"/>
      <c r="T39" s="29"/>
      <c r="U39" s="29"/>
      <c r="V39" s="29"/>
      <c r="W39" s="1" t="d">
        <v>2007-12-10</v>
      </c>
      <c r="X39">
        <v>33.25</v>
      </c>
      <c r="Y39">
        <v>39.459999000000003</v>
      </c>
      <c r="Z39" s="29">
        <f t="shared" si="6"/>
        <v>0.84262546484098988</v>
      </c>
      <c r="AA39" s="29">
        <f t="shared" si="9"/>
        <v>-3.9209277215986764E-2</v>
      </c>
      <c r="AB39" s="30">
        <f t="shared" si="12"/>
        <v>-9.7576466131817169E-2</v>
      </c>
      <c r="AC39" s="29"/>
      <c r="AD39" s="29"/>
      <c r="AE39" s="29"/>
      <c r="AF39" s="29"/>
      <c r="AG39" s="29"/>
      <c r="AN39" t="str">
        <f t="shared" si="17"/>
        <v>XLE/TLT</v>
      </c>
      <c r="AO39" s="78">
        <v>0.45202649103346537</v>
      </c>
      <c r="AP39" s="78">
        <v>0.64369300660124196</v>
      </c>
      <c r="AQ39" s="77">
        <v>1.0019844626631591</v>
      </c>
      <c r="AZ39" s="1" t="d">
        <f>A36</f>
        <v>2007-11-19</v>
      </c>
      <c r="BA39" s="6"/>
      <c r="BB39" s="6"/>
      <c r="BC39" s="6"/>
    </row>
    <row r="40" spans="1:55">
      <c r="A40" s="1" t="d">
        <v>2007-12-17</v>
      </c>
      <c r="B40">
        <v>79.300003000000004</v>
      </c>
      <c r="C40">
        <v>91.669998000000007</v>
      </c>
      <c r="D40" s="29">
        <f t="shared" si="4"/>
        <v>1.1559898427746591</v>
      </c>
      <c r="E40" s="29">
        <f t="shared" si="7"/>
        <v>-9.072077585377579E-2</v>
      </c>
      <c r="F40" s="30">
        <f t="shared" si="10"/>
        <v>-9.4938563931581441E-2</v>
      </c>
      <c r="G40" s="29"/>
      <c r="H40" s="29"/>
      <c r="I40" s="29"/>
      <c r="J40" s="29"/>
      <c r="K40" s="29"/>
      <c r="L40" s="1" t="d">
        <v>2007-12-17</v>
      </c>
      <c r="M40">
        <v>42.110000999999997</v>
      </c>
      <c r="N40">
        <v>91.669998000000007</v>
      </c>
      <c r="O40" s="29">
        <f t="shared" si="5"/>
        <v>2.1769174975797321</v>
      </c>
      <c r="P40" s="29">
        <f t="shared" si="8"/>
        <v>-8.5701583650423713E-2</v>
      </c>
      <c r="Q40" s="30">
        <f t="shared" si="11"/>
        <v>-2.204456482744991E-2</v>
      </c>
      <c r="R40" s="29"/>
      <c r="S40" s="29"/>
      <c r="T40" s="29"/>
      <c r="U40" s="29"/>
      <c r="V40" s="29"/>
      <c r="W40" s="1" t="d">
        <v>2007-12-17</v>
      </c>
      <c r="X40">
        <v>32.939999</v>
      </c>
      <c r="Y40">
        <v>39.549999</v>
      </c>
      <c r="Z40" s="29">
        <f t="shared" si="6"/>
        <v>0.83286978085637875</v>
      </c>
      <c r="AA40" s="29">
        <f t="shared" si="9"/>
        <v>-5.3864993789410433E-2</v>
      </c>
      <c r="AB40" s="30">
        <f t="shared" si="12"/>
        <v>-0.12491013866571017</v>
      </c>
      <c r="AC40" s="29"/>
      <c r="AD40" s="29"/>
      <c r="AE40" s="29"/>
      <c r="AF40" s="29"/>
      <c r="AG40" s="29"/>
      <c r="AZ40" s="1" t="d">
        <f>A37</f>
        <v>2007-11-26</v>
      </c>
      <c r="BA40" s="6"/>
      <c r="BB40" s="6"/>
      <c r="BC40" s="6"/>
    </row>
    <row r="41" spans="1:55">
      <c r="A41" s="1" t="d">
        <v>2007-12-24</v>
      </c>
      <c r="B41">
        <v>80.370002999999997</v>
      </c>
      <c r="C41">
        <v>92.480002999999996</v>
      </c>
      <c r="D41" s="29">
        <f t="shared" si="4"/>
        <v>1.1506781080996102</v>
      </c>
      <c r="E41" s="29">
        <f t="shared" si="7"/>
        <v>-0.11010055345713618</v>
      </c>
      <c r="F41" s="30">
        <f t="shared" si="10"/>
        <v>-0.1110123934882081</v>
      </c>
      <c r="G41" s="29"/>
      <c r="H41" s="29"/>
      <c r="I41" s="29"/>
      <c r="J41" s="29"/>
      <c r="K41" s="29"/>
      <c r="L41" s="1" t="d">
        <v>2007-12-24</v>
      </c>
      <c r="M41">
        <v>41.950001</v>
      </c>
      <c r="N41">
        <v>92.480002999999996</v>
      </c>
      <c r="O41" s="29">
        <f t="shared" si="5"/>
        <v>2.2045292203926286</v>
      </c>
      <c r="P41" s="29">
        <f t="shared" si="8"/>
        <v>-2.751375726739139E-2</v>
      </c>
      <c r="Q41" s="30">
        <f t="shared" si="11"/>
        <v>-6.4765833318800273E-2</v>
      </c>
      <c r="R41" s="29"/>
      <c r="S41" s="29"/>
      <c r="T41" s="29"/>
      <c r="U41" s="29"/>
      <c r="V41" s="29"/>
      <c r="W41" s="1" t="d">
        <v>2007-12-24</v>
      </c>
      <c r="X41">
        <v>32.82</v>
      </c>
      <c r="Y41">
        <v>39.340000000000003</v>
      </c>
      <c r="Z41" s="29">
        <f t="shared" si="6"/>
        <v>0.83426537874936446</v>
      </c>
      <c r="AA41" s="29">
        <f t="shared" si="9"/>
        <v>-5.27356435896284E-2</v>
      </c>
      <c r="AB41" s="30">
        <f t="shared" si="12"/>
        <v>-0.11455769569243672</v>
      </c>
      <c r="AC41" s="29"/>
      <c r="AD41" s="29"/>
      <c r="AE41" s="29"/>
      <c r="AF41" s="29"/>
      <c r="AG41" s="29"/>
      <c r="AZ41" s="1" t="d">
        <f>A38</f>
        <v>2007-12-03</v>
      </c>
      <c r="BA41" s="6"/>
      <c r="BB41" s="6"/>
      <c r="BC41" s="6"/>
    </row>
    <row r="42" spans="1:55">
      <c r="A42" s="1" t="d">
        <v>2007-12-31</v>
      </c>
      <c r="B42">
        <v>77.5</v>
      </c>
      <c r="C42">
        <v>94.269997000000004</v>
      </c>
      <c r="D42" s="29">
        <f t="shared" si="4"/>
        <v>1.2163870580645162</v>
      </c>
      <c r="E42" s="29">
        <f t="shared" si="7"/>
        <v>9.9165113410499047E-3</v>
      </c>
      <c r="F42" s="30">
        <f t="shared" si="10"/>
        <v>-4.2022609574307999E-2</v>
      </c>
      <c r="G42" s="29"/>
      <c r="H42" s="29"/>
      <c r="I42" s="29"/>
      <c r="J42" s="29"/>
      <c r="K42" s="29"/>
      <c r="L42" s="1" t="d">
        <v>2007-12-31</v>
      </c>
      <c r="M42">
        <v>40.779998999999997</v>
      </c>
      <c r="N42">
        <v>94.269997000000004</v>
      </c>
      <c r="O42" s="29">
        <f t="shared" si="5"/>
        <v>2.3116723715466501</v>
      </c>
      <c r="P42" s="29">
        <f t="shared" si="8"/>
        <v>8.0568869864992926E-2</v>
      </c>
      <c r="Q42" s="30">
        <f t="shared" si="11"/>
        <v>3.6106308158369162E-2</v>
      </c>
      <c r="R42" s="29"/>
      <c r="S42" s="29"/>
      <c r="T42" s="29"/>
      <c r="U42" s="29"/>
      <c r="V42" s="29"/>
      <c r="W42" s="1" t="d">
        <v>2007-12-31</v>
      </c>
      <c r="X42">
        <v>30.84</v>
      </c>
      <c r="Y42">
        <v>37.75</v>
      </c>
      <c r="Z42" s="29">
        <f t="shared" si="6"/>
        <v>0.81695364238410595</v>
      </c>
      <c r="AA42" s="29">
        <f t="shared" si="9"/>
        <v>-5.8308369376133894E-2</v>
      </c>
      <c r="AB42" s="30">
        <f t="shared" si="12"/>
        <v>-0.14576447944482662</v>
      </c>
      <c r="AC42" s="29"/>
      <c r="AD42" s="29"/>
      <c r="AE42" s="29"/>
      <c r="AF42" s="29"/>
      <c r="AG42" s="29"/>
      <c r="AZ42" s="1" t="d">
        <f>A39</f>
        <v>2007-12-10</v>
      </c>
      <c r="BA42" s="6"/>
      <c r="BB42" s="6"/>
      <c r="BC42" s="6"/>
    </row>
    <row r="43" spans="1:55">
      <c r="A43" s="1" t="d">
        <v>2008-01-07</v>
      </c>
      <c r="B43">
        <v>75.599997999999999</v>
      </c>
      <c r="C43">
        <v>94.199996999999996</v>
      </c>
      <c r="D43" s="29">
        <f t="shared" si="4"/>
        <v>1.2460317393130089</v>
      </c>
      <c r="E43" s="29">
        <f t="shared" si="7"/>
        <v>5.0036192868180285E-2</v>
      </c>
      <c r="F43" s="30">
        <f t="shared" si="10"/>
        <v>-2.1259473074347446E-2</v>
      </c>
      <c r="G43" s="29">
        <f>LN(D43/D4)</f>
        <v>-0.10339457350474333</v>
      </c>
      <c r="H43" s="29"/>
      <c r="I43" s="29"/>
      <c r="J43" s="29"/>
      <c r="K43" s="29"/>
      <c r="L43" s="1" t="d">
        <v>2008-01-07</v>
      </c>
      <c r="M43">
        <v>39.979999999999997</v>
      </c>
      <c r="N43">
        <v>94.199996999999996</v>
      </c>
      <c r="O43" s="29">
        <f t="shared" si="5"/>
        <v>2.3561780140070034</v>
      </c>
      <c r="P43" s="29">
        <f t="shared" si="8"/>
        <v>8.7192987088525548E-2</v>
      </c>
      <c r="Q43" s="30">
        <f t="shared" si="11"/>
        <v>3.715418260730953E-2</v>
      </c>
      <c r="R43" s="29">
        <f>LN(O43/O4)</f>
        <v>5.0234312915365543E-2</v>
      </c>
      <c r="S43" s="29"/>
      <c r="T43" s="29"/>
      <c r="U43" s="29"/>
      <c r="V43" s="29"/>
      <c r="W43" s="1" t="d">
        <v>2008-01-07</v>
      </c>
      <c r="X43">
        <v>30.26</v>
      </c>
      <c r="Y43">
        <v>36.439999</v>
      </c>
      <c r="Z43" s="29">
        <f t="shared" si="6"/>
        <v>0.83040616987942295</v>
      </c>
      <c r="AA43" s="29">
        <f t="shared" si="9"/>
        <v>-1.4607628438688942E-2</v>
      </c>
      <c r="AB43" s="30">
        <f t="shared" si="12"/>
        <v>-0.12868197348489599</v>
      </c>
      <c r="AC43" s="29">
        <f>LN(Z43/Z4)</f>
        <v>-0.26165039312072785</v>
      </c>
      <c r="AD43" s="29"/>
      <c r="AE43" s="29"/>
      <c r="AF43" s="29"/>
      <c r="AG43" s="29"/>
      <c r="AZ43" s="1" t="d">
        <f>A40</f>
        <v>2007-12-17</v>
      </c>
      <c r="BA43" s="6"/>
      <c r="BB43" s="6"/>
      <c r="BC43" s="6"/>
    </row>
    <row r="44" spans="1:55">
      <c r="A44" s="1" t="d">
        <v>2008-01-14</v>
      </c>
      <c r="B44">
        <v>68.900002000000001</v>
      </c>
      <c r="C44">
        <v>95.489998</v>
      </c>
      <c r="D44" s="29">
        <f t="shared" si="4"/>
        <v>1.3859215562867473</v>
      </c>
      <c r="E44" s="29">
        <f t="shared" si="7"/>
        <v>0.1814083182858483</v>
      </c>
      <c r="F44" s="30">
        <f t="shared" si="10"/>
        <v>7.5430483628169662E-2</v>
      </c>
      <c r="G44" s="29">
        <f t="shared" ref="G44:G107" si="18">LN(D44/D5)</f>
        <v>-7.9538917107113347E-3</v>
      </c>
      <c r="H44" s="29"/>
      <c r="I44" s="29"/>
      <c r="J44" s="29"/>
      <c r="K44" s="29"/>
      <c r="L44" s="1" t="d">
        <v>2008-01-14</v>
      </c>
      <c r="M44">
        <v>37.349997999999999</v>
      </c>
      <c r="N44">
        <v>95.489998</v>
      </c>
      <c r="O44" s="29">
        <f t="shared" si="5"/>
        <v>2.5566265893775952</v>
      </c>
      <c r="P44" s="29">
        <f t="shared" si="8"/>
        <v>0.1607787667510768</v>
      </c>
      <c r="Q44" s="30">
        <f t="shared" si="11"/>
        <v>8.9321408447726083E-2</v>
      </c>
      <c r="R44" s="29">
        <f t="shared" ref="R44:R107" si="19">LN(O44/O5)</f>
        <v>0.12525959780538345</v>
      </c>
      <c r="S44" s="29"/>
      <c r="T44" s="29"/>
      <c r="U44" s="29"/>
      <c r="V44" s="29"/>
      <c r="W44" s="1" t="d">
        <v>2008-01-14</v>
      </c>
      <c r="X44">
        <v>29.52</v>
      </c>
      <c r="Y44">
        <v>34.68</v>
      </c>
      <c r="Z44" s="29">
        <f t="shared" si="6"/>
        <v>0.8512110726643598</v>
      </c>
      <c r="AA44" s="29">
        <f t="shared" si="9"/>
        <v>2.1782822357876448E-2</v>
      </c>
      <c r="AB44" s="30">
        <f t="shared" si="12"/>
        <v>-8.5734564628168974E-2</v>
      </c>
      <c r="AC44" s="29">
        <f t="shared" ref="AC44:AC107" si="20">LN(Z44/Z5)</f>
        <v>-0.23312523177247049</v>
      </c>
      <c r="AD44" s="29"/>
      <c r="AE44" s="29"/>
      <c r="AF44" s="29"/>
      <c r="AG44" s="29"/>
      <c r="AZ44" s="1" t="d">
        <f>A41</f>
        <v>2007-12-24</v>
      </c>
      <c r="BA44" s="6"/>
      <c r="BB44" s="6"/>
      <c r="BC44" s="6"/>
    </row>
    <row r="45" spans="1:55">
      <c r="A45" s="1" t="d">
        <v>2008-01-21</v>
      </c>
      <c r="B45">
        <v>68.699996999999996</v>
      </c>
      <c r="C45">
        <v>95.949996999999996</v>
      </c>
      <c r="D45" s="29">
        <f t="shared" si="4"/>
        <v>1.3966521279469635</v>
      </c>
      <c r="E45" s="29">
        <f t="shared" si="7"/>
        <v>0.19372660781571768</v>
      </c>
      <c r="F45" s="30">
        <f t="shared" si="10"/>
        <v>0.11885538300225873</v>
      </c>
      <c r="G45" s="29">
        <f t="shared" si="18"/>
        <v>1.9587111307747457E-2</v>
      </c>
      <c r="H45" s="29"/>
      <c r="I45" s="29"/>
      <c r="J45" s="29"/>
      <c r="K45" s="29"/>
      <c r="L45" s="1" t="d">
        <v>2008-01-21</v>
      </c>
      <c r="M45">
        <v>38.439999</v>
      </c>
      <c r="N45">
        <v>95.949996999999996</v>
      </c>
      <c r="O45" s="29">
        <f t="shared" si="5"/>
        <v>2.4960978016674766</v>
      </c>
      <c r="P45" s="29">
        <f t="shared" si="8"/>
        <v>0.12421465248750478</v>
      </c>
      <c r="Q45" s="30">
        <f t="shared" si="11"/>
        <v>9.2220090521363068E-2</v>
      </c>
      <c r="R45" s="29">
        <f t="shared" si="19"/>
        <v>0.11156729536052537</v>
      </c>
      <c r="S45" s="29"/>
      <c r="T45" s="29"/>
      <c r="U45" s="29"/>
      <c r="V45" s="29"/>
      <c r="W45" s="1" t="d">
        <v>2008-01-21</v>
      </c>
      <c r="X45">
        <v>30.860001</v>
      </c>
      <c r="Y45">
        <v>35.799999</v>
      </c>
      <c r="Z45" s="29">
        <f t="shared" si="6"/>
        <v>0.86201122519584428</v>
      </c>
      <c r="AA45" s="29">
        <f t="shared" si="9"/>
        <v>3.2716741164696125E-2</v>
      </c>
      <c r="AB45" s="30">
        <f t="shared" si="12"/>
        <v>-7.857232822468796E-2</v>
      </c>
      <c r="AC45" s="29">
        <f t="shared" si="20"/>
        <v>-0.19494664587411065</v>
      </c>
      <c r="AD45" s="29"/>
      <c r="AE45" s="29"/>
      <c r="AF45" s="29"/>
      <c r="AG45" s="29"/>
      <c r="AZ45" s="1" t="d">
        <f>A42</f>
        <v>2007-12-31</v>
      </c>
      <c r="BA45" s="6"/>
      <c r="BB45" s="6"/>
      <c r="BC45" s="6"/>
    </row>
    <row r="46" spans="1:55">
      <c r="A46" s="1" t="d">
        <v>2008-01-28</v>
      </c>
      <c r="B46">
        <v>71.349997999999999</v>
      </c>
      <c r="C46">
        <v>95.230002999999996</v>
      </c>
      <c r="D46" s="29">
        <f t="shared" si="4"/>
        <v>1.334688236431345</v>
      </c>
      <c r="E46" s="29">
        <f t="shared" si="7"/>
        <v>9.2812696591349261E-2</v>
      </c>
      <c r="F46" s="30">
        <f t="shared" si="10"/>
        <v>0.13938983343120898</v>
      </c>
      <c r="G46" s="29">
        <f t="shared" si="18"/>
        <v>-2.6445965067376634E-2</v>
      </c>
      <c r="H46" s="29"/>
      <c r="I46" s="29"/>
      <c r="J46" s="29"/>
      <c r="K46" s="29"/>
      <c r="L46" s="1" t="d">
        <v>2008-01-28</v>
      </c>
      <c r="M46">
        <v>40.919998</v>
      </c>
      <c r="N46">
        <v>95.230002999999996</v>
      </c>
      <c r="O46" s="29">
        <f t="shared" si="5"/>
        <v>2.3272240384762481</v>
      </c>
      <c r="P46" s="29">
        <f t="shared" si="8"/>
        <v>6.7049245409741068E-3</v>
      </c>
      <c r="Q46" s="30">
        <f t="shared" si="11"/>
        <v>9.5968889566913462E-2</v>
      </c>
      <c r="R46" s="29">
        <f t="shared" si="19"/>
        <v>3.4310189528699325E-2</v>
      </c>
      <c r="S46" s="29"/>
      <c r="T46" s="29"/>
      <c r="U46" s="29"/>
      <c r="V46" s="29"/>
      <c r="W46" s="1" t="d">
        <v>2008-01-28</v>
      </c>
      <c r="X46">
        <v>32.869999</v>
      </c>
      <c r="Y46">
        <v>37.849997999999999</v>
      </c>
      <c r="Z46" s="29">
        <f t="shared" si="6"/>
        <v>0.86842802475181113</v>
      </c>
      <c r="AA46" s="29">
        <f t="shared" si="9"/>
        <v>6.1102357209856704E-2</v>
      </c>
      <c r="AB46" s="30">
        <f t="shared" si="12"/>
        <v>-5.0180750883089917E-2</v>
      </c>
      <c r="AC46" s="29">
        <f t="shared" si="20"/>
        <v>-0.18031153631298466</v>
      </c>
      <c r="AD46" s="29"/>
      <c r="AE46" s="29"/>
      <c r="AF46" s="29"/>
      <c r="AG46" s="29"/>
      <c r="AZ46" s="1" t="d">
        <f>A43</f>
        <v>2008-01-07</v>
      </c>
      <c r="BA46" s="6"/>
      <c r="BB46" s="6">
        <f>R43-AVERAGE($P$4:$S$640)</f>
        <v>5.0018852299365424E-2</v>
      </c>
      <c r="BC46" s="6"/>
    </row>
    <row r="47" spans="1:55">
      <c r="A47" s="1" t="d">
        <v>2008-02-04</v>
      </c>
      <c r="B47">
        <v>69.849997999999999</v>
      </c>
      <c r="C47">
        <v>93.699996999999996</v>
      </c>
      <c r="D47" s="29">
        <f t="shared" si="4"/>
        <v>1.3414459510793399</v>
      </c>
      <c r="E47" s="29">
        <f t="shared" si="7"/>
        <v>7.3784207152391743E-2</v>
      </c>
      <c r="F47" s="30">
        <f t="shared" si="10"/>
        <v>0.12308067093096968</v>
      </c>
      <c r="G47" s="29">
        <f t="shared" si="18"/>
        <v>-8.1326843512437436E-3</v>
      </c>
      <c r="H47" s="29"/>
      <c r="I47" s="29"/>
      <c r="J47" s="29"/>
      <c r="K47" s="29"/>
      <c r="L47" s="1" t="d">
        <v>2008-02-04</v>
      </c>
      <c r="M47">
        <v>39.830002</v>
      </c>
      <c r="N47">
        <v>93.699996999999996</v>
      </c>
      <c r="O47" s="29">
        <f t="shared" si="5"/>
        <v>2.3524979235501919</v>
      </c>
      <c r="P47" s="29">
        <f t="shared" si="8"/>
        <v>-1.5631108425875481E-3</v>
      </c>
      <c r="Q47" s="30">
        <f t="shared" si="11"/>
        <v>0.11027762142797901</v>
      </c>
      <c r="R47" s="29">
        <f t="shared" si="19"/>
        <v>6.0102271373486366E-2</v>
      </c>
      <c r="S47" s="29"/>
      <c r="T47" s="29"/>
      <c r="U47" s="29"/>
      <c r="V47" s="29"/>
      <c r="W47" s="1" t="d">
        <v>2008-02-04</v>
      </c>
      <c r="X47">
        <v>31.57</v>
      </c>
      <c r="Y47">
        <v>36.169998</v>
      </c>
      <c r="Z47" s="29">
        <f t="shared" si="6"/>
        <v>0.87282282957273039</v>
      </c>
      <c r="AA47" s="29">
        <f t="shared" si="9"/>
        <v>4.9817648489514359E-2</v>
      </c>
      <c r="AB47" s="30">
        <f t="shared" si="12"/>
        <v>-2.6814039114343199E-2</v>
      </c>
      <c r="AC47" s="29">
        <f t="shared" si="20"/>
        <v>-0.16467350647702517</v>
      </c>
      <c r="AD47" s="29"/>
      <c r="AE47" s="29"/>
      <c r="AF47" s="29"/>
      <c r="AG47" s="29"/>
      <c r="AZ47" s="1" t="d">
        <f>A44</f>
        <v>2008-01-14</v>
      </c>
      <c r="BA47" s="6"/>
      <c r="BB47" s="6">
        <f t="shared" ref="BB47:BB110" si="21">R44-AVERAGE($P$4:$S$640)</f>
        <v>0.12504413718938334</v>
      </c>
      <c r="BC47" s="6"/>
    </row>
    <row r="48" spans="1:55">
      <c r="A48" s="1" t="d">
        <v>2008-02-11</v>
      </c>
      <c r="B48">
        <v>72.849997999999999</v>
      </c>
      <c r="C48">
        <v>91.879997000000003</v>
      </c>
      <c r="D48" s="29">
        <f t="shared" si="4"/>
        <v>1.261221681845482</v>
      </c>
      <c r="E48" s="29">
        <f t="shared" si="7"/>
        <v>-9.4284461988249579E-2</v>
      </c>
      <c r="F48" s="30">
        <f t="shared" si="10"/>
        <v>7.0520988932856243E-2</v>
      </c>
      <c r="G48" s="29">
        <f t="shared" si="18"/>
        <v>-1.6017752665435807E-2</v>
      </c>
      <c r="H48" s="29"/>
      <c r="I48" s="29"/>
      <c r="J48" s="29"/>
      <c r="K48" s="29"/>
      <c r="L48" s="1" t="d">
        <v>2008-02-11</v>
      </c>
      <c r="M48">
        <v>40.25</v>
      </c>
      <c r="N48">
        <v>91.879997000000003</v>
      </c>
      <c r="O48" s="29">
        <f t="shared" si="5"/>
        <v>2.2827328447204969</v>
      </c>
      <c r="P48" s="29">
        <f t="shared" si="8"/>
        <v>-0.11331530968116774</v>
      </c>
      <c r="Q48" s="30">
        <f t="shared" si="11"/>
        <v>0.10489644295724994</v>
      </c>
      <c r="R48" s="29">
        <f t="shared" si="19"/>
        <v>5.612518723821195E-2</v>
      </c>
      <c r="S48" s="29"/>
      <c r="T48" s="29"/>
      <c r="U48" s="29"/>
      <c r="V48" s="29"/>
      <c r="W48" s="1" t="d">
        <v>2008-02-11</v>
      </c>
      <c r="X48">
        <v>32.229999999999997</v>
      </c>
      <c r="Y48">
        <v>36.770000000000003</v>
      </c>
      <c r="Z48" s="29">
        <f t="shared" si="6"/>
        <v>0.8765297797117213</v>
      </c>
      <c r="AA48" s="29">
        <f t="shared" si="9"/>
        <v>2.9310552694235104E-2</v>
      </c>
      <c r="AB48" s="30">
        <f t="shared" si="12"/>
        <v>-4.5691079111024824E-2</v>
      </c>
      <c r="AC48" s="29">
        <f t="shared" si="20"/>
        <v>-0.16949590356649491</v>
      </c>
      <c r="AD48" s="29"/>
      <c r="AE48" s="29"/>
      <c r="AF48" s="29"/>
      <c r="AG48" s="29"/>
      <c r="AZ48" s="1" t="d">
        <f>A45</f>
        <v>2008-01-21</v>
      </c>
      <c r="BA48" s="6"/>
      <c r="BB48" s="6">
        <f t="shared" si="21"/>
        <v>0.11135183474452526</v>
      </c>
      <c r="BC48" s="6"/>
    </row>
    <row r="49" spans="1:55">
      <c r="A49" s="1" t="d">
        <v>2008-02-18</v>
      </c>
      <c r="B49">
        <v>74.900002000000001</v>
      </c>
      <c r="C49">
        <v>92.019997000000004</v>
      </c>
      <c r="D49" s="29">
        <f t="shared" si="4"/>
        <v>1.2285713557123803</v>
      </c>
      <c r="E49" s="29">
        <f t="shared" si="7"/>
        <v>-0.12822604072697305</v>
      </c>
      <c r="F49" s="30">
        <f t="shared" si="10"/>
        <v>7.8739378620067149E-2</v>
      </c>
      <c r="G49" s="29">
        <f t="shared" si="18"/>
        <v>-3.7702297521123862E-2</v>
      </c>
      <c r="H49" s="29"/>
      <c r="I49" s="29"/>
      <c r="J49" s="29"/>
      <c r="K49" s="29"/>
      <c r="L49" s="1" t="d">
        <v>2008-02-18</v>
      </c>
      <c r="M49">
        <v>41.32</v>
      </c>
      <c r="N49">
        <v>92.019997000000004</v>
      </c>
      <c r="O49" s="29">
        <f t="shared" si="5"/>
        <v>2.2270086398838336</v>
      </c>
      <c r="P49" s="29">
        <f t="shared" si="8"/>
        <v>-0.11406936522562472</v>
      </c>
      <c r="Q49" s="30">
        <f t="shared" si="11"/>
        <v>9.6842554131816597E-2</v>
      </c>
      <c r="R49" s="29">
        <f t="shared" si="19"/>
        <v>3.8866463610912776E-2</v>
      </c>
      <c r="S49" s="29"/>
      <c r="T49" s="29"/>
      <c r="U49" s="29"/>
      <c r="V49" s="29"/>
      <c r="W49" s="1" t="d">
        <v>2008-02-18</v>
      </c>
      <c r="X49">
        <v>32.220001000000003</v>
      </c>
      <c r="Y49">
        <v>37.150002000000001</v>
      </c>
      <c r="Z49" s="29">
        <f t="shared" si="6"/>
        <v>0.86729473123581535</v>
      </c>
      <c r="AA49" s="29">
        <f t="shared" si="9"/>
        <v>6.1105699201557916E-3</v>
      </c>
      <c r="AB49" s="30">
        <f t="shared" si="12"/>
        <v>-5.3867835192990023E-2</v>
      </c>
      <c r="AC49" s="29">
        <f t="shared" si="20"/>
        <v>-0.17231335903068379</v>
      </c>
      <c r="AD49" s="29"/>
      <c r="AE49" s="29"/>
      <c r="AF49" s="29"/>
      <c r="AG49" s="29"/>
      <c r="AZ49" s="1" t="d">
        <f>A46</f>
        <v>2008-01-28</v>
      </c>
      <c r="BA49" s="6"/>
      <c r="BB49" s="6">
        <f t="shared" si="21"/>
        <v>3.4094728912699206E-2</v>
      </c>
      <c r="BC49" s="6"/>
    </row>
    <row r="50" spans="1:55">
      <c r="A50" s="1" t="d">
        <v>2008-02-25</v>
      </c>
      <c r="B50">
        <v>76.050003000000004</v>
      </c>
      <c r="C50">
        <v>94.230002999999996</v>
      </c>
      <c r="D50" s="29">
        <f t="shared" si="4"/>
        <v>1.2390532450077614</v>
      </c>
      <c r="E50" s="29">
        <f t="shared" si="7"/>
        <v>-7.4350157913994686E-2</v>
      </c>
      <c r="F50" s="30">
        <f t="shared" si="10"/>
        <v>1.8895791628305066E-2</v>
      </c>
      <c r="G50" s="29">
        <f t="shared" si="18"/>
        <v>-2.2744486158837443E-3</v>
      </c>
      <c r="H50" s="29"/>
      <c r="I50" s="29"/>
      <c r="J50" s="29"/>
      <c r="K50" s="29"/>
      <c r="L50" s="1" t="d">
        <v>2008-02-25</v>
      </c>
      <c r="M50">
        <v>40.869999</v>
      </c>
      <c r="N50">
        <v>94.230002999999996</v>
      </c>
      <c r="O50" s="29">
        <f t="shared" si="5"/>
        <v>2.3056032616981468</v>
      </c>
      <c r="P50" s="29">
        <f t="shared" si="8"/>
        <v>-9.3337965537645465E-3</v>
      </c>
      <c r="Q50" s="30">
        <f t="shared" si="11"/>
        <v>6.141526205410152E-2</v>
      </c>
      <c r="R50" s="29">
        <f t="shared" si="19"/>
        <v>0.11074425216031944</v>
      </c>
      <c r="S50" s="29"/>
      <c r="T50" s="29"/>
      <c r="U50" s="29"/>
      <c r="V50" s="29"/>
      <c r="W50" s="1" t="d">
        <v>2008-02-25</v>
      </c>
      <c r="X50">
        <v>31.32</v>
      </c>
      <c r="Y50">
        <v>36.25</v>
      </c>
      <c r="Z50" s="29">
        <f t="shared" si="6"/>
        <v>0.86399999999999999</v>
      </c>
      <c r="AA50" s="29">
        <f t="shared" si="9"/>
        <v>-5.1119403880332094E-3</v>
      </c>
      <c r="AB50" s="30">
        <f t="shared" si="12"/>
        <v>-4.2769364679338631E-2</v>
      </c>
      <c r="AC50" s="29">
        <f t="shared" si="20"/>
        <v>-0.17256271062621611</v>
      </c>
      <c r="AD50" s="29"/>
      <c r="AE50" s="29"/>
      <c r="AF50" s="29"/>
      <c r="AG50" s="29"/>
      <c r="AZ50" s="1" t="d">
        <f>A47</f>
        <v>2008-02-04</v>
      </c>
      <c r="BA50" s="6"/>
      <c r="BB50" s="6">
        <f t="shared" si="21"/>
        <v>5.9886810757486246E-2</v>
      </c>
      <c r="BC50" s="6"/>
    </row>
    <row r="51" spans="1:55">
      <c r="A51" s="1" t="d">
        <v>2008-03-03</v>
      </c>
      <c r="B51">
        <v>73.760002</v>
      </c>
      <c r="C51">
        <v>92.230002999999996</v>
      </c>
      <c r="D51" s="29">
        <f t="shared" si="4"/>
        <v>1.2504067312796439</v>
      </c>
      <c r="E51" s="29">
        <f t="shared" si="7"/>
        <v>-7.0279216745415693E-2</v>
      </c>
      <c r="F51" s="30">
        <f t="shared" si="10"/>
        <v>6.1274854004350822E-2</v>
      </c>
      <c r="G51" s="29">
        <f t="shared" si="18"/>
        <v>1.3366352680823103E-2</v>
      </c>
      <c r="H51" s="29"/>
      <c r="I51" s="29"/>
      <c r="J51" s="29"/>
      <c r="K51" s="29"/>
      <c r="L51" s="1" t="d">
        <v>2008-03-03</v>
      </c>
      <c r="M51">
        <v>39.590000000000003</v>
      </c>
      <c r="N51">
        <v>92.230002999999996</v>
      </c>
      <c r="O51" s="29">
        <f t="shared" si="5"/>
        <v>2.3296287698913862</v>
      </c>
      <c r="P51" s="29">
        <f t="shared" si="8"/>
        <v>-9.768781163376844E-3</v>
      </c>
      <c r="Q51" s="30">
        <f t="shared" si="11"/>
        <v>0.10804968938394961</v>
      </c>
      <c r="R51" s="29">
        <f t="shared" si="19"/>
        <v>0.11610571984145898</v>
      </c>
      <c r="S51" s="29"/>
      <c r="T51" s="29"/>
      <c r="U51" s="29"/>
      <c r="V51" s="29"/>
      <c r="W51" s="1" t="d">
        <v>2008-03-03</v>
      </c>
      <c r="X51">
        <v>30.16</v>
      </c>
      <c r="Y51">
        <v>35.610000999999997</v>
      </c>
      <c r="Z51" s="29">
        <f t="shared" si="6"/>
        <v>0.84695307927680208</v>
      </c>
      <c r="AA51" s="29">
        <f t="shared" si="9"/>
        <v>-3.0087294132268197E-2</v>
      </c>
      <c r="AB51" s="30">
        <f t="shared" si="12"/>
        <v>-6.8439696929194882E-2</v>
      </c>
      <c r="AC51" s="29">
        <f t="shared" si="20"/>
        <v>-0.18583640644096364</v>
      </c>
      <c r="AD51" s="29"/>
      <c r="AE51" s="29"/>
      <c r="AF51" s="29"/>
      <c r="AG51" s="29"/>
      <c r="AZ51" s="1" t="d">
        <f>A48</f>
        <v>2008-02-11</v>
      </c>
      <c r="BA51" s="6"/>
      <c r="BB51" s="6">
        <f t="shared" si="21"/>
        <v>5.5909726622211831E-2</v>
      </c>
      <c r="BC51" s="6"/>
    </row>
    <row r="52" spans="1:55">
      <c r="A52" s="1" t="d">
        <v>2008-03-10</v>
      </c>
      <c r="B52">
        <v>74.760002</v>
      </c>
      <c r="C52">
        <v>95</v>
      </c>
      <c r="D52" s="29">
        <f t="shared" si="4"/>
        <v>1.2707329783110493</v>
      </c>
      <c r="E52" s="29">
        <f t="shared" si="7"/>
        <v>7.5130422788339691E-3</v>
      </c>
      <c r="F52" s="30">
        <f t="shared" si="10"/>
        <v>5.7052580325411356E-2</v>
      </c>
      <c r="G52" s="29">
        <f t="shared" si="18"/>
        <v>7.4872551802181206E-2</v>
      </c>
      <c r="H52" s="29"/>
      <c r="I52" s="29"/>
      <c r="J52" s="29"/>
      <c r="K52" s="29"/>
      <c r="L52" s="1" t="d">
        <v>2008-03-10</v>
      </c>
      <c r="M52">
        <v>40.770000000000003</v>
      </c>
      <c r="N52">
        <v>95</v>
      </c>
      <c r="O52" s="29">
        <f t="shared" si="5"/>
        <v>2.3301447142506744</v>
      </c>
      <c r="P52" s="29">
        <f t="shared" si="8"/>
        <v>2.05570334643384E-2</v>
      </c>
      <c r="Q52" s="30">
        <f t="shared" si="11"/>
        <v>8.929861146735403E-2</v>
      </c>
      <c r="R52" s="29">
        <f t="shared" si="19"/>
        <v>0.13481892766726578</v>
      </c>
      <c r="S52" s="29"/>
      <c r="T52" s="29"/>
      <c r="U52" s="29"/>
      <c r="V52" s="29"/>
      <c r="W52" s="1" t="d">
        <v>2008-03-10</v>
      </c>
      <c r="X52">
        <v>30.040001</v>
      </c>
      <c r="Y52">
        <v>36.080002</v>
      </c>
      <c r="Z52" s="29">
        <f t="shared" si="6"/>
        <v>0.83259421659677291</v>
      </c>
      <c r="AA52" s="29">
        <f t="shared" si="9"/>
        <v>-5.1424290956078027E-2</v>
      </c>
      <c r="AB52" s="30">
        <f t="shared" si="12"/>
        <v>-6.3995198030951897E-2</v>
      </c>
      <c r="AC52" s="29">
        <f t="shared" si="20"/>
        <v>-0.19355608685996534</v>
      </c>
      <c r="AD52" s="29"/>
      <c r="AE52" s="29"/>
      <c r="AF52" s="29"/>
      <c r="AG52" s="29"/>
      <c r="AZ52" s="1" t="d">
        <f>A49</f>
        <v>2008-02-18</v>
      </c>
      <c r="BA52" s="6"/>
      <c r="BB52" s="6">
        <f t="shared" si="21"/>
        <v>3.8651002994912656E-2</v>
      </c>
      <c r="BC52" s="6"/>
    </row>
    <row r="53" spans="1:55">
      <c r="A53" s="1" t="d">
        <v>2008-03-17</v>
      </c>
      <c r="B53">
        <v>70.809997999999993</v>
      </c>
      <c r="C53">
        <v>97.18</v>
      </c>
      <c r="D53" s="29">
        <f t="shared" si="4"/>
        <v>1.3724050663015133</v>
      </c>
      <c r="E53" s="29">
        <f t="shared" si="7"/>
        <v>0.11071272865840276</v>
      </c>
      <c r="F53" s="30">
        <f t="shared" si="10"/>
        <v>0.11221309979099339</v>
      </c>
      <c r="G53" s="29">
        <f t="shared" si="18"/>
        <v>0.13352655382012121</v>
      </c>
      <c r="H53" s="29"/>
      <c r="I53" s="29"/>
      <c r="J53" s="29"/>
      <c r="K53" s="29"/>
      <c r="L53" s="1" t="d">
        <v>2008-03-17</v>
      </c>
      <c r="M53">
        <v>38.299999</v>
      </c>
      <c r="N53">
        <v>97.18</v>
      </c>
      <c r="O53" s="29">
        <f t="shared" si="5"/>
        <v>2.5373368808704146</v>
      </c>
      <c r="P53" s="29">
        <f t="shared" si="8"/>
        <v>0.13045579102654167</v>
      </c>
      <c r="Q53" s="30">
        <f t="shared" si="11"/>
        <v>0.1430517498623036</v>
      </c>
      <c r="R53" s="29">
        <f t="shared" si="19"/>
        <v>0.21404497838148404</v>
      </c>
      <c r="S53" s="29"/>
      <c r="T53" s="29"/>
      <c r="U53" s="29"/>
      <c r="V53" s="29"/>
      <c r="W53" s="1" t="d">
        <v>2008-03-17</v>
      </c>
      <c r="X53">
        <v>31.25</v>
      </c>
      <c r="Y53">
        <v>36.630001</v>
      </c>
      <c r="Z53" s="29">
        <f t="shared" si="6"/>
        <v>0.85312582983549468</v>
      </c>
      <c r="AA53" s="29">
        <f t="shared" si="9"/>
        <v>-1.6471811694222994E-2</v>
      </c>
      <c r="AB53" s="30">
        <f t="shared" si="12"/>
        <v>-2.1049978115545143E-2</v>
      </c>
      <c r="AC53" s="29">
        <f t="shared" si="20"/>
        <v>-0.16495970598162044</v>
      </c>
      <c r="AD53" s="29"/>
      <c r="AE53" s="29"/>
      <c r="AF53" s="29"/>
      <c r="AG53" s="29"/>
      <c r="AZ53" s="1" t="d">
        <f>A50</f>
        <v>2008-02-25</v>
      </c>
      <c r="BA53" s="6"/>
      <c r="BB53" s="6">
        <f t="shared" si="21"/>
        <v>0.11052879154431933</v>
      </c>
      <c r="BC53" s="6"/>
    </row>
    <row r="54" spans="1:55">
      <c r="A54" s="1" t="d">
        <v>2008-03-24</v>
      </c>
      <c r="B54">
        <v>73.400002000000001</v>
      </c>
      <c r="C54">
        <v>95.550003000000004</v>
      </c>
      <c r="D54" s="29">
        <f t="shared" si="4"/>
        <v>1.3017711225675443</v>
      </c>
      <c r="E54" s="29">
        <f t="shared" si="7"/>
        <v>4.9378163312403994E-2</v>
      </c>
      <c r="F54" s="30">
        <f t="shared" si="10"/>
        <v>2.3281579873699405E-2</v>
      </c>
      <c r="G54" s="29">
        <f t="shared" si="18"/>
        <v>5.3038041112795697E-2</v>
      </c>
      <c r="H54" s="29"/>
      <c r="I54" s="29"/>
      <c r="J54" s="29"/>
      <c r="K54" s="29"/>
      <c r="L54" s="1" t="d">
        <v>2008-03-24</v>
      </c>
      <c r="M54">
        <v>40.220001000000003</v>
      </c>
      <c r="N54">
        <v>95.550003000000004</v>
      </c>
      <c r="O54" s="29">
        <f t="shared" si="5"/>
        <v>2.37568375495565</v>
      </c>
      <c r="P54" s="29">
        <f t="shared" si="8"/>
        <v>2.9942931928399832E-2</v>
      </c>
      <c r="Q54" s="30">
        <f t="shared" si="11"/>
        <v>3.2170450273181335E-2</v>
      </c>
      <c r="R54" s="29">
        <f t="shared" si="19"/>
        <v>0.12193803131764896</v>
      </c>
      <c r="S54" s="29"/>
      <c r="T54" s="29"/>
      <c r="U54" s="29"/>
      <c r="V54" s="29"/>
      <c r="W54" s="1" t="d">
        <v>2008-03-24</v>
      </c>
      <c r="X54">
        <v>30.530000999999999</v>
      </c>
      <c r="Y54">
        <v>36.840000000000003</v>
      </c>
      <c r="Z54" s="29">
        <f t="shared" si="6"/>
        <v>0.8287188110749184</v>
      </c>
      <c r="AA54" s="29">
        <f t="shared" si="9"/>
        <v>-4.1691861707571429E-2</v>
      </c>
      <c r="AB54" s="30">
        <f t="shared" si="12"/>
        <v>-5.5850940951152214E-2</v>
      </c>
      <c r="AC54" s="29">
        <f t="shared" si="20"/>
        <v>-0.19527522202149133</v>
      </c>
      <c r="AD54" s="29"/>
      <c r="AE54" s="29"/>
      <c r="AF54" s="29"/>
      <c r="AG54" s="29"/>
      <c r="AZ54" s="1" t="d">
        <f>A51</f>
        <v>2008-03-03</v>
      </c>
      <c r="BA54" s="6"/>
      <c r="BB54" s="6">
        <f t="shared" si="21"/>
        <v>0.11589025922545887</v>
      </c>
      <c r="BC54" s="6"/>
    </row>
    <row r="55" spans="1:55">
      <c r="A55" s="1" t="d">
        <v>2008-03-31</v>
      </c>
      <c r="B55">
        <v>77.309997999999993</v>
      </c>
      <c r="C55">
        <v>95.199996999999996</v>
      </c>
      <c r="D55" s="29">
        <f t="shared" si="4"/>
        <v>1.2314060207322732</v>
      </c>
      <c r="E55" s="29">
        <f t="shared" si="7"/>
        <v>-1.5312260589493087E-2</v>
      </c>
      <c r="F55" s="30">
        <f t="shared" si="10"/>
        <v>-2.7521136716042685E-2</v>
      </c>
      <c r="G55" s="29">
        <f t="shared" si="18"/>
        <v>5.3806252485520623E-2</v>
      </c>
      <c r="H55" s="29"/>
      <c r="I55" s="29"/>
      <c r="J55" s="29"/>
      <c r="K55" s="29"/>
      <c r="L55" s="1" t="d">
        <v>2008-03-31</v>
      </c>
      <c r="M55">
        <v>42.91</v>
      </c>
      <c r="N55">
        <v>95.199996999999996</v>
      </c>
      <c r="O55" s="29">
        <f t="shared" si="5"/>
        <v>2.2185969937077603</v>
      </c>
      <c r="P55" s="29">
        <f t="shared" si="8"/>
        <v>-4.8833917375683995E-2</v>
      </c>
      <c r="Q55" s="30">
        <f t="shared" si="11"/>
        <v>-6.6736456604274089E-2</v>
      </c>
      <c r="R55" s="29">
        <f t="shared" si="19"/>
        <v>0.10036801232582329</v>
      </c>
      <c r="S55" s="29"/>
      <c r="T55" s="29"/>
      <c r="U55" s="29"/>
      <c r="V55" s="29"/>
      <c r="W55" s="1" t="d">
        <v>2008-03-31</v>
      </c>
      <c r="X55">
        <v>32.049999</v>
      </c>
      <c r="Y55">
        <v>38.400002000000001</v>
      </c>
      <c r="Z55" s="29">
        <f t="shared" si="6"/>
        <v>0.83463534715440901</v>
      </c>
      <c r="AA55" s="29">
        <f t="shared" si="9"/>
        <v>-1.4650377279652585E-2</v>
      </c>
      <c r="AB55" s="30">
        <f t="shared" si="12"/>
        <v>-5.174737876304724E-2</v>
      </c>
      <c r="AC55" s="29">
        <f t="shared" si="20"/>
        <v>-0.1900138709296092</v>
      </c>
      <c r="AD55" s="29"/>
      <c r="AE55" s="29"/>
      <c r="AF55" s="29"/>
      <c r="AG55" s="29"/>
      <c r="AZ55" s="1" t="d">
        <f>A52</f>
        <v>2008-03-10</v>
      </c>
      <c r="BA55" s="6"/>
      <c r="BB55" s="6">
        <f t="shared" si="21"/>
        <v>0.13460346705126566</v>
      </c>
      <c r="BC55" s="6"/>
    </row>
    <row r="56" spans="1:55">
      <c r="A56" s="1" t="d">
        <v>2008-04-07</v>
      </c>
      <c r="B56">
        <v>77.5</v>
      </c>
      <c r="C56">
        <v>95.669998000000007</v>
      </c>
      <c r="D56" s="29">
        <f t="shared" si="4"/>
        <v>1.2344515870967743</v>
      </c>
      <c r="E56" s="29">
        <f t="shared" si="7"/>
        <v>-2.8967069835325633E-2</v>
      </c>
      <c r="F56" s="30">
        <f t="shared" si="10"/>
        <v>-3.9825168843082501E-2</v>
      </c>
      <c r="G56" s="29">
        <f t="shared" si="18"/>
        <v>8.01086807275109E-2</v>
      </c>
      <c r="H56" s="29"/>
      <c r="I56" s="29"/>
      <c r="J56" s="29"/>
      <c r="K56" s="29"/>
      <c r="L56" s="1" t="d">
        <v>2008-04-07</v>
      </c>
      <c r="M56">
        <v>42.18</v>
      </c>
      <c r="N56">
        <v>95.669998000000007</v>
      </c>
      <c r="O56" s="29">
        <f t="shared" si="5"/>
        <v>2.2681365101944051</v>
      </c>
      <c r="P56" s="29">
        <f t="shared" si="8"/>
        <v>-2.6971801035126433E-2</v>
      </c>
      <c r="Q56" s="30">
        <f t="shared" si="11"/>
        <v>9.3083585446512938E-4</v>
      </c>
      <c r="R56" s="29">
        <f t="shared" si="19"/>
        <v>0.14392316600134389</v>
      </c>
      <c r="S56" s="29"/>
      <c r="T56" s="29"/>
      <c r="U56" s="29"/>
      <c r="V56" s="29"/>
      <c r="W56" s="1" t="d">
        <v>2008-04-07</v>
      </c>
      <c r="X56">
        <v>30.91</v>
      </c>
      <c r="Y56">
        <v>36.43</v>
      </c>
      <c r="Z56" s="29">
        <f t="shared" si="6"/>
        <v>0.84847653033214387</v>
      </c>
      <c r="AA56" s="29">
        <f t="shared" si="9"/>
        <v>1.8896035565464896E-2</v>
      </c>
      <c r="AB56" s="30">
        <f t="shared" si="12"/>
        <v>-3.584477116710752E-2</v>
      </c>
      <c r="AC56" s="29">
        <f t="shared" si="20"/>
        <v>-0.14772210662180257</v>
      </c>
      <c r="AD56" s="29"/>
      <c r="AE56" s="29"/>
      <c r="AF56" s="29"/>
      <c r="AG56" s="29"/>
      <c r="AZ56" s="1" t="d">
        <f>A53</f>
        <v>2008-03-17</v>
      </c>
      <c r="BA56" s="6"/>
      <c r="BB56" s="6">
        <f t="shared" si="21"/>
        <v>0.21382951776548392</v>
      </c>
      <c r="BC56" s="6"/>
    </row>
    <row r="57" spans="1:55">
      <c r="A57" s="1" t="d">
        <v>2008-04-14</v>
      </c>
      <c r="B57">
        <v>83.589995999999999</v>
      </c>
      <c r="C57">
        <v>92.769997000000004</v>
      </c>
      <c r="D57" s="29">
        <f t="shared" si="4"/>
        <v>1.109821766231452</v>
      </c>
      <c r="E57" s="29">
        <f t="shared" si="7"/>
        <v>-0.2123652920899835</v>
      </c>
      <c r="F57" s="30">
        <f t="shared" si="10"/>
        <v>-8.1769094415531762E-2</v>
      </c>
      <c r="G57" s="29">
        <f t="shared" si="18"/>
        <v>-4.5617535468132332E-2</v>
      </c>
      <c r="H57" s="29"/>
      <c r="I57" s="29"/>
      <c r="J57" s="29"/>
      <c r="K57" s="29"/>
      <c r="L57" s="1" t="d">
        <v>2008-04-14</v>
      </c>
      <c r="M57">
        <v>44.240001999999997</v>
      </c>
      <c r="N57">
        <v>92.769997000000004</v>
      </c>
      <c r="O57" s="29">
        <f t="shared" si="5"/>
        <v>2.0969709042960716</v>
      </c>
      <c r="P57" s="29">
        <f t="shared" si="8"/>
        <v>-0.19062118199571298</v>
      </c>
      <c r="Q57" s="30">
        <f t="shared" si="11"/>
        <v>-1.6908486189991176E-2</v>
      </c>
      <c r="R57" s="29">
        <f t="shared" si="19"/>
        <v>4.3149895987377597E-2</v>
      </c>
      <c r="S57" s="29"/>
      <c r="T57" s="29"/>
      <c r="U57" s="29"/>
      <c r="V57" s="29"/>
      <c r="W57" s="1" t="d">
        <v>2008-04-14</v>
      </c>
      <c r="X57">
        <v>32.07</v>
      </c>
      <c r="Y57">
        <v>38.32</v>
      </c>
      <c r="Z57" s="29">
        <f t="shared" si="6"/>
        <v>0.83689979123173275</v>
      </c>
      <c r="AA57" s="29">
        <f t="shared" si="9"/>
        <v>-1.9202711489256827E-2</v>
      </c>
      <c r="AB57" s="30">
        <f t="shared" si="12"/>
        <v>-3.4186381773825193E-2</v>
      </c>
      <c r="AC57" s="29">
        <f t="shared" si="20"/>
        <v>-0.14220830270143639</v>
      </c>
      <c r="AD57" s="29"/>
      <c r="AE57" s="29"/>
      <c r="AF57" s="29"/>
      <c r="AG57" s="29"/>
      <c r="AZ57" s="1" t="d">
        <f>A54</f>
        <v>2008-03-24</v>
      </c>
      <c r="BA57" s="6"/>
      <c r="BB57" s="6">
        <f t="shared" si="21"/>
        <v>0.12172257070164885</v>
      </c>
      <c r="BC57" s="6"/>
    </row>
    <row r="58" spans="1:55">
      <c r="A58" s="1" t="d">
        <v>2008-04-21</v>
      </c>
      <c r="B58">
        <v>82.879997000000003</v>
      </c>
      <c r="C58">
        <v>91.82</v>
      </c>
      <c r="D58" s="29">
        <f t="shared" si="4"/>
        <v>1.1078668354681527</v>
      </c>
      <c r="E58" s="29">
        <f t="shared" si="7"/>
        <v>-0.16128934270821516</v>
      </c>
      <c r="F58" s="30">
        <f t="shared" si="10"/>
        <v>-6.7491303629727536E-2</v>
      </c>
      <c r="G58" s="29">
        <f t="shared" si="18"/>
        <v>-0.1398511882924425</v>
      </c>
      <c r="H58" s="29"/>
      <c r="I58" s="29"/>
      <c r="J58" s="29"/>
      <c r="K58" s="29"/>
      <c r="L58" s="1" t="d">
        <v>2008-04-21</v>
      </c>
      <c r="M58">
        <v>43.900002000000001</v>
      </c>
      <c r="N58">
        <v>91.82</v>
      </c>
      <c r="O58" s="29">
        <f t="shared" si="5"/>
        <v>2.0915716586983297</v>
      </c>
      <c r="P58" s="29">
        <f t="shared" si="8"/>
        <v>-0.12736951969383323</v>
      </c>
      <c r="Q58" s="30">
        <f t="shared" si="11"/>
        <v>-3.1932060392538937E-2</v>
      </c>
      <c r="R58" s="29">
        <f t="shared" si="19"/>
        <v>-6.9697350955230455E-2</v>
      </c>
      <c r="S58" s="29"/>
      <c r="T58" s="29"/>
      <c r="U58" s="29"/>
      <c r="V58" s="29"/>
      <c r="W58" s="1" t="d">
        <v>2008-04-21</v>
      </c>
      <c r="X58">
        <v>32.360000999999997</v>
      </c>
      <c r="Y58">
        <v>38.369999</v>
      </c>
      <c r="Z58" s="29">
        <f t="shared" si="6"/>
        <v>0.84336726201113521</v>
      </c>
      <c r="AA58" s="29">
        <f t="shared" si="9"/>
        <v>1.7521616781458752E-2</v>
      </c>
      <c r="AB58" s="30">
        <f t="shared" si="12"/>
        <v>8.7995304629312151E-4</v>
      </c>
      <c r="AC58" s="29">
        <f t="shared" si="20"/>
        <v>-0.11597297754368194</v>
      </c>
      <c r="AD58" s="29"/>
      <c r="AE58" s="29"/>
      <c r="AF58" s="29"/>
      <c r="AG58" s="29"/>
      <c r="AZ58" s="1" t="d">
        <f>A55</f>
        <v>2008-03-31</v>
      </c>
      <c r="BA58" s="6"/>
      <c r="BB58" s="6">
        <f t="shared" si="21"/>
        <v>0.10015255170982318</v>
      </c>
      <c r="BC58" s="6"/>
    </row>
    <row r="59" spans="1:55">
      <c r="A59" s="1" t="d">
        <v>2008-04-28</v>
      </c>
      <c r="B59">
        <v>81.470000999999996</v>
      </c>
      <c r="C59">
        <v>91.610000999999997</v>
      </c>
      <c r="D59" s="29">
        <f t="shared" si="4"/>
        <v>1.1244629909848658</v>
      </c>
      <c r="E59" s="29">
        <f t="shared" si="7"/>
        <v>-9.0851042476256624E-2</v>
      </c>
      <c r="F59" s="30">
        <f t="shared" si="10"/>
        <v>-2.7651403338523499E-2</v>
      </c>
      <c r="G59" s="29">
        <f t="shared" si="18"/>
        <v>-0.16776414472008863</v>
      </c>
      <c r="H59" s="29"/>
      <c r="I59" s="29"/>
      <c r="J59" s="29"/>
      <c r="K59" s="29"/>
      <c r="L59" s="1" t="d">
        <v>2008-04-28</v>
      </c>
      <c r="M59">
        <v>42.439999</v>
      </c>
      <c r="N59">
        <v>91.610000999999997</v>
      </c>
      <c r="O59" s="29">
        <f t="shared" si="5"/>
        <v>2.1585768887506336</v>
      </c>
      <c r="P59" s="29">
        <f t="shared" si="8"/>
        <v>-2.7425854521429933E-2</v>
      </c>
      <c r="Q59" s="30">
        <f t="shared" si="11"/>
        <v>-8.460727475280443E-3</v>
      </c>
      <c r="R59" s="29">
        <f t="shared" si="19"/>
        <v>-5.8513781346871595E-2</v>
      </c>
      <c r="S59" s="29"/>
      <c r="T59" s="29"/>
      <c r="U59" s="29"/>
      <c r="V59" s="29"/>
      <c r="W59" s="1" t="d">
        <v>2008-04-28</v>
      </c>
      <c r="X59">
        <v>33.189999</v>
      </c>
      <c r="Y59">
        <v>38.900002000000001</v>
      </c>
      <c r="Z59" s="29">
        <f t="shared" si="6"/>
        <v>0.85321329803530599</v>
      </c>
      <c r="AA59" s="29">
        <f t="shared" si="9"/>
        <v>2.2014653075627191E-2</v>
      </c>
      <c r="AB59" s="30">
        <f t="shared" si="12"/>
        <v>2.413226810199055E-2</v>
      </c>
      <c r="AC59" s="29">
        <f t="shared" si="20"/>
        <v>-8.5089464417285141E-2</v>
      </c>
      <c r="AD59" s="29"/>
      <c r="AE59" s="29"/>
      <c r="AF59" s="29"/>
      <c r="AG59" s="29"/>
      <c r="AZ59" s="1" t="d">
        <f>A56</f>
        <v>2008-04-07</v>
      </c>
      <c r="BA59" s="6"/>
      <c r="BB59" s="6">
        <f t="shared" si="21"/>
        <v>0.14370770538534378</v>
      </c>
      <c r="BC59" s="6"/>
    </row>
    <row r="60" spans="1:55">
      <c r="A60" s="1" t="d">
        <v>2008-05-05</v>
      </c>
      <c r="B60">
        <v>84.769997000000004</v>
      </c>
      <c r="C60">
        <v>92.5</v>
      </c>
      <c r="D60" s="29">
        <f t="shared" si="4"/>
        <v>1.0911879588718163</v>
      </c>
      <c r="E60" s="29">
        <f t="shared" si="7"/>
        <v>-0.12335983913763517</v>
      </c>
      <c r="F60" s="30">
        <f t="shared" si="10"/>
        <v>-5.3084454523581508E-2</v>
      </c>
      <c r="G60" s="29">
        <f t="shared" si="18"/>
        <v>-0.15262857432810956</v>
      </c>
      <c r="H60" s="29"/>
      <c r="I60" s="29"/>
      <c r="J60" s="29"/>
      <c r="K60" s="29"/>
      <c r="L60" s="1" t="d">
        <v>2008-05-05</v>
      </c>
      <c r="M60">
        <v>43.450001</v>
      </c>
      <c r="N60">
        <v>92.5</v>
      </c>
      <c r="O60" s="29">
        <f t="shared" si="5"/>
        <v>2.1288837254572215</v>
      </c>
      <c r="P60" s="29">
        <f t="shared" si="8"/>
        <v>-6.3360803942233299E-2</v>
      </c>
      <c r="Q60" s="30">
        <f t="shared" si="11"/>
        <v>-3.4916210820376867E-2</v>
      </c>
      <c r="R60" s="29">
        <f t="shared" si="19"/>
        <v>-4.4356679270562076E-2</v>
      </c>
      <c r="S60" s="29"/>
      <c r="T60" s="29"/>
      <c r="U60" s="29"/>
      <c r="V60" s="29"/>
      <c r="W60" s="1" t="d">
        <v>2008-05-05</v>
      </c>
      <c r="X60">
        <v>32.200001</v>
      </c>
      <c r="Y60">
        <v>38.240001999999997</v>
      </c>
      <c r="Z60" s="29">
        <f t="shared" si="6"/>
        <v>0.84205019131536663</v>
      </c>
      <c r="AA60" s="29">
        <f t="shared" si="9"/>
        <v>-7.6028020017441149E-3</v>
      </c>
      <c r="AB60" s="30">
        <f t="shared" si="12"/>
        <v>9.2880704207766954E-3</v>
      </c>
      <c r="AC60" s="29">
        <f t="shared" si="20"/>
        <v>-0.11394782100595587</v>
      </c>
      <c r="AD60" s="29"/>
      <c r="AE60" s="29"/>
      <c r="AF60" s="29"/>
      <c r="AG60" s="29"/>
      <c r="AZ60" s="1" t="d">
        <f>A57</f>
        <v>2008-04-14</v>
      </c>
      <c r="BA60" s="6"/>
      <c r="BB60" s="6">
        <f t="shared" si="21"/>
        <v>4.2934435371377477E-2</v>
      </c>
      <c r="BC60" s="6"/>
    </row>
    <row r="61" spans="1:55">
      <c r="A61" s="1" t="d">
        <v>2008-05-12</v>
      </c>
      <c r="B61">
        <v>88.949996999999996</v>
      </c>
      <c r="C61">
        <v>91.839995999999999</v>
      </c>
      <c r="D61" s="29">
        <f t="shared" si="4"/>
        <v>1.032490152866447</v>
      </c>
      <c r="E61" s="29">
        <f t="shared" si="7"/>
        <v>-7.2225922836472126E-2</v>
      </c>
      <c r="F61" s="30">
        <f t="shared" si="10"/>
        <v>-0.16391152859305386</v>
      </c>
      <c r="G61" s="29">
        <f t="shared" si="18"/>
        <v>-0.21939031266751638</v>
      </c>
      <c r="H61" s="29"/>
      <c r="I61" s="29"/>
      <c r="J61" s="29"/>
      <c r="K61" s="29"/>
      <c r="L61" s="1" t="d">
        <v>2008-05-12</v>
      </c>
      <c r="M61">
        <v>45.91</v>
      </c>
      <c r="N61">
        <v>91.839995999999999</v>
      </c>
      <c r="O61" s="29">
        <f t="shared" si="5"/>
        <v>2.0004355478109344</v>
      </c>
      <c r="P61" s="29">
        <f t="shared" si="8"/>
        <v>-4.7128946148986897E-2</v>
      </c>
      <c r="Q61" s="30">
        <f t="shared" si="11"/>
        <v>-0.14460630220397086</v>
      </c>
      <c r="R61" s="29">
        <f t="shared" si="19"/>
        <v>-0.16191488317507857</v>
      </c>
      <c r="S61" s="29"/>
      <c r="T61" s="29"/>
      <c r="U61" s="29"/>
      <c r="V61" s="29"/>
      <c r="W61" s="1" t="d">
        <v>2008-05-12</v>
      </c>
      <c r="X61">
        <v>33.439999</v>
      </c>
      <c r="Y61">
        <v>39.279998999999997</v>
      </c>
      <c r="Z61" s="29">
        <f t="shared" si="6"/>
        <v>0.85132382513553539</v>
      </c>
      <c r="AA61" s="29">
        <f t="shared" si="9"/>
        <v>1.7088239681774385E-2</v>
      </c>
      <c r="AB61" s="30">
        <f t="shared" si="12"/>
        <v>4.1210227284083009E-2</v>
      </c>
      <c r="AC61" s="29">
        <f t="shared" si="20"/>
        <v>-9.4316668109290541E-2</v>
      </c>
      <c r="AD61" s="29"/>
      <c r="AE61" s="29"/>
      <c r="AF61" s="29"/>
      <c r="AG61" s="29"/>
      <c r="AZ61" s="1" t="d">
        <f>A58</f>
        <v>2008-04-21</v>
      </c>
      <c r="BA61" s="6"/>
      <c r="BB61" s="6">
        <f t="shared" si="21"/>
        <v>-6.9912811571230568E-2</v>
      </c>
      <c r="BC61" s="6"/>
    </row>
    <row r="62" spans="1:55">
      <c r="A62" s="1" t="d">
        <v>2008-05-19</v>
      </c>
      <c r="B62">
        <v>86.260002</v>
      </c>
      <c r="C62">
        <v>91.769997000000004</v>
      </c>
      <c r="D62" s="29">
        <f t="shared" si="4"/>
        <v>1.0638765925370604</v>
      </c>
      <c r="E62" s="29">
        <f t="shared" si="7"/>
        <v>-4.0516996771729513E-2</v>
      </c>
      <c r="F62" s="30">
        <f t="shared" si="10"/>
        <v>-0.15804449326963727</v>
      </c>
      <c r="G62" s="29">
        <f t="shared" si="18"/>
        <v>-0.17598824706449417</v>
      </c>
      <c r="H62" s="29"/>
      <c r="I62" s="29"/>
      <c r="J62" s="29"/>
      <c r="K62" s="29"/>
      <c r="L62" s="1" t="d">
        <v>2008-05-19</v>
      </c>
      <c r="M62">
        <v>43.869999</v>
      </c>
      <c r="N62">
        <v>91.769997000000004</v>
      </c>
      <c r="O62" s="29">
        <f t="shared" si="5"/>
        <v>2.0918622997917096</v>
      </c>
      <c r="P62" s="29">
        <f t="shared" si="8"/>
        <v>1.3894857513289575E-4</v>
      </c>
      <c r="Q62" s="30">
        <f t="shared" si="11"/>
        <v>-0.11898609890593141</v>
      </c>
      <c r="R62" s="29">
        <f t="shared" si="19"/>
        <v>-6.3810203044721611E-2</v>
      </c>
      <c r="S62" s="29"/>
      <c r="T62" s="29"/>
      <c r="U62" s="29"/>
      <c r="V62" s="29"/>
      <c r="W62" s="1" t="d">
        <v>2008-05-19</v>
      </c>
      <c r="X62">
        <v>31.700001</v>
      </c>
      <c r="Y62">
        <v>37.790000999999997</v>
      </c>
      <c r="Z62" s="29">
        <f t="shared" si="6"/>
        <v>0.83884625988763539</v>
      </c>
      <c r="AA62" s="29">
        <f t="shared" si="9"/>
        <v>-5.375076290254294E-3</v>
      </c>
      <c r="AB62" s="30">
        <f t="shared" si="12"/>
        <v>1.0112505194727887E-2</v>
      </c>
      <c r="AC62" s="29">
        <f t="shared" si="20"/>
        <v>-0.11931938383937002</v>
      </c>
      <c r="AD62" s="29"/>
      <c r="AE62" s="29"/>
      <c r="AF62" s="29"/>
      <c r="AG62" s="29"/>
      <c r="AZ62" s="1" t="d">
        <f>A59</f>
        <v>2008-04-28</v>
      </c>
      <c r="BA62" s="6"/>
      <c r="BB62" s="6">
        <f t="shared" si="21"/>
        <v>-5.8729241962871714E-2</v>
      </c>
      <c r="BC62" s="6"/>
    </row>
    <row r="63" spans="1:55">
      <c r="A63" s="1" t="d">
        <v>2008-05-26</v>
      </c>
      <c r="B63">
        <v>86</v>
      </c>
      <c r="C63">
        <v>90.279999000000004</v>
      </c>
      <c r="D63" s="29">
        <f t="shared" si="4"/>
        <v>1.0497674302325581</v>
      </c>
      <c r="E63" s="29">
        <f t="shared" si="7"/>
        <v>-6.8736935726772308E-2</v>
      </c>
      <c r="F63" s="30">
        <f t="shared" si="10"/>
        <v>-0.27779665735114406</v>
      </c>
      <c r="G63" s="29">
        <f t="shared" si="18"/>
        <v>-0.19265472145989326</v>
      </c>
      <c r="H63" s="29">
        <f>LN(D63/D4)</f>
        <v>-0.27478982189028922</v>
      </c>
      <c r="I63" s="29"/>
      <c r="J63" s="29"/>
      <c r="K63" s="29"/>
      <c r="L63" s="1" t="d">
        <v>2008-05-26</v>
      </c>
      <c r="M63">
        <v>44.509998000000003</v>
      </c>
      <c r="N63">
        <v>90.279999000000004</v>
      </c>
      <c r="O63" s="29">
        <f t="shared" si="5"/>
        <v>2.0283083140107081</v>
      </c>
      <c r="P63" s="29">
        <f t="shared" si="8"/>
        <v>-6.2247053981205613E-2</v>
      </c>
      <c r="Q63" s="30">
        <f t="shared" si="11"/>
        <v>-0.23148654820756276</v>
      </c>
      <c r="R63" s="29">
        <f t="shared" si="19"/>
        <v>-0.11268453527697439</v>
      </c>
      <c r="S63" s="29">
        <f>LN(O63/O4)</f>
        <v>-9.9604404968918342E-2</v>
      </c>
      <c r="T63" s="29"/>
      <c r="U63" s="29"/>
      <c r="V63" s="29"/>
      <c r="W63" s="1" t="d">
        <v>2008-05-26</v>
      </c>
      <c r="X63">
        <v>32.310001</v>
      </c>
      <c r="Y63">
        <v>38.840000000000003</v>
      </c>
      <c r="Z63" s="29">
        <f t="shared" si="6"/>
        <v>0.83187438208032949</v>
      </c>
      <c r="AA63" s="29">
        <f t="shared" si="9"/>
        <v>-2.5328126200592219E-2</v>
      </c>
      <c r="AB63" s="30">
        <f t="shared" si="12"/>
        <v>-2.2978680456478138E-2</v>
      </c>
      <c r="AC63" s="29">
        <f t="shared" si="20"/>
        <v>-0.12691546953226737</v>
      </c>
      <c r="AD63" s="29">
        <f>LN(Z63/Z4)</f>
        <v>-0.25988388916809929</v>
      </c>
      <c r="AE63" s="29"/>
      <c r="AF63" s="29"/>
      <c r="AG63" s="29"/>
      <c r="AZ63" s="1" t="d">
        <f>A60</f>
        <v>2008-05-05</v>
      </c>
      <c r="BA63" s="6"/>
      <c r="BB63" s="6">
        <f t="shared" si="21"/>
        <v>-4.4572139886562195E-2</v>
      </c>
      <c r="BC63" s="6"/>
    </row>
    <row r="64" spans="1:55">
      <c r="A64" s="1" t="d">
        <v>2008-06-02</v>
      </c>
      <c r="B64">
        <v>86.019997000000004</v>
      </c>
      <c r="C64">
        <v>90.760002</v>
      </c>
      <c r="D64" s="29">
        <f t="shared" si="4"/>
        <v>1.0551035243584117</v>
      </c>
      <c r="E64" s="29">
        <f t="shared" si="7"/>
        <v>-3.3628083820143664E-2</v>
      </c>
      <c r="F64" s="30">
        <f t="shared" si="10"/>
        <v>-0.28043914615944282</v>
      </c>
      <c r="G64" s="29">
        <f t="shared" si="18"/>
        <v>-0.19729592887435055</v>
      </c>
      <c r="H64" s="29">
        <f t="shared" ref="H64:H127" si="22">LN(D64/D5)</f>
        <v>-0.28068030421323131</v>
      </c>
      <c r="I64" s="29"/>
      <c r="J64" s="29"/>
      <c r="K64" s="29"/>
      <c r="L64" s="1" t="d">
        <v>2008-06-02</v>
      </c>
      <c r="M64">
        <v>44.169998</v>
      </c>
      <c r="N64">
        <v>90.760002</v>
      </c>
      <c r="O64" s="29">
        <f t="shared" si="5"/>
        <v>2.0547884561824068</v>
      </c>
      <c r="P64" s="29">
        <f t="shared" si="8"/>
        <v>-3.5424868173071618E-2</v>
      </c>
      <c r="Q64" s="30">
        <f t="shared" si="11"/>
        <v>-0.19455573148095318</v>
      </c>
      <c r="R64" s="29">
        <f t="shared" si="19"/>
        <v>-0.12919434091953455</v>
      </c>
      <c r="S64" s="29">
        <f t="shared" ref="S64:S127" si="23">LN(O64/O5)</f>
        <v>-9.325615156187711E-2</v>
      </c>
      <c r="T64" s="29"/>
      <c r="U64" s="29"/>
      <c r="V64" s="29"/>
      <c r="W64" s="1" t="d">
        <v>2008-06-02</v>
      </c>
      <c r="X64">
        <v>31.26</v>
      </c>
      <c r="Y64">
        <v>37.009998000000003</v>
      </c>
      <c r="Z64" s="29">
        <f t="shared" si="6"/>
        <v>0.84463663035053393</v>
      </c>
      <c r="AA64" s="29">
        <f t="shared" si="9"/>
        <v>3.0668895129077152E-3</v>
      </c>
      <c r="AB64" s="30">
        <f t="shared" si="12"/>
        <v>-2.036178123101175E-2</v>
      </c>
      <c r="AC64" s="29">
        <f t="shared" si="20"/>
        <v>-9.3488179813383407E-2</v>
      </c>
      <c r="AD64" s="29">
        <f t="shared" ref="AD64:AD127" si="24">LN(Z64/Z5)</f>
        <v>-0.24087884695768477</v>
      </c>
      <c r="AE64" s="29"/>
      <c r="AF64" s="29"/>
      <c r="AG64" s="29"/>
      <c r="AZ64" s="1" t="d">
        <f>A61</f>
        <v>2008-05-12</v>
      </c>
      <c r="BA64" s="6"/>
      <c r="BB64" s="6">
        <f t="shared" si="21"/>
        <v>-0.16213034379107868</v>
      </c>
      <c r="BC64" s="6"/>
    </row>
    <row r="65" spans="1:55">
      <c r="A65" s="1" t="d">
        <v>2008-06-09</v>
      </c>
      <c r="B65">
        <v>86.599997999999999</v>
      </c>
      <c r="C65">
        <v>88.870002999999997</v>
      </c>
      <c r="D65" s="29">
        <f t="shared" si="4"/>
        <v>1.0262125294737305</v>
      </c>
      <c r="E65" s="29">
        <f t="shared" si="7"/>
        <v>-6.0986395983618586E-3</v>
      </c>
      <c r="F65" s="30">
        <f t="shared" si="10"/>
        <v>-0.26282286478276495</v>
      </c>
      <c r="G65" s="29">
        <f t="shared" si="18"/>
        <v>-0.18934778359112911</v>
      </c>
      <c r="H65" s="29">
        <f t="shared" si="22"/>
        <v>-0.28861605528564033</v>
      </c>
      <c r="I65" s="29"/>
      <c r="J65" s="29"/>
      <c r="K65" s="29"/>
      <c r="L65" s="1" t="d">
        <v>2008-06-09</v>
      </c>
      <c r="M65">
        <v>44.540000999999997</v>
      </c>
      <c r="N65">
        <v>88.870002999999997</v>
      </c>
      <c r="O65" s="29">
        <f t="shared" si="5"/>
        <v>1.9952851595131307</v>
      </c>
      <c r="P65" s="29">
        <f t="shared" si="8"/>
        <v>-2.5779535295110826E-3</v>
      </c>
      <c r="Q65" s="30">
        <f t="shared" si="11"/>
        <v>-0.15388918027445603</v>
      </c>
      <c r="R65" s="29">
        <f t="shared" si="19"/>
        <v>-0.13172156535193114</v>
      </c>
      <c r="S65" s="29">
        <f t="shared" si="23"/>
        <v>-0.11237436051276865</v>
      </c>
      <c r="T65" s="29"/>
      <c r="U65" s="29"/>
      <c r="V65" s="29"/>
      <c r="W65" s="1" t="d">
        <v>2008-06-09</v>
      </c>
      <c r="X65">
        <v>31.719999000000001</v>
      </c>
      <c r="Y65">
        <v>37.020000000000003</v>
      </c>
      <c r="Z65" s="29">
        <f t="shared" si="6"/>
        <v>0.85683411669367904</v>
      </c>
      <c r="AA65" s="29">
        <f t="shared" si="9"/>
        <v>6.4517578112659735E-3</v>
      </c>
      <c r="AB65" s="30">
        <f t="shared" si="12"/>
        <v>-1.3440372114507704E-2</v>
      </c>
      <c r="AC65" s="29">
        <f t="shared" si="20"/>
        <v>-8.4596283994971863E-2</v>
      </c>
      <c r="AD65" s="29">
        <f t="shared" si="24"/>
        <v>-0.20097060164439465</v>
      </c>
      <c r="AE65" s="29"/>
      <c r="AF65" s="29"/>
      <c r="AG65" s="29"/>
      <c r="AZ65" s="1" t="d">
        <f>A62</f>
        <v>2008-05-19</v>
      </c>
      <c r="BA65" s="6"/>
      <c r="BB65" s="6">
        <f t="shared" si="21"/>
        <v>-6.4025663660721724E-2</v>
      </c>
      <c r="BC65" s="6"/>
    </row>
    <row r="66" spans="1:55">
      <c r="A66" s="1" t="d">
        <v>2008-06-16</v>
      </c>
      <c r="B66">
        <v>85.75</v>
      </c>
      <c r="C66">
        <v>89.809997999999993</v>
      </c>
      <c r="D66" s="29">
        <f t="shared" si="4"/>
        <v>1.0473469154518951</v>
      </c>
      <c r="E66" s="29">
        <f t="shared" si="7"/>
        <v>-1.5659180367511474E-2</v>
      </c>
      <c r="F66" s="30">
        <f t="shared" si="10"/>
        <v>-0.24748788078954051</v>
      </c>
      <c r="G66" s="29">
        <f t="shared" si="18"/>
        <v>-0.10304768101783808</v>
      </c>
      <c r="H66" s="29">
        <f t="shared" si="22"/>
        <v>-0.26888347951642361</v>
      </c>
      <c r="I66" s="29"/>
      <c r="J66" s="29"/>
      <c r="K66" s="29"/>
      <c r="L66" s="1" t="d">
        <v>2008-06-16</v>
      </c>
      <c r="M66">
        <v>43.419998</v>
      </c>
      <c r="N66">
        <v>89.809997999999993</v>
      </c>
      <c r="O66" s="29">
        <f t="shared" si="5"/>
        <v>2.0684017074344405</v>
      </c>
      <c r="P66" s="29">
        <f t="shared" si="8"/>
        <v>-1.1278534731796712E-2</v>
      </c>
      <c r="Q66" s="30">
        <f t="shared" si="11"/>
        <v>-0.12870152279514058</v>
      </c>
      <c r="R66" s="29">
        <f t="shared" si="19"/>
        <v>-2.1931080908948155E-2</v>
      </c>
      <c r="S66" s="29">
        <f t="shared" si="23"/>
        <v>-8.3589780947162323E-2</v>
      </c>
      <c r="T66" s="29"/>
      <c r="U66" s="29"/>
      <c r="V66" s="29"/>
      <c r="W66" s="1" t="d">
        <v>2008-06-16</v>
      </c>
      <c r="X66">
        <v>29.98</v>
      </c>
      <c r="Y66">
        <v>35.900002000000001</v>
      </c>
      <c r="Z66" s="29">
        <f t="shared" si="6"/>
        <v>0.83509744651267703</v>
      </c>
      <c r="AA66" s="29">
        <f t="shared" si="9"/>
        <v>-4.4790271356379948E-3</v>
      </c>
      <c r="AB66" s="30">
        <f t="shared" si="12"/>
        <v>-4.4184170430424587E-2</v>
      </c>
      <c r="AC66" s="29">
        <f t="shared" si="20"/>
        <v>-8.9317039623128147E-2</v>
      </c>
      <c r="AD66" s="29">
        <f t="shared" si="24"/>
        <v>-0.21944782505302288</v>
      </c>
      <c r="AE66" s="29"/>
      <c r="AF66" s="29"/>
      <c r="AG66" s="29"/>
      <c r="AZ66" s="1" t="d">
        <f>A63</f>
        <v>2008-05-26</v>
      </c>
      <c r="BA66" s="6">
        <f t="shared" ref="BA66:BA71" si="25">AD63-AVERAGE($AA$4:$AD$640)</f>
        <v>-0.28337035106990893</v>
      </c>
      <c r="BB66" s="6">
        <f t="shared" si="21"/>
        <v>-0.1128999958929745</v>
      </c>
      <c r="BC66" s="6">
        <f>H63-AVERAGE($E$4:$H$640)</f>
        <v>-0.29420252588038071</v>
      </c>
    </row>
    <row r="67" spans="1:55">
      <c r="A67" s="1" t="d">
        <v>2008-06-23</v>
      </c>
      <c r="B67">
        <v>87.25</v>
      </c>
      <c r="C67">
        <v>92.32</v>
      </c>
      <c r="D67" s="29">
        <f t="shared" si="4"/>
        <v>1.0581088825214899</v>
      </c>
      <c r="E67" s="29">
        <f t="shared" si="7"/>
        <v>7.9145970580760394E-3</v>
      </c>
      <c r="F67" s="30">
        <f t="shared" si="10"/>
        <v>-0.17559759830481836</v>
      </c>
      <c r="G67" s="29">
        <f t="shared" si="18"/>
        <v>-0.11418418754889179</v>
      </c>
      <c r="H67" s="29">
        <f t="shared" si="22"/>
        <v>-0.24539754283110518</v>
      </c>
      <c r="I67" s="29"/>
      <c r="J67" s="29"/>
      <c r="K67" s="29"/>
      <c r="L67" s="1" t="d">
        <v>2008-06-23</v>
      </c>
      <c r="M67">
        <v>41.900002000000001</v>
      </c>
      <c r="N67">
        <v>92.32</v>
      </c>
      <c r="O67" s="29">
        <f t="shared" si="5"/>
        <v>2.203341183611399</v>
      </c>
      <c r="P67" s="29">
        <f t="shared" si="8"/>
        <v>8.2772825320356277E-2</v>
      </c>
      <c r="Q67" s="30">
        <f t="shared" si="11"/>
        <v>-3.5398413206038891E-2</v>
      </c>
      <c r="R67" s="29">
        <f t="shared" si="19"/>
        <v>4.4774839706638765E-2</v>
      </c>
      <c r="S67" s="29">
        <f t="shared" si="23"/>
        <v>-5.4005103478538159E-3</v>
      </c>
      <c r="T67" s="29"/>
      <c r="U67" s="29"/>
      <c r="V67" s="29"/>
      <c r="W67" s="1" t="d">
        <v>2008-06-23</v>
      </c>
      <c r="X67">
        <v>28.610001</v>
      </c>
      <c r="Y67">
        <v>33.700001</v>
      </c>
      <c r="Z67" s="29">
        <f t="shared" si="6"/>
        <v>0.84896142881420089</v>
      </c>
      <c r="AA67" s="29">
        <f t="shared" si="9"/>
        <v>2.0332307619473366E-2</v>
      </c>
      <c r="AB67" s="30">
        <f t="shared" si="12"/>
        <v>-3.1956925531239813E-2</v>
      </c>
      <c r="AC67" s="29">
        <f t="shared" si="20"/>
        <v>-5.4532876031755502E-2</v>
      </c>
      <c r="AD67" s="29">
        <f t="shared" si="24"/>
        <v>-0.19239234339443748</v>
      </c>
      <c r="AE67" s="29"/>
      <c r="AF67" s="29"/>
      <c r="AG67" s="29"/>
      <c r="AZ67" s="1" t="d">
        <f>A64</f>
        <v>2008-06-02</v>
      </c>
      <c r="BA67" s="6">
        <f t="shared" si="25"/>
        <v>-0.26436530885949444</v>
      </c>
      <c r="BB67" s="6">
        <f t="shared" si="21"/>
        <v>-0.12940980153553466</v>
      </c>
      <c r="BC67" s="6">
        <f t="shared" ref="BC67:BC130" si="26">H64-AVERAGE($E$4:$H$640)</f>
        <v>-0.3000930082033228</v>
      </c>
    </row>
    <row r="68" spans="1:55">
      <c r="A68" s="1" t="d">
        <v>2008-06-30</v>
      </c>
      <c r="B68">
        <v>84.900002000000001</v>
      </c>
      <c r="C68">
        <v>92.07</v>
      </c>
      <c r="D68" s="29">
        <f t="shared" ref="D68:D131" si="27">C68/B68</f>
        <v>1.084452271273209</v>
      </c>
      <c r="E68" s="29">
        <f t="shared" si="7"/>
        <v>2.7436150957526332E-2</v>
      </c>
      <c r="F68" s="30">
        <f t="shared" si="10"/>
        <v>-0.12477695447494355</v>
      </c>
      <c r="G68" s="29">
        <f t="shared" si="18"/>
        <v>-8.0484810623888001E-2</v>
      </c>
      <c r="H68" s="29">
        <f t="shared" si="22"/>
        <v>-0.16702355222218002</v>
      </c>
      <c r="I68" s="29"/>
      <c r="J68" s="29"/>
      <c r="K68" s="29"/>
      <c r="L68" s="1" t="d">
        <v>2008-06-30</v>
      </c>
      <c r="M68">
        <v>39.450001</v>
      </c>
      <c r="N68">
        <v>92.07</v>
      </c>
      <c r="O68" s="29">
        <f t="shared" ref="O68:O131" si="28">N68/M68</f>
        <v>2.3338402450230609</v>
      </c>
      <c r="P68" s="29">
        <f t="shared" si="8"/>
        <v>0.12734218304038164</v>
      </c>
      <c r="Q68" s="30">
        <f t="shared" si="11"/>
        <v>4.685581678505317E-2</v>
      </c>
      <c r="R68" s="29">
        <f t="shared" si="19"/>
        <v>0.12703818631153868</v>
      </c>
      <c r="S68" s="29">
        <f t="shared" si="23"/>
        <v>7.8266930592500741E-2</v>
      </c>
      <c r="T68" s="29"/>
      <c r="U68" s="29"/>
      <c r="V68" s="29"/>
      <c r="W68" s="1" t="d">
        <v>2008-06-30</v>
      </c>
      <c r="X68">
        <v>28.049999</v>
      </c>
      <c r="Y68">
        <v>33.409999999999997</v>
      </c>
      <c r="Z68" s="29">
        <f t="shared" ref="Z68:Z131" si="29">X68/Y68</f>
        <v>0.83956896138880577</v>
      </c>
      <c r="AA68" s="29">
        <f t="shared" si="9"/>
        <v>-6.0178926853005372E-3</v>
      </c>
      <c r="AB68" s="30">
        <f t="shared" si="12"/>
        <v>-3.2490243836467946E-2</v>
      </c>
      <c r="AC68" s="29">
        <f t="shared" si="20"/>
        <v>-8.877313967577477E-2</v>
      </c>
      <c r="AD68" s="29">
        <f t="shared" si="24"/>
        <v>-0.21257796413124483</v>
      </c>
      <c r="AE68" s="29"/>
      <c r="AF68" s="29"/>
      <c r="AG68" s="29"/>
      <c r="AZ68" s="1" t="d">
        <f>A65</f>
        <v>2008-06-09</v>
      </c>
      <c r="BA68" s="6">
        <f t="shared" si="25"/>
        <v>-0.22445706354620432</v>
      </c>
      <c r="BB68" s="6">
        <f t="shared" si="21"/>
        <v>-0.13193702596793125</v>
      </c>
      <c r="BC68" s="6">
        <f t="shared" si="26"/>
        <v>-0.30802875927573181</v>
      </c>
    </row>
    <row r="69" spans="1:55">
      <c r="A69" s="1" t="d">
        <v>2008-07-07</v>
      </c>
      <c r="B69">
        <v>81.800003000000004</v>
      </c>
      <c r="C69">
        <v>92.160004000000001</v>
      </c>
      <c r="D69" s="29">
        <f t="shared" si="27"/>
        <v>1.1266503743282259</v>
      </c>
      <c r="E69" s="29">
        <f t="shared" si="7"/>
        <v>9.3374091032984843E-2</v>
      </c>
      <c r="F69" s="30">
        <f t="shared" si="10"/>
        <v>-9.5098615835785355E-2</v>
      </c>
      <c r="G69" s="29">
        <f t="shared" si="18"/>
        <v>-7.8636562133626124E-3</v>
      </c>
      <c r="H69" s="29">
        <f t="shared" si="22"/>
        <v>-0.12430533235455368</v>
      </c>
      <c r="I69" s="29"/>
      <c r="J69" s="29"/>
      <c r="K69" s="29"/>
      <c r="L69" s="1" t="d">
        <v>2008-07-07</v>
      </c>
      <c r="M69">
        <v>39.419998</v>
      </c>
      <c r="N69">
        <v>92.160004000000001</v>
      </c>
      <c r="O69" s="29">
        <f t="shared" si="28"/>
        <v>2.3378997634652343</v>
      </c>
      <c r="P69" s="29">
        <f t="shared" si="8"/>
        <v>0.15846601213484574</v>
      </c>
      <c r="Q69" s="30">
        <f t="shared" si="11"/>
        <v>1.3910628414154212E-2</v>
      </c>
      <c r="R69" s="29">
        <f t="shared" si="19"/>
        <v>0.14543627561899306</v>
      </c>
      <c r="S69" s="29">
        <f t="shared" si="23"/>
        <v>8.7460185098089144E-2</v>
      </c>
      <c r="T69" s="29"/>
      <c r="U69" s="29"/>
      <c r="V69" s="29"/>
      <c r="W69" s="1" t="d">
        <v>2008-07-07</v>
      </c>
      <c r="X69">
        <v>26.790001</v>
      </c>
      <c r="Y69">
        <v>33.090000000000003</v>
      </c>
      <c r="Z69" s="29">
        <f t="shared" si="29"/>
        <v>0.80961018434572374</v>
      </c>
      <c r="AA69" s="29">
        <f t="shared" si="9"/>
        <v>-5.6691459145087296E-2</v>
      </c>
      <c r="AB69" s="30">
        <f t="shared" si="12"/>
        <v>-6.5019890871561736E-2</v>
      </c>
      <c r="AC69" s="29">
        <f t="shared" si="20"/>
        <v>-0.12269382002851688</v>
      </c>
      <c r="AD69" s="29">
        <f t="shared" si="24"/>
        <v>-0.24113934386621069</v>
      </c>
      <c r="AE69" s="29"/>
      <c r="AF69" s="29"/>
      <c r="AG69" s="29"/>
      <c r="AZ69" s="1" t="d">
        <f>A66</f>
        <v>2008-06-16</v>
      </c>
      <c r="BA69" s="6">
        <f t="shared" si="25"/>
        <v>-0.24293428695483255</v>
      </c>
      <c r="BB69" s="6">
        <f t="shared" si="21"/>
        <v>-2.2146541524948275E-2</v>
      </c>
      <c r="BC69" s="6">
        <f t="shared" si="26"/>
        <v>-0.28829618350651509</v>
      </c>
    </row>
    <row r="70" spans="1:55">
      <c r="A70" s="1" t="d">
        <v>2008-07-14</v>
      </c>
      <c r="B70">
        <v>76.900002000000001</v>
      </c>
      <c r="C70">
        <v>90.449996999999996</v>
      </c>
      <c r="D70" s="29">
        <f t="shared" si="27"/>
        <v>1.1762027912561042</v>
      </c>
      <c r="E70" s="29">
        <f t="shared" si="7"/>
        <v>0.11603105678683348</v>
      </c>
      <c r="F70" s="30">
        <f t="shared" si="10"/>
        <v>-6.1177607257291218E-2</v>
      </c>
      <c r="G70" s="29">
        <f t="shared" si="18"/>
        <v>-3.316050811991355E-2</v>
      </c>
      <c r="H70" s="29">
        <f t="shared" si="22"/>
        <v>-5.4330748364102378E-2</v>
      </c>
      <c r="I70" s="29"/>
      <c r="J70" s="29"/>
      <c r="K70" s="29"/>
      <c r="L70" s="1" t="d">
        <v>2008-07-14</v>
      </c>
      <c r="M70">
        <v>39.599997999999999</v>
      </c>
      <c r="N70">
        <v>90.449996999999996</v>
      </c>
      <c r="O70" s="29">
        <f t="shared" si="28"/>
        <v>2.2840909486914618</v>
      </c>
      <c r="P70" s="29">
        <f t="shared" si="8"/>
        <v>9.9191923893223649E-2</v>
      </c>
      <c r="Q70" s="30">
        <f t="shared" si="11"/>
        <v>-1.9740817738540202E-2</v>
      </c>
      <c r="R70" s="29">
        <f t="shared" si="19"/>
        <v>5.2041012025228053E-2</v>
      </c>
      <c r="S70" s="29">
        <f t="shared" si="23"/>
        <v>0.10137000213144584</v>
      </c>
      <c r="T70" s="29"/>
      <c r="U70" s="29"/>
      <c r="V70" s="29"/>
      <c r="W70" s="1" t="d">
        <v>2008-07-14</v>
      </c>
      <c r="X70">
        <v>28.709999</v>
      </c>
      <c r="Y70">
        <v>34.299999</v>
      </c>
      <c r="Z70" s="29">
        <f t="shared" si="29"/>
        <v>0.83702623431563361</v>
      </c>
      <c r="AA70" s="29">
        <f t="shared" si="9"/>
        <v>2.3069928146141538E-3</v>
      </c>
      <c r="AB70" s="30">
        <f t="shared" si="12"/>
        <v>-1.1789883483542232E-2</v>
      </c>
      <c r="AC70" s="29">
        <f t="shared" si="20"/>
        <v>-7.4486720216729446E-2</v>
      </c>
      <c r="AD70" s="29">
        <f t="shared" si="24"/>
        <v>-0.2042800661636068</v>
      </c>
      <c r="AE70" s="29"/>
      <c r="AF70" s="29"/>
      <c r="AG70" s="29"/>
      <c r="AZ70" s="1" t="d">
        <f>A67</f>
        <v>2008-06-23</v>
      </c>
      <c r="BA70" s="6">
        <f t="shared" si="25"/>
        <v>-0.21587880529624714</v>
      </c>
      <c r="BB70" s="6">
        <f t="shared" si="21"/>
        <v>4.4559379090638646E-2</v>
      </c>
      <c r="BC70" s="6">
        <f t="shared" si="26"/>
        <v>-0.26481024682119669</v>
      </c>
    </row>
    <row r="71" spans="1:55">
      <c r="A71" s="1" t="d">
        <v>2008-07-21</v>
      </c>
      <c r="B71">
        <v>73.809997999999993</v>
      </c>
      <c r="C71">
        <v>90.139999000000003</v>
      </c>
      <c r="D71" s="29">
        <f t="shared" si="27"/>
        <v>1.2212437534546474</v>
      </c>
      <c r="E71" s="29">
        <f t="shared" si="7"/>
        <v>0.14338656780603426</v>
      </c>
      <c r="F71" s="30">
        <f t="shared" si="10"/>
        <v>-3.9724072777617983E-2</v>
      </c>
      <c r="G71" s="29">
        <f t="shared" si="18"/>
        <v>3.7675780075939247E-2</v>
      </c>
      <c r="H71" s="29">
        <f t="shared" si="22"/>
        <v>-1.0232721247588372E-2</v>
      </c>
      <c r="I71" s="29"/>
      <c r="J71" s="29"/>
      <c r="K71" s="29"/>
      <c r="L71" s="1" t="d">
        <v>2008-07-21</v>
      </c>
      <c r="M71">
        <v>39.020000000000003</v>
      </c>
      <c r="N71">
        <v>90.139999000000003</v>
      </c>
      <c r="O71" s="29">
        <f t="shared" si="28"/>
        <v>2.3100973603280366</v>
      </c>
      <c r="P71" s="29">
        <f t="shared" si="8"/>
        <v>4.7314742874681369E-2</v>
      </c>
      <c r="Q71" s="30">
        <f t="shared" si="11"/>
        <v>-8.6407037956959219E-3</v>
      </c>
      <c r="R71" s="29">
        <f t="shared" si="19"/>
        <v>9.9630431700667779E-2</v>
      </c>
      <c r="S71" s="29">
        <f t="shared" si="23"/>
        <v>0.10768646215817697</v>
      </c>
      <c r="T71" s="29"/>
      <c r="U71" s="29"/>
      <c r="V71" s="29"/>
      <c r="W71" s="1" t="d">
        <v>2008-07-21</v>
      </c>
      <c r="X71">
        <v>28.43</v>
      </c>
      <c r="Y71">
        <v>34.470001000000003</v>
      </c>
      <c r="Z71" s="29">
        <f t="shared" si="29"/>
        <v>0.82477514288438802</v>
      </c>
      <c r="AA71" s="29">
        <f t="shared" si="9"/>
        <v>-2.890295885952501E-2</v>
      </c>
      <c r="AB71" s="30">
        <f t="shared" si="12"/>
        <v>-9.435593434686796E-3</v>
      </c>
      <c r="AC71" s="29">
        <f t="shared" si="20"/>
        <v>-9.4974198573863994E-2</v>
      </c>
      <c r="AD71" s="29">
        <f t="shared" si="24"/>
        <v>-0.2123709080856328</v>
      </c>
      <c r="AE71" s="29"/>
      <c r="AF71" s="29"/>
      <c r="AG71" s="29"/>
      <c r="AZ71" s="1" t="d">
        <f>A68</f>
        <v>2008-06-30</v>
      </c>
      <c r="BA71" s="6">
        <f t="shared" si="25"/>
        <v>-0.2360644260330545</v>
      </c>
      <c r="BB71" s="6">
        <f t="shared" si="21"/>
        <v>0.12682272569553857</v>
      </c>
      <c r="BC71" s="6">
        <f t="shared" si="26"/>
        <v>-0.1864362562122715</v>
      </c>
    </row>
    <row r="72" spans="1:55">
      <c r="A72" s="1" t="d">
        <v>2008-07-28</v>
      </c>
      <c r="B72">
        <v>74.389999000000003</v>
      </c>
      <c r="C72">
        <v>91.540001000000004</v>
      </c>
      <c r="D72" s="29">
        <f t="shared" si="27"/>
        <v>1.2305417694655434</v>
      </c>
      <c r="E72" s="29">
        <f t="shared" si="7"/>
        <v>0.12637949496377227</v>
      </c>
      <c r="F72" s="30">
        <f t="shared" si="10"/>
        <v>-0.10911018816957398</v>
      </c>
      <c r="G72" s="29">
        <f t="shared" si="18"/>
        <v>2.4913233453605486E-2</v>
      </c>
      <c r="H72" s="29">
        <f t="shared" si="22"/>
        <v>4.2733204930375239E-2</v>
      </c>
      <c r="I72" s="29"/>
      <c r="J72" s="29"/>
      <c r="K72" s="29"/>
      <c r="L72" s="1" t="d">
        <v>2008-07-28</v>
      </c>
      <c r="M72">
        <v>39.650002000000001</v>
      </c>
      <c r="N72">
        <v>91.540001000000004</v>
      </c>
      <c r="O72" s="29">
        <f t="shared" si="28"/>
        <v>2.3087010436972992</v>
      </c>
      <c r="P72" s="29">
        <f t="shared" si="8"/>
        <v>-1.0830037031864609E-2</v>
      </c>
      <c r="Q72" s="30">
        <f t="shared" si="11"/>
        <v>-9.4430011273353084E-2</v>
      </c>
      <c r="R72" s="29">
        <f t="shared" si="19"/>
        <v>8.00532843254399E-2</v>
      </c>
      <c r="S72" s="29">
        <f t="shared" si="23"/>
        <v>0.12557360052535158</v>
      </c>
      <c r="T72" s="29"/>
      <c r="U72" s="29"/>
      <c r="V72" s="29"/>
      <c r="W72" s="1" t="d">
        <v>2008-07-28</v>
      </c>
      <c r="X72">
        <v>28.25</v>
      </c>
      <c r="Y72">
        <v>34.25</v>
      </c>
      <c r="Z72" s="29">
        <f t="shared" si="29"/>
        <v>0.82481751824817517</v>
      </c>
      <c r="AA72" s="29">
        <f t="shared" si="9"/>
        <v>-1.7726447065200043E-2</v>
      </c>
      <c r="AB72" s="30">
        <f t="shared" si="12"/>
        <v>-3.3744879207444969E-2</v>
      </c>
      <c r="AC72" s="29">
        <f t="shared" si="20"/>
        <v>-7.3379414704823925E-2</v>
      </c>
      <c r="AD72" s="29">
        <f t="shared" si="24"/>
        <v>-0.20294030353383735</v>
      </c>
      <c r="AE72" s="29"/>
      <c r="AF72" s="29"/>
      <c r="AG72" s="29"/>
      <c r="AZ72" s="1" t="d">
        <f>A69</f>
        <v>2008-07-07</v>
      </c>
      <c r="BA72" s="6">
        <f t="shared" ref="BA72:BA135" si="30">AD69-AVERAGE($AA$4:$AD$640)</f>
        <v>-0.26462580576802036</v>
      </c>
      <c r="BB72" s="6">
        <f t="shared" si="21"/>
        <v>0.14522081500299294</v>
      </c>
      <c r="BC72" s="6">
        <f t="shared" si="26"/>
        <v>-0.14371803634464517</v>
      </c>
    </row>
    <row r="73" spans="1:55">
      <c r="A73" s="1" t="d">
        <v>2008-08-04</v>
      </c>
      <c r="B73">
        <v>70.980002999999996</v>
      </c>
      <c r="C73">
        <v>92</v>
      </c>
      <c r="D73" s="29">
        <f t="shared" si="27"/>
        <v>1.2961397028963215</v>
      </c>
      <c r="E73" s="29">
        <f t="shared" ref="E73:E136" si="31">LN(D73/D69)</f>
        <v>0.14014142749842345</v>
      </c>
      <c r="F73" s="30">
        <f t="shared" si="10"/>
        <v>-4.3353516497658881E-3</v>
      </c>
      <c r="G73" s="29">
        <f t="shared" si="18"/>
        <v>5.5038763797584087E-2</v>
      </c>
      <c r="H73" s="29">
        <f t="shared" si="22"/>
        <v>7.6352217826711907E-2</v>
      </c>
      <c r="I73" s="29"/>
      <c r="J73" s="29"/>
      <c r="K73" s="29"/>
      <c r="L73" s="1" t="d">
        <v>2008-08-04</v>
      </c>
      <c r="M73">
        <v>38.470001000000003</v>
      </c>
      <c r="N73">
        <v>92</v>
      </c>
      <c r="O73" s="29">
        <f t="shared" si="28"/>
        <v>2.3914738135826923</v>
      </c>
      <c r="P73" s="29">
        <f t="shared" ref="P73:P136" si="32">LN(O73/O69)</f>
        <v>2.2656844929103099E-2</v>
      </c>
      <c r="Q73" s="30">
        <f t="shared" si="11"/>
        <v>6.6245414148575496E-3</v>
      </c>
      <c r="R73" s="29">
        <f t="shared" si="19"/>
        <v>8.3846525252041601E-2</v>
      </c>
      <c r="S73" s="29">
        <f t="shared" si="23"/>
        <v>0.15483975377122208</v>
      </c>
      <c r="T73" s="29"/>
      <c r="U73" s="29"/>
      <c r="V73" s="29"/>
      <c r="W73" s="1" t="d">
        <v>2008-08-04</v>
      </c>
      <c r="X73">
        <v>30.379999000000002</v>
      </c>
      <c r="Y73">
        <v>35.709999000000003</v>
      </c>
      <c r="Z73" s="29">
        <f t="shared" si="29"/>
        <v>0.85074208487096281</v>
      </c>
      <c r="AA73" s="29">
        <f t="shared" ref="AA73:AA136" si="33">LN(Z73/Z69)</f>
        <v>4.955613169788077E-2</v>
      </c>
      <c r="AB73" s="30">
        <f t="shared" si="12"/>
        <v>2.6228102533890355E-2</v>
      </c>
      <c r="AC73" s="29">
        <f t="shared" si="20"/>
        <v>-2.3848019558968155E-2</v>
      </c>
      <c r="AD73" s="29">
        <f t="shared" si="24"/>
        <v>-0.16775774742504351</v>
      </c>
      <c r="AE73" s="29"/>
      <c r="AF73" s="29"/>
      <c r="AG73" s="29"/>
      <c r="AZ73" s="1" t="d">
        <f>A70</f>
        <v>2008-07-14</v>
      </c>
      <c r="BA73" s="6">
        <f t="shared" si="30"/>
        <v>-0.22776652806541647</v>
      </c>
      <c r="BB73" s="6">
        <f t="shared" si="21"/>
        <v>5.1825551409227934E-2</v>
      </c>
      <c r="BC73" s="6">
        <f t="shared" si="26"/>
        <v>-7.3743452354193856E-2</v>
      </c>
    </row>
    <row r="74" spans="1:55">
      <c r="A74" s="1" t="d">
        <v>2008-08-11</v>
      </c>
      <c r="B74">
        <v>70.800003000000004</v>
      </c>
      <c r="C74">
        <v>93.040001000000004</v>
      </c>
      <c r="D74" s="29">
        <f t="shared" si="27"/>
        <v>1.3141242522263734</v>
      </c>
      <c r="E74" s="29">
        <f t="shared" si="31"/>
        <v>0.11087919973151222</v>
      </c>
      <c r="F74" s="30">
        <f t="shared" si="10"/>
        <v>6.5013853063714155E-2</v>
      </c>
      <c r="G74" s="29">
        <f t="shared" si="18"/>
        <v>3.2726316544589316E-2</v>
      </c>
      <c r="H74" s="29">
        <f t="shared" si="22"/>
        <v>6.2482777783685467E-2</v>
      </c>
      <c r="I74" s="29"/>
      <c r="J74" s="29"/>
      <c r="K74" s="29"/>
      <c r="L74" s="1" t="d">
        <v>2008-08-11</v>
      </c>
      <c r="M74">
        <v>39.349997999999999</v>
      </c>
      <c r="N74">
        <v>93.040001000000004</v>
      </c>
      <c r="O74" s="29">
        <f t="shared" si="28"/>
        <v>2.3644220007330117</v>
      </c>
      <c r="P74" s="29">
        <f t="shared" si="32"/>
        <v>3.4565484002560043E-2</v>
      </c>
      <c r="Q74" s="30">
        <f t="shared" si="11"/>
        <v>6.365858363970385E-2</v>
      </c>
      <c r="R74" s="29">
        <f t="shared" si="19"/>
        <v>2.7418752318468048E-2</v>
      </c>
      <c r="S74" s="29">
        <f t="shared" si="23"/>
        <v>0.1171863333629355</v>
      </c>
      <c r="T74" s="29"/>
      <c r="U74" s="29"/>
      <c r="V74" s="29"/>
      <c r="W74" s="1" t="d">
        <v>2008-08-11</v>
      </c>
      <c r="X74">
        <v>31.219999000000001</v>
      </c>
      <c r="Y74">
        <v>35.650002000000001</v>
      </c>
      <c r="Z74" s="29">
        <f t="shared" si="29"/>
        <v>0.87573624820554008</v>
      </c>
      <c r="AA74" s="29">
        <f t="shared" si="33"/>
        <v>4.5209545810723159E-2</v>
      </c>
      <c r="AB74" s="30">
        <f t="shared" si="12"/>
        <v>4.8070039606833405E-2</v>
      </c>
      <c r="AC74" s="29">
        <f t="shared" si="20"/>
        <v>-6.6688897024852868E-4</v>
      </c>
      <c r="AD74" s="29">
        <f t="shared" si="24"/>
        <v>-0.14009117004058771</v>
      </c>
      <c r="AE74" s="29"/>
      <c r="AF74" s="29"/>
      <c r="AG74" s="29"/>
      <c r="AZ74" s="1" t="d">
        <f>A71</f>
        <v>2008-07-21</v>
      </c>
      <c r="BA74" s="6">
        <f t="shared" si="30"/>
        <v>-0.23585736998744247</v>
      </c>
      <c r="BB74" s="6">
        <f t="shared" si="21"/>
        <v>9.9414971084667667E-2</v>
      </c>
      <c r="BC74" s="6">
        <f t="shared" si="26"/>
        <v>-2.9645425237679858E-2</v>
      </c>
    </row>
    <row r="75" spans="1:55">
      <c r="A75" s="1" t="d">
        <v>2008-08-18</v>
      </c>
      <c r="B75">
        <v>74.620002999999997</v>
      </c>
      <c r="C75">
        <v>93.080001999999993</v>
      </c>
      <c r="D75" s="29">
        <f t="shared" si="27"/>
        <v>1.2473867362347868</v>
      </c>
      <c r="E75" s="29">
        <f t="shared" si="31"/>
        <v>2.1180942440986849E-2</v>
      </c>
      <c r="F75" s="30">
        <f t="shared" si="10"/>
        <v>1.0423939498694386E-2</v>
      </c>
      <c r="G75" s="29">
        <f t="shared" si="18"/>
        <v>-1.4627007613974194E-2</v>
      </c>
      <c r="H75" s="29">
        <f t="shared" si="22"/>
        <v>6.6700381587589092E-2</v>
      </c>
      <c r="I75" s="29"/>
      <c r="J75" s="29"/>
      <c r="K75" s="29"/>
      <c r="L75" s="1" t="d">
        <v>2008-08-18</v>
      </c>
      <c r="M75">
        <v>39.75</v>
      </c>
      <c r="N75">
        <v>93.080001999999993</v>
      </c>
      <c r="O75" s="29">
        <f t="shared" si="28"/>
        <v>2.3416352704402512</v>
      </c>
      <c r="P75" s="29">
        <f t="shared" si="32"/>
        <v>1.3559847846959855E-2</v>
      </c>
      <c r="Q75" s="30">
        <f t="shared" si="11"/>
        <v>3.1890945086390378E-2</v>
      </c>
      <c r="R75" s="29">
        <f t="shared" si="19"/>
        <v>-1.2761949064912154E-2</v>
      </c>
      <c r="S75" s="29">
        <f t="shared" si="23"/>
        <v>0.1543425198651853</v>
      </c>
      <c r="T75" s="29"/>
      <c r="U75" s="29"/>
      <c r="V75" s="29"/>
      <c r="W75" s="1" t="d">
        <v>2008-08-18</v>
      </c>
      <c r="X75">
        <v>30.690000999999999</v>
      </c>
      <c r="Y75">
        <v>35.290000999999997</v>
      </c>
      <c r="Z75" s="29">
        <f t="shared" si="29"/>
        <v>0.86965146303056218</v>
      </c>
      <c r="AA75" s="29">
        <f t="shared" si="33"/>
        <v>5.2981719068329582E-2</v>
      </c>
      <c r="AB75" s="30">
        <f t="shared" si="12"/>
        <v>2.4650090068177762E-2</v>
      </c>
      <c r="AC75" s="29">
        <f t="shared" si="20"/>
        <v>-1.0649784059734282E-2</v>
      </c>
      <c r="AD75" s="29">
        <f t="shared" si="24"/>
        <v>-0.14891627622629633</v>
      </c>
      <c r="AE75" s="29"/>
      <c r="AF75" s="29"/>
      <c r="AG75" s="29"/>
      <c r="AZ75" s="1" t="d">
        <f>A72</f>
        <v>2008-07-28</v>
      </c>
      <c r="BA75" s="6">
        <f t="shared" si="30"/>
        <v>-0.22642676543564702</v>
      </c>
      <c r="BB75" s="6">
        <f t="shared" si="21"/>
        <v>7.9837823709439787E-2</v>
      </c>
      <c r="BC75" s="6">
        <f t="shared" si="26"/>
        <v>2.3320500940283755E-2</v>
      </c>
    </row>
    <row r="76" spans="1:55">
      <c r="A76" s="1" t="d">
        <v>2008-08-25</v>
      </c>
      <c r="B76">
        <v>74.650002000000001</v>
      </c>
      <c r="C76">
        <v>93.839995999999999</v>
      </c>
      <c r="D76" s="29">
        <f t="shared" si="27"/>
        <v>1.2570662221817488</v>
      </c>
      <c r="E76" s="29">
        <f t="shared" si="31"/>
        <v>2.1326075553480268E-2</v>
      </c>
      <c r="F76" s="30">
        <f t="shared" si="10"/>
        <v>0.12458117947388969</v>
      </c>
      <c r="G76" s="29">
        <f t="shared" si="18"/>
        <v>-2.167137032608249E-2</v>
      </c>
      <c r="H76" s="29">
        <f t="shared" si="22"/>
        <v>9.8262479244510814E-2</v>
      </c>
      <c r="I76" s="29"/>
      <c r="J76" s="29"/>
      <c r="K76" s="29"/>
      <c r="L76" s="1" t="d">
        <v>2008-08-25</v>
      </c>
      <c r="M76">
        <v>39.75</v>
      </c>
      <c r="N76">
        <v>93.839995999999999</v>
      </c>
      <c r="O76" s="29">
        <f t="shared" si="28"/>
        <v>2.3607546163522013</v>
      </c>
      <c r="P76" s="29">
        <f t="shared" si="32"/>
        <v>2.2296272991667671E-2</v>
      </c>
      <c r="Q76" s="30">
        <f t="shared" si="11"/>
        <v>0.11848744371402771</v>
      </c>
      <c r="R76" s="29">
        <f t="shared" si="19"/>
        <v>4.0953582739345004E-2</v>
      </c>
      <c r="S76" s="29">
        <f t="shared" si="23"/>
        <v>0.18394591288622392</v>
      </c>
      <c r="T76" s="29"/>
      <c r="U76" s="29"/>
      <c r="V76" s="29"/>
      <c r="W76" s="1" t="d">
        <v>2008-08-25</v>
      </c>
      <c r="X76">
        <v>30.5</v>
      </c>
      <c r="Y76">
        <v>35.220001000000003</v>
      </c>
      <c r="Z76" s="29">
        <f t="shared" si="29"/>
        <v>0.86598521107367366</v>
      </c>
      <c r="AA76" s="29">
        <f t="shared" si="33"/>
        <v>4.870565926813198E-2</v>
      </c>
      <c r="AB76" s="30">
        <f t="shared" si="12"/>
        <v>3.4163491549943963E-2</v>
      </c>
      <c r="AC76" s="29">
        <f t="shared" si="20"/>
        <v>-1.5419364138312479E-2</v>
      </c>
      <c r="AD76" s="29">
        <f t="shared" si="24"/>
        <v>-0.12729669959300746</v>
      </c>
      <c r="AE76" s="29"/>
      <c r="AF76" s="29"/>
      <c r="AG76" s="29"/>
      <c r="AZ76" s="1" t="d">
        <f>A73</f>
        <v>2008-08-04</v>
      </c>
      <c r="BA76" s="6">
        <f t="shared" si="30"/>
        <v>-0.19124420932685318</v>
      </c>
      <c r="BB76" s="6">
        <f t="shared" si="21"/>
        <v>8.3631064636041488E-2</v>
      </c>
      <c r="BC76" s="6">
        <f t="shared" si="26"/>
        <v>5.6939513836620423E-2</v>
      </c>
    </row>
    <row r="77" spans="1:55">
      <c r="A77" s="1" t="d">
        <v>2008-09-01</v>
      </c>
      <c r="B77">
        <v>68.419998000000007</v>
      </c>
      <c r="C77">
        <v>95.480002999999996</v>
      </c>
      <c r="D77" s="29">
        <f t="shared" si="27"/>
        <v>1.3954984769219079</v>
      </c>
      <c r="E77" s="29">
        <f t="shared" si="31"/>
        <v>7.3861295007318015E-2</v>
      </c>
      <c r="F77" s="30">
        <f t="shared" si="10"/>
        <v>0.23081528606576743</v>
      </c>
      <c r="G77" s="29">
        <f t="shared" si="18"/>
        <v>0.14728315668836059</v>
      </c>
      <c r="H77" s="29">
        <f t="shared" si="22"/>
        <v>0.18343471563576003</v>
      </c>
      <c r="I77" s="29"/>
      <c r="J77" s="29"/>
      <c r="K77" s="29"/>
      <c r="L77" s="1" t="d">
        <v>2008-09-01</v>
      </c>
      <c r="M77">
        <v>37.220001000000003</v>
      </c>
      <c r="N77">
        <v>95.480002999999996</v>
      </c>
      <c r="O77" s="29">
        <f t="shared" si="28"/>
        <v>2.5652874915290838</v>
      </c>
      <c r="P77" s="29">
        <f t="shared" si="32"/>
        <v>7.0160720518885916E-2</v>
      </c>
      <c r="Q77" s="30">
        <f t="shared" si="11"/>
        <v>0.20415478162757675</v>
      </c>
      <c r="R77" s="29">
        <f t="shared" si="19"/>
        <v>0.18466819171434579</v>
      </c>
      <c r="S77" s="29">
        <f t="shared" si="23"/>
        <v>0.24472657389171446</v>
      </c>
      <c r="T77" s="29"/>
      <c r="U77" s="29"/>
      <c r="V77" s="29"/>
      <c r="W77" s="1" t="d">
        <v>2008-09-01</v>
      </c>
      <c r="X77">
        <v>30.280000999999999</v>
      </c>
      <c r="Y77">
        <v>33.759998000000003</v>
      </c>
      <c r="Z77" s="29">
        <f t="shared" si="29"/>
        <v>0.89691951403551606</v>
      </c>
      <c r="AA77" s="29">
        <f t="shared" si="33"/>
        <v>5.2857120460060414E-2</v>
      </c>
      <c r="AB77" s="30">
        <f t="shared" si="12"/>
        <v>6.1563606212492079E-2</v>
      </c>
      <c r="AC77" s="29">
        <f t="shared" si="20"/>
        <v>3.5075408732069019E-2</v>
      </c>
      <c r="AD77" s="29">
        <f t="shared" si="24"/>
        <v>-7.2946512195542185E-2</v>
      </c>
      <c r="AE77" s="29"/>
      <c r="AF77" s="29"/>
      <c r="AG77" s="29"/>
      <c r="AZ77" s="1" t="d">
        <f>A74</f>
        <v>2008-08-11</v>
      </c>
      <c r="BA77" s="6">
        <f t="shared" si="30"/>
        <v>-0.16357763194239738</v>
      </c>
      <c r="BB77" s="6">
        <f t="shared" si="21"/>
        <v>2.7203291702467929E-2</v>
      </c>
      <c r="BC77" s="6">
        <f t="shared" si="26"/>
        <v>4.3070073793593983E-2</v>
      </c>
    </row>
    <row r="78" spans="1:55">
      <c r="A78" s="1" t="d">
        <v>2008-09-08</v>
      </c>
      <c r="B78">
        <v>68.930000000000007</v>
      </c>
      <c r="C78">
        <v>94.940002000000007</v>
      </c>
      <c r="D78" s="29">
        <f t="shared" si="27"/>
        <v>1.3773393587697664</v>
      </c>
      <c r="E78" s="29">
        <f t="shared" si="31"/>
        <v>4.6983161405628027E-2</v>
      </c>
      <c r="F78" s="30">
        <f t="shared" si="10"/>
        <v>0.20284805694559868</v>
      </c>
      <c r="G78" s="29">
        <f t="shared" si="18"/>
        <v>0.15022593715500535</v>
      </c>
      <c r="H78" s="29">
        <f t="shared" si="22"/>
        <v>7.7866052492290505E-2</v>
      </c>
      <c r="I78" s="29"/>
      <c r="J78" s="29"/>
      <c r="K78" s="29"/>
      <c r="L78" s="1" t="d">
        <v>2008-09-08</v>
      </c>
      <c r="M78">
        <v>38.080002</v>
      </c>
      <c r="N78">
        <v>94.940002000000007</v>
      </c>
      <c r="O78" s="29">
        <f t="shared" si="28"/>
        <v>2.4931721904846542</v>
      </c>
      <c r="P78" s="29">
        <f t="shared" si="32"/>
        <v>5.3022276823952094E-2</v>
      </c>
      <c r="Q78" s="30">
        <f t="shared" si="11"/>
        <v>0.1441067149850859</v>
      </c>
      <c r="R78" s="29">
        <f t="shared" si="19"/>
        <v>0.14370803817053313</v>
      </c>
      <c r="S78" s="29">
        <f t="shared" si="23"/>
        <v>0.10594274760784153</v>
      </c>
      <c r="T78" s="29"/>
      <c r="U78" s="29"/>
      <c r="V78" s="29"/>
      <c r="W78" s="1" t="d">
        <v>2008-09-08</v>
      </c>
      <c r="X78">
        <v>31.200001</v>
      </c>
      <c r="Y78">
        <v>34.110000999999997</v>
      </c>
      <c r="Z78" s="29">
        <f t="shared" si="29"/>
        <v>0.91468777734717754</v>
      </c>
      <c r="AA78" s="29">
        <f t="shared" si="33"/>
        <v>4.3517821023997781E-2</v>
      </c>
      <c r="AB78" s="30">
        <f t="shared" si="12"/>
        <v>6.9573207555203839E-2</v>
      </c>
      <c r="AC78" s="29">
        <f t="shared" si="20"/>
        <v>8.206020926973584E-2</v>
      </c>
      <c r="AD78" s="29">
        <f t="shared" si="24"/>
        <v>-3.4792721320239257E-2</v>
      </c>
      <c r="AE78" s="29"/>
      <c r="AF78" s="29"/>
      <c r="AG78" s="29"/>
      <c r="AZ78" s="1" t="d">
        <f>A75</f>
        <v>2008-08-18</v>
      </c>
      <c r="BA78" s="6">
        <f t="shared" si="30"/>
        <v>-0.172402738128106</v>
      </c>
      <c r="BB78" s="6">
        <f t="shared" si="21"/>
        <v>-1.2977409680912273E-2</v>
      </c>
      <c r="BC78" s="6">
        <f t="shared" si="26"/>
        <v>4.7287677597497607E-2</v>
      </c>
    </row>
    <row r="79" spans="1:55">
      <c r="A79" s="1" t="d">
        <v>2008-09-15</v>
      </c>
      <c r="B79">
        <v>71.25</v>
      </c>
      <c r="C79">
        <v>93.970000999999996</v>
      </c>
      <c r="D79" s="29">
        <f t="shared" si="27"/>
        <v>1.3188772070175439</v>
      </c>
      <c r="E79" s="29">
        <f t="shared" si="31"/>
        <v>5.5730021963633733E-2</v>
      </c>
      <c r="F79" s="30">
        <f t="shared" si="10"/>
        <v>0.18951380059996345</v>
      </c>
      <c r="G79" s="29">
        <f t="shared" si="18"/>
        <v>0.13182379020343535</v>
      </c>
      <c r="H79" s="29">
        <f t="shared" si="22"/>
        <v>-8.2889511781299025E-3</v>
      </c>
      <c r="I79" s="29"/>
      <c r="J79" s="29"/>
      <c r="K79" s="29"/>
      <c r="L79" s="1" t="d">
        <v>2008-09-15</v>
      </c>
      <c r="M79">
        <v>38.279998999999997</v>
      </c>
      <c r="N79">
        <v>93.970000999999996</v>
      </c>
      <c r="O79" s="29">
        <f t="shared" si="28"/>
        <v>2.4548067778162692</v>
      </c>
      <c r="P79" s="29">
        <f t="shared" si="32"/>
        <v>4.7198533754573918E-2</v>
      </c>
      <c r="Q79" s="30">
        <f t="shared" si="11"/>
        <v>0.14245028278319752</v>
      </c>
      <c r="R79" s="29">
        <f t="shared" si="19"/>
        <v>0.12013816834008545</v>
      </c>
      <c r="S79" s="29">
        <f t="shared" si="23"/>
        <v>7.0085114468494233E-2</v>
      </c>
      <c r="T79" s="29"/>
      <c r="U79" s="29"/>
      <c r="V79" s="29"/>
      <c r="W79" s="1" t="d">
        <v>2008-09-15</v>
      </c>
      <c r="X79">
        <v>30.200001</v>
      </c>
      <c r="Y79">
        <v>33.110000999999997</v>
      </c>
      <c r="Z79" s="29">
        <f t="shared" si="29"/>
        <v>0.91211114732373466</v>
      </c>
      <c r="AA79" s="29">
        <f t="shared" si="33"/>
        <v>4.7669340540165688E-2</v>
      </c>
      <c r="AB79" s="30">
        <f t="shared" si="12"/>
        <v>7.9922232610087657E-2</v>
      </c>
      <c r="AC79" s="29">
        <f t="shared" si="20"/>
        <v>9.0884550269841935E-2</v>
      </c>
      <c r="AD79" s="29">
        <f t="shared" si="24"/>
        <v>-1.833718224943379E-2</v>
      </c>
      <c r="AE79" s="29"/>
      <c r="AF79" s="29"/>
      <c r="AG79" s="29"/>
      <c r="AZ79" s="1" t="d">
        <f>A76</f>
        <v>2008-08-25</v>
      </c>
      <c r="BA79" s="6">
        <f t="shared" si="30"/>
        <v>-0.15078316149481713</v>
      </c>
      <c r="BB79" s="6">
        <f t="shared" si="21"/>
        <v>4.0738122123344885E-2</v>
      </c>
      <c r="BC79" s="6">
        <f t="shared" si="26"/>
        <v>7.884977525441933E-2</v>
      </c>
    </row>
    <row r="80" spans="1:55">
      <c r="A80" s="1" t="d">
        <v>2008-09-22</v>
      </c>
      <c r="B80">
        <v>67.699996999999996</v>
      </c>
      <c r="C80">
        <v>94.5</v>
      </c>
      <c r="D80" s="29">
        <f t="shared" si="27"/>
        <v>1.3958641682066841</v>
      </c>
      <c r="E80" s="29">
        <f t="shared" si="31"/>
        <v>0.10473308795203572</v>
      </c>
      <c r="F80" s="30">
        <f t="shared" si="10"/>
        <v>0.30154019026239742</v>
      </c>
      <c r="G80" s="29">
        <f t="shared" si="18"/>
        <v>0.19316227108308931</v>
      </c>
      <c r="H80" s="29">
        <f t="shared" si="22"/>
        <v>9.3618151278561101E-2</v>
      </c>
      <c r="I80" s="29"/>
      <c r="J80" s="29"/>
      <c r="K80" s="29"/>
      <c r="L80" s="1" t="d">
        <v>2008-09-22</v>
      </c>
      <c r="M80">
        <v>35.240001999999997</v>
      </c>
      <c r="N80">
        <v>94.5</v>
      </c>
      <c r="O80" s="29">
        <f t="shared" si="28"/>
        <v>2.6816116525759566</v>
      </c>
      <c r="P80" s="29">
        <f t="shared" si="32"/>
        <v>0.12743665605889887</v>
      </c>
      <c r="Q80" s="30">
        <f t="shared" si="11"/>
        <v>0.29305304592191339</v>
      </c>
      <c r="R80" s="29">
        <f t="shared" si="19"/>
        <v>0.19590399606563524</v>
      </c>
      <c r="S80" s="29">
        <f t="shared" si="23"/>
        <v>0.18646352761545007</v>
      </c>
      <c r="T80" s="29"/>
      <c r="U80" s="29"/>
      <c r="V80" s="29"/>
      <c r="W80" s="1" t="d">
        <v>2008-09-22</v>
      </c>
      <c r="X80">
        <v>29.25</v>
      </c>
      <c r="Y80">
        <v>31.57</v>
      </c>
      <c r="Z80" s="29">
        <f t="shared" si="29"/>
        <v>0.92651251187836547</v>
      </c>
      <c r="AA80" s="29">
        <f t="shared" si="33"/>
        <v>6.7559718955617437E-2</v>
      </c>
      <c r="AB80" s="30">
        <f t="shared" si="12"/>
        <v>8.4634970823787126E-2</v>
      </c>
      <c r="AC80" s="29">
        <f t="shared" si="20"/>
        <v>0.10487599840693335</v>
      </c>
      <c r="AD80" s="29">
        <f t="shared" si="24"/>
        <v>-1.8359893019799199E-2</v>
      </c>
      <c r="AE80" s="29"/>
      <c r="AF80" s="29"/>
      <c r="AG80" s="29"/>
      <c r="AZ80" s="1" t="d">
        <f>A77</f>
        <v>2008-09-01</v>
      </c>
      <c r="BA80" s="6">
        <f t="shared" si="30"/>
        <v>-9.6432974097351853E-2</v>
      </c>
      <c r="BB80" s="6">
        <f t="shared" si="21"/>
        <v>0.18445273109834567</v>
      </c>
      <c r="BC80" s="6">
        <f t="shared" si="26"/>
        <v>0.16402201164566854</v>
      </c>
    </row>
    <row r="81" spans="1:55">
      <c r="A81" s="1" t="d">
        <v>2008-09-29</v>
      </c>
      <c r="B81">
        <v>58.009998000000003</v>
      </c>
      <c r="C81">
        <v>97.400002000000001</v>
      </c>
      <c r="D81" s="29">
        <f t="shared" si="27"/>
        <v>1.679020950836785</v>
      </c>
      <c r="E81" s="29">
        <f t="shared" si="31"/>
        <v>0.1849591736086299</v>
      </c>
      <c r="F81" s="30">
        <f t="shared" si="10"/>
        <v>0.45629145644612679</v>
      </c>
      <c r="G81" s="29">
        <f t="shared" si="18"/>
        <v>0.32232581895594065</v>
      </c>
      <c r="H81" s="29">
        <f t="shared" si="22"/>
        <v>0.26684703488147804</v>
      </c>
      <c r="I81" s="29"/>
      <c r="J81" s="29"/>
      <c r="K81" s="29"/>
      <c r="L81" s="1" t="d">
        <v>2008-09-29</v>
      </c>
      <c r="M81">
        <v>30.190000999999999</v>
      </c>
      <c r="N81">
        <v>97.400002000000001</v>
      </c>
      <c r="O81" s="29">
        <f t="shared" si="28"/>
        <v>3.2262338116517455</v>
      </c>
      <c r="P81" s="29">
        <f t="shared" si="32"/>
        <v>0.22924489953063099</v>
      </c>
      <c r="Q81" s="30">
        <f t="shared" si="11"/>
        <v>0.43326073258307485</v>
      </c>
      <c r="R81" s="29">
        <f t="shared" si="19"/>
        <v>0.33334422137998387</v>
      </c>
      <c r="S81" s="29">
        <f t="shared" si="23"/>
        <v>0.31603564040887622</v>
      </c>
      <c r="T81" s="29"/>
      <c r="U81" s="29"/>
      <c r="V81" s="29"/>
      <c r="W81" s="1" t="d">
        <v>2008-09-29</v>
      </c>
      <c r="X81">
        <v>25.950001</v>
      </c>
      <c r="Y81">
        <v>27.82</v>
      </c>
      <c r="Z81" s="29">
        <f t="shared" si="29"/>
        <v>0.93278220704529113</v>
      </c>
      <c r="AA81" s="29">
        <f t="shared" si="33"/>
        <v>3.9205610543947673E-2</v>
      </c>
      <c r="AB81" s="30">
        <f t="shared" si="12"/>
        <v>0.10614429304669395</v>
      </c>
      <c r="AC81" s="29">
        <f t="shared" si="20"/>
        <v>0.1325893886521505</v>
      </c>
      <c r="AD81" s="29">
        <f t="shared" si="24"/>
        <v>-2.9375067412229531E-3</v>
      </c>
      <c r="AE81" s="29"/>
      <c r="AF81" s="29"/>
      <c r="AG81" s="29"/>
      <c r="AZ81" s="1" t="d">
        <f>A78</f>
        <v>2008-09-08</v>
      </c>
      <c r="BA81" s="6">
        <f t="shared" si="30"/>
        <v>-5.8279183222048926E-2</v>
      </c>
      <c r="BB81" s="6">
        <f t="shared" si="21"/>
        <v>0.14349257755453301</v>
      </c>
      <c r="BC81" s="6">
        <f t="shared" si="26"/>
        <v>5.8453348502199021E-2</v>
      </c>
    </row>
    <row r="82" spans="1:55">
      <c r="A82" s="1" t="d">
        <v>2008-10-06</v>
      </c>
      <c r="B82">
        <v>43.400002000000001</v>
      </c>
      <c r="C82">
        <v>95.949996999999996</v>
      </c>
      <c r="D82" s="29">
        <f t="shared" si="27"/>
        <v>2.2108293220815978</v>
      </c>
      <c r="E82" s="29">
        <f t="shared" si="31"/>
        <v>0.47321406670656863</v>
      </c>
      <c r="F82" s="30">
        <f t="shared" si="10"/>
        <v>0.74479905937893964</v>
      </c>
      <c r="G82" s="29">
        <f t="shared" si="18"/>
        <v>0.57340381099339377</v>
      </c>
      <c r="H82" s="29">
        <f t="shared" si="22"/>
        <v>0.55546005719853697</v>
      </c>
      <c r="I82" s="29"/>
      <c r="J82" s="29"/>
      <c r="K82" s="29"/>
      <c r="L82" s="1" t="d">
        <v>2008-10-06</v>
      </c>
      <c r="M82">
        <v>25.68</v>
      </c>
      <c r="N82">
        <v>95.949996999999996</v>
      </c>
      <c r="O82" s="29">
        <f t="shared" si="28"/>
        <v>3.7363705996884735</v>
      </c>
      <c r="P82" s="29">
        <f t="shared" si="32"/>
        <v>0.40455884062072678</v>
      </c>
      <c r="Q82" s="30">
        <f t="shared" si="11"/>
        <v>0.61091260958701843</v>
      </c>
      <c r="R82" s="29">
        <f t="shared" si="19"/>
        <v>0.46107389170273433</v>
      </c>
      <c r="S82" s="29">
        <f t="shared" si="23"/>
        <v>0.51624978756394424</v>
      </c>
      <c r="T82" s="29"/>
      <c r="U82" s="29"/>
      <c r="V82" s="29"/>
      <c r="W82" s="1" t="d">
        <v>2008-10-06</v>
      </c>
      <c r="X82">
        <v>22.129999000000002</v>
      </c>
      <c r="Y82">
        <v>23.540001</v>
      </c>
      <c r="Z82" s="29">
        <f t="shared" si="29"/>
        <v>0.94010187170340398</v>
      </c>
      <c r="AA82" s="29">
        <f t="shared" si="33"/>
        <v>2.7405463443167122E-2</v>
      </c>
      <c r="AB82" s="30">
        <f t="shared" si="12"/>
        <v>0.1223067971989634</v>
      </c>
      <c r="AC82" s="29">
        <f t="shared" si="20"/>
        <v>0.12407330115159196</v>
      </c>
      <c r="AD82" s="29">
        <f t="shared" si="24"/>
        <v>-5.3585878825058476E-3</v>
      </c>
      <c r="AE82" s="29"/>
      <c r="AF82" s="29"/>
      <c r="AG82" s="29"/>
      <c r="AZ82" s="1" t="d">
        <f>A79</f>
        <v>2008-09-15</v>
      </c>
      <c r="BA82" s="6">
        <f t="shared" si="30"/>
        <v>-4.1823644151243455E-2</v>
      </c>
      <c r="BB82" s="6">
        <f t="shared" si="21"/>
        <v>0.11992270772408534</v>
      </c>
      <c r="BC82" s="6">
        <f t="shared" si="26"/>
        <v>-2.7701655168221387E-2</v>
      </c>
    </row>
    <row r="83" spans="1:55">
      <c r="A83" s="1" t="d">
        <v>2008-10-13</v>
      </c>
      <c r="B83">
        <v>45.939999</v>
      </c>
      <c r="C83">
        <v>93.870002999999997</v>
      </c>
      <c r="D83" s="29">
        <f t="shared" si="27"/>
        <v>2.0433174802637675</v>
      </c>
      <c r="E83" s="29">
        <f t="shared" si="31"/>
        <v>0.43779392892665542</v>
      </c>
      <c r="F83" s="30">
        <f t="shared" si="10"/>
        <v>0.66093581334676244</v>
      </c>
      <c r="G83" s="29">
        <f t="shared" si="18"/>
        <v>0.38820940084424244</v>
      </c>
      <c r="H83" s="29">
        <f t="shared" si="22"/>
        <v>0.47335133673549318</v>
      </c>
      <c r="I83" s="29"/>
      <c r="J83" s="29"/>
      <c r="K83" s="29"/>
      <c r="L83" s="1" t="d">
        <v>2008-10-13</v>
      </c>
      <c r="M83">
        <v>25.75</v>
      </c>
      <c r="N83">
        <v>93.870002999999997</v>
      </c>
      <c r="O83" s="29">
        <f t="shared" si="28"/>
        <v>3.6454370097087376</v>
      </c>
      <c r="P83" s="29">
        <f t="shared" si="32"/>
        <v>0.39542819862303047</v>
      </c>
      <c r="Q83" s="30">
        <f t="shared" si="11"/>
        <v>0.57330334957929963</v>
      </c>
      <c r="R83" s="29">
        <f t="shared" si="19"/>
        <v>0.35478760021203909</v>
      </c>
      <c r="S83" s="29">
        <f t="shared" si="23"/>
        <v>0.4735896131426276</v>
      </c>
      <c r="T83" s="29"/>
      <c r="U83" s="29"/>
      <c r="V83" s="29"/>
      <c r="W83" s="1" t="d">
        <v>2008-10-13</v>
      </c>
      <c r="X83">
        <v>22.24</v>
      </c>
      <c r="Y83">
        <v>23.559999000000001</v>
      </c>
      <c r="Z83" s="29">
        <f t="shared" si="29"/>
        <v>0.94397287538085195</v>
      </c>
      <c r="AA83" s="29">
        <f t="shared" si="33"/>
        <v>3.4335577311922105E-2</v>
      </c>
      <c r="AB83" s="30">
        <f t="shared" si="12"/>
        <v>0.11119092040910185</v>
      </c>
      <c r="AC83" s="29">
        <f t="shared" si="20"/>
        <v>0.10343730522388751</v>
      </c>
      <c r="AD83" s="29">
        <f t="shared" si="24"/>
        <v>-4.9948385190159007E-4</v>
      </c>
      <c r="AE83" s="29"/>
      <c r="AF83" s="29"/>
      <c r="AG83" s="29"/>
      <c r="AZ83" s="1" t="d">
        <f>A80</f>
        <v>2008-09-22</v>
      </c>
      <c r="BA83" s="6">
        <f t="shared" si="30"/>
        <v>-4.1846354921608868E-2</v>
      </c>
      <c r="BB83" s="6">
        <f t="shared" si="21"/>
        <v>0.19568853544963513</v>
      </c>
      <c r="BC83" s="6">
        <f t="shared" si="26"/>
        <v>7.4205447288469617E-2</v>
      </c>
    </row>
    <row r="84" spans="1:55">
      <c r="A84" s="1" t="d">
        <v>2008-10-20</v>
      </c>
      <c r="B84">
        <v>43.650002000000001</v>
      </c>
      <c r="C84">
        <v>96.730002999999996</v>
      </c>
      <c r="D84" s="29">
        <f t="shared" si="27"/>
        <v>2.2160366224038204</v>
      </c>
      <c r="E84" s="29">
        <f t="shared" si="31"/>
        <v>0.46220659620937815</v>
      </c>
      <c r="F84" s="30">
        <f t="shared" si="10"/>
        <v>0.76984542607013751</v>
      </c>
      <c r="G84" s="29">
        <f t="shared" si="18"/>
        <v>0.46164225947674969</v>
      </c>
      <c r="H84" s="29">
        <f t="shared" si="22"/>
        <v>0.54478547676184208</v>
      </c>
      <c r="I84" s="29"/>
      <c r="J84" s="29"/>
      <c r="K84" s="29"/>
      <c r="L84" s="1" t="d">
        <v>2008-10-20</v>
      </c>
      <c r="M84">
        <v>22.9</v>
      </c>
      <c r="N84">
        <v>96.730002999999996</v>
      </c>
      <c r="O84" s="29">
        <f t="shared" si="28"/>
        <v>4.2240175982532753</v>
      </c>
      <c r="P84" s="29">
        <f t="shared" si="32"/>
        <v>0.45436873597039329</v>
      </c>
      <c r="Q84" s="30">
        <f t="shared" si="11"/>
        <v>0.74999973542181775</v>
      </c>
      <c r="R84" s="29">
        <f t="shared" si="19"/>
        <v>0.52605807954852368</v>
      </c>
      <c r="S84" s="29">
        <f t="shared" si="23"/>
        <v>0.59141947010994245</v>
      </c>
      <c r="T84" s="29"/>
      <c r="U84" s="29"/>
      <c r="V84" s="29"/>
      <c r="W84" s="1" t="d">
        <v>2008-10-20</v>
      </c>
      <c r="X84">
        <v>19.420000000000002</v>
      </c>
      <c r="Y84">
        <v>22.09</v>
      </c>
      <c r="Z84" s="29">
        <f t="shared" si="29"/>
        <v>0.87913082842915358</v>
      </c>
      <c r="AA84" s="29">
        <f t="shared" si="33"/>
        <v>-5.2493825676811982E-2</v>
      </c>
      <c r="AB84" s="30">
        <f t="shared" si="12"/>
        <v>2.56893873357091E-2</v>
      </c>
      <c r="AC84" s="29">
        <f t="shared" si="20"/>
        <v>1.9665431565425176E-2</v>
      </c>
      <c r="AD84" s="29">
        <f t="shared" si="24"/>
        <v>-5.3460967016946366E-2</v>
      </c>
      <c r="AE84" s="29"/>
      <c r="AF84" s="29"/>
      <c r="AG84" s="29"/>
      <c r="AZ84" s="1" t="d">
        <f>A81</f>
        <v>2008-09-29</v>
      </c>
      <c r="BA84" s="6">
        <f t="shared" si="30"/>
        <v>-2.6423968643032623E-2</v>
      </c>
      <c r="BB84" s="6">
        <f t="shared" si="21"/>
        <v>0.33312876076398373</v>
      </c>
      <c r="BC84" s="6">
        <f t="shared" si="26"/>
        <v>0.24743433089138656</v>
      </c>
    </row>
    <row r="85" spans="1:55">
      <c r="A85" s="1" t="d">
        <v>2008-10-27</v>
      </c>
      <c r="B85">
        <v>51.400002000000001</v>
      </c>
      <c r="C85">
        <v>92.830001999999993</v>
      </c>
      <c r="D85" s="29">
        <f t="shared" si="27"/>
        <v>1.8060310970415914</v>
      </c>
      <c r="E85" s="29">
        <f t="shared" si="31"/>
        <v>7.2920817403763494E-2</v>
      </c>
      <c r="F85" s="30">
        <f t="shared" si="10"/>
        <v>0.5448714542174018</v>
      </c>
      <c r="G85" s="29">
        <f t="shared" si="18"/>
        <v>0.30243393976835486</v>
      </c>
      <c r="H85" s="29">
        <f t="shared" si="22"/>
        <v>0.37590902095999079</v>
      </c>
      <c r="I85" s="29"/>
      <c r="J85" s="29"/>
      <c r="K85" s="29"/>
      <c r="L85" s="1" t="d">
        <v>2008-10-27</v>
      </c>
      <c r="M85">
        <v>25.92</v>
      </c>
      <c r="N85">
        <v>92.830001999999993</v>
      </c>
      <c r="O85" s="29">
        <f t="shared" si="28"/>
        <v>3.5814043981481478</v>
      </c>
      <c r="P85" s="29">
        <f t="shared" si="32"/>
        <v>0.10443955913245365</v>
      </c>
      <c r="Q85" s="30">
        <f t="shared" si="11"/>
        <v>0.54897882644732521</v>
      </c>
      <c r="R85" s="29">
        <f t="shared" si="19"/>
        <v>0.4310788559714635</v>
      </c>
      <c r="S85" s="29">
        <f t="shared" si="23"/>
        <v>0.45324647089398845</v>
      </c>
      <c r="T85" s="29"/>
      <c r="U85" s="29"/>
      <c r="V85" s="29"/>
      <c r="W85" s="1" t="d">
        <v>2008-10-27</v>
      </c>
      <c r="X85">
        <v>22.98</v>
      </c>
      <c r="Y85">
        <v>25.18</v>
      </c>
      <c r="Z85" s="29">
        <f t="shared" si="29"/>
        <v>0.91262907069102461</v>
      </c>
      <c r="AA85" s="29">
        <f t="shared" si="33"/>
        <v>-2.1842217847837048E-2</v>
      </c>
      <c r="AB85" s="30">
        <f t="shared" si="12"/>
        <v>8.8781102334495002E-2</v>
      </c>
      <c r="AC85" s="29">
        <f t="shared" si="20"/>
        <v>4.9644813594456723E-2</v>
      </c>
      <c r="AD85" s="29">
        <f t="shared" si="24"/>
        <v>-2.151109828600738E-2</v>
      </c>
      <c r="AE85" s="29"/>
      <c r="AF85" s="29"/>
      <c r="AG85" s="29"/>
      <c r="AZ85" s="1" t="d">
        <f>A82</f>
        <v>2008-10-06</v>
      </c>
      <c r="BA85" s="6">
        <f t="shared" si="30"/>
        <v>-2.8845049784315516E-2</v>
      </c>
      <c r="BB85" s="6">
        <f t="shared" si="21"/>
        <v>0.46085843108673419</v>
      </c>
      <c r="BC85" s="6">
        <f t="shared" si="26"/>
        <v>0.53604735320844554</v>
      </c>
    </row>
    <row r="86" spans="1:55">
      <c r="A86" s="1" t="d">
        <v>2008-11-03</v>
      </c>
      <c r="B86">
        <v>49.849997999999999</v>
      </c>
      <c r="C86">
        <v>94.260002</v>
      </c>
      <c r="D86" s="29">
        <f t="shared" si="27"/>
        <v>1.8908727338364186</v>
      </c>
      <c r="E86" s="29">
        <f t="shared" si="31"/>
        <v>-0.15632921757210924</v>
      </c>
      <c r="F86" s="30">
        <f t="shared" si="10"/>
        <v>0.5805552447487542</v>
      </c>
      <c r="G86" s="29">
        <f t="shared" si="18"/>
        <v>0.34329038626889274</v>
      </c>
      <c r="H86" s="29">
        <f t="shared" si="22"/>
        <v>0.48773058604059516</v>
      </c>
      <c r="I86" s="29"/>
      <c r="J86" s="29"/>
      <c r="K86" s="29"/>
      <c r="L86" s="1" t="d">
        <v>2008-11-03</v>
      </c>
      <c r="M86">
        <v>24.870000999999998</v>
      </c>
      <c r="N86">
        <v>94.260002</v>
      </c>
      <c r="O86" s="29">
        <f t="shared" si="28"/>
        <v>3.7901084925569566</v>
      </c>
      <c r="P86" s="29">
        <f t="shared" si="32"/>
        <v>1.4279932323429285E-2</v>
      </c>
      <c r="Q86" s="30">
        <f t="shared" si="11"/>
        <v>0.54241971659009136</v>
      </c>
      <c r="R86" s="29">
        <f t="shared" si="19"/>
        <v>0.47691693486875125</v>
      </c>
      <c r="S86" s="29">
        <f t="shared" si="23"/>
        <v>0.58368737675494353</v>
      </c>
      <c r="T86" s="29"/>
      <c r="U86" s="29"/>
      <c r="V86" s="29"/>
      <c r="W86" s="1" t="d">
        <v>2008-11-03</v>
      </c>
      <c r="X86">
        <v>21.120000999999998</v>
      </c>
      <c r="Y86">
        <v>23.83</v>
      </c>
      <c r="Z86" s="29">
        <f t="shared" si="29"/>
        <v>0.8862778430549727</v>
      </c>
      <c r="AA86" s="29">
        <f t="shared" si="33"/>
        <v>-5.8957749486522049E-2</v>
      </c>
      <c r="AB86" s="30">
        <f t="shared" si="12"/>
        <v>4.3016740092967916E-2</v>
      </c>
      <c r="AC86" s="29">
        <f t="shared" si="20"/>
        <v>1.5297903175555473E-2</v>
      </c>
      <c r="AD86" s="29">
        <f t="shared" si="24"/>
        <v>-2.983496601714801E-2</v>
      </c>
      <c r="AE86" s="29"/>
      <c r="AF86" s="29"/>
      <c r="AG86" s="29"/>
      <c r="AZ86" s="1" t="d">
        <f>A83</f>
        <v>2008-10-13</v>
      </c>
      <c r="BA86" s="6">
        <f t="shared" si="30"/>
        <v>-2.3985945753711258E-2</v>
      </c>
      <c r="BB86" s="6">
        <f t="shared" si="21"/>
        <v>0.35457213959603895</v>
      </c>
      <c r="BC86" s="6">
        <f t="shared" si="26"/>
        <v>0.45393863274540169</v>
      </c>
    </row>
    <row r="87" spans="1:55">
      <c r="A87" s="1" t="d">
        <v>2008-11-10</v>
      </c>
      <c r="B87">
        <v>47.77</v>
      </c>
      <c r="C87">
        <v>95.169998000000007</v>
      </c>
      <c r="D87" s="29">
        <f t="shared" si="27"/>
        <v>1.9922545111994976</v>
      </c>
      <c r="E87" s="29">
        <f t="shared" si="31"/>
        <v>-2.5307785147207589E-2</v>
      </c>
      <c r="F87" s="30">
        <f t="shared" si="10"/>
        <v>0.60819187724202861</v>
      </c>
      <c r="G87" s="29">
        <f t="shared" si="18"/>
        <v>0.45718607768528441</v>
      </c>
      <c r="H87" s="29">
        <f t="shared" si="22"/>
        <v>0.51859948844121107</v>
      </c>
      <c r="I87" s="29"/>
      <c r="J87" s="29"/>
      <c r="K87" s="29"/>
      <c r="L87" s="1" t="d">
        <v>2008-11-10</v>
      </c>
      <c r="M87">
        <v>22.719999000000001</v>
      </c>
      <c r="N87">
        <v>95.169998000000007</v>
      </c>
      <c r="O87" s="29">
        <f t="shared" si="28"/>
        <v>4.1888205188741425</v>
      </c>
      <c r="P87" s="29">
        <f t="shared" si="32"/>
        <v>0.13894294403211385</v>
      </c>
      <c r="Q87" s="30">
        <f t="shared" si="11"/>
        <v>0.58490411057103187</v>
      </c>
      <c r="R87" s="29">
        <f t="shared" si="19"/>
        <v>0.60704585392532062</v>
      </c>
      <c r="S87" s="29">
        <f t="shared" si="23"/>
        <v>0.68721910683799825</v>
      </c>
      <c r="T87" s="29"/>
      <c r="U87" s="29"/>
      <c r="V87" s="29"/>
      <c r="W87" s="1" t="d">
        <v>2008-11-10</v>
      </c>
      <c r="X87">
        <v>19.18</v>
      </c>
      <c r="Y87">
        <v>22.4</v>
      </c>
      <c r="Z87" s="29">
        <f t="shared" si="29"/>
        <v>0.85625000000000007</v>
      </c>
      <c r="AA87" s="29">
        <f t="shared" si="33"/>
        <v>-9.7535042449520062E-2</v>
      </c>
      <c r="AB87" s="30">
        <f t="shared" si="12"/>
        <v>1.9673770644882484E-2</v>
      </c>
      <c r="AC87" s="29">
        <f t="shared" si="20"/>
        <v>-2.3408289919867552E-2</v>
      </c>
      <c r="AD87" s="29">
        <f t="shared" si="24"/>
        <v>-4.5984240420383238E-2</v>
      </c>
      <c r="AE87" s="29"/>
      <c r="AF87" s="29"/>
      <c r="AG87" s="29"/>
      <c r="AZ87" s="1" t="d">
        <f>A84</f>
        <v>2008-10-20</v>
      </c>
      <c r="BA87" s="6">
        <f t="shared" si="30"/>
        <v>-7.6947428918756028E-2</v>
      </c>
      <c r="BB87" s="6">
        <f t="shared" si="21"/>
        <v>0.5258426189325236</v>
      </c>
      <c r="BC87" s="6">
        <f t="shared" si="26"/>
        <v>0.52537277277175054</v>
      </c>
    </row>
    <row r="88" spans="1:55">
      <c r="A88" s="1" t="d">
        <v>2008-11-17</v>
      </c>
      <c r="B88">
        <v>44.419998</v>
      </c>
      <c r="C88">
        <v>102.91999800000001</v>
      </c>
      <c r="D88" s="29">
        <f t="shared" si="27"/>
        <v>2.3169743951811976</v>
      </c>
      <c r="E88" s="29">
        <f t="shared" si="31"/>
        <v>4.454189943546439E-2</v>
      </c>
      <c r="F88" s="30">
        <f t="shared" ref="F88:F151" si="34">LN(D88/D69)</f>
        <v>0.721013234472617</v>
      </c>
      <c r="G88" s="29">
        <f t="shared" si="18"/>
        <v>0.6344101996391871</v>
      </c>
      <c r="H88" s="29">
        <f t="shared" si="22"/>
        <v>0.67870234349024261</v>
      </c>
      <c r="I88" s="29"/>
      <c r="J88" s="29"/>
      <c r="K88" s="29"/>
      <c r="L88" s="1" t="d">
        <v>2008-11-17</v>
      </c>
      <c r="M88">
        <v>20.100000000000001</v>
      </c>
      <c r="N88">
        <v>102.91999800000001</v>
      </c>
      <c r="O88" s="29">
        <f t="shared" si="28"/>
        <v>5.1203979104477613</v>
      </c>
      <c r="P88" s="29">
        <f t="shared" si="32"/>
        <v>0.19244544026751992</v>
      </c>
      <c r="Q88" s="30">
        <f t="shared" ref="Q88:Q151" si="35">LN(O88/O69)</f>
        <v>0.78397916355449182</v>
      </c>
      <c r="R88" s="29">
        <f t="shared" si="19"/>
        <v>0.83257288504166838</v>
      </c>
      <c r="S88" s="29">
        <f t="shared" si="23"/>
        <v>0.91275525456815376</v>
      </c>
      <c r="T88" s="29"/>
      <c r="U88" s="29"/>
      <c r="V88" s="29"/>
      <c r="W88" s="1" t="d">
        <v>2008-11-17</v>
      </c>
      <c r="X88">
        <v>17.450001</v>
      </c>
      <c r="Y88">
        <v>20.59</v>
      </c>
      <c r="Z88" s="29">
        <f t="shared" si="29"/>
        <v>0.84749883438562412</v>
      </c>
      <c r="AA88" s="29">
        <f t="shared" si="33"/>
        <v>-3.6644260515826393E-2</v>
      </c>
      <c r="AB88" s="30">
        <f t="shared" ref="AB88:AB151" si="36">LN(Z88/Z69)</f>
        <v>4.5736585964970072E-2</v>
      </c>
      <c r="AC88" s="29">
        <f t="shared" si="20"/>
        <v>-2.3089398870556884E-2</v>
      </c>
      <c r="AD88" s="29">
        <f t="shared" si="24"/>
        <v>-7.9372294709863719E-2</v>
      </c>
      <c r="AE88" s="29"/>
      <c r="AF88" s="29"/>
      <c r="AG88" s="29"/>
      <c r="AZ88" s="1" t="d">
        <f>A85</f>
        <v>2008-10-27</v>
      </c>
      <c r="BA88" s="6">
        <f t="shared" si="30"/>
        <v>-4.4997560187817046E-2</v>
      </c>
      <c r="BB88" s="6">
        <f t="shared" si="21"/>
        <v>0.43086339535546336</v>
      </c>
      <c r="BC88" s="6">
        <f t="shared" si="26"/>
        <v>0.35649631696989931</v>
      </c>
    </row>
    <row r="89" spans="1:55">
      <c r="A89" s="1" t="d">
        <v>2008-11-24</v>
      </c>
      <c r="B89">
        <v>50.279998999999997</v>
      </c>
      <c r="C89">
        <v>105.720001</v>
      </c>
      <c r="D89" s="29">
        <f t="shared" si="27"/>
        <v>2.1026253600363041</v>
      </c>
      <c r="E89" s="29">
        <f t="shared" si="31"/>
        <v>0.1520550617766383</v>
      </c>
      <c r="F89" s="30">
        <f t="shared" si="34"/>
        <v>0.58089545920720653</v>
      </c>
      <c r="G89" s="29">
        <f t="shared" si="18"/>
        <v>0.52883915945898796</v>
      </c>
      <c r="H89" s="29">
        <f t="shared" si="22"/>
        <v>0.61607411908141063</v>
      </c>
      <c r="I89" s="29"/>
      <c r="J89" s="29"/>
      <c r="K89" s="29"/>
      <c r="L89" s="1" t="d">
        <v>2008-11-24</v>
      </c>
      <c r="M89">
        <v>23.15</v>
      </c>
      <c r="N89">
        <v>105.720001</v>
      </c>
      <c r="O89" s="29">
        <f t="shared" si="28"/>
        <v>4.5667387041036722</v>
      </c>
      <c r="P89" s="29">
        <f t="shared" si="32"/>
        <v>0.24304430519026754</v>
      </c>
      <c r="Q89" s="30">
        <f t="shared" si="35"/>
        <v>0.69283120774436902</v>
      </c>
      <c r="R89" s="29">
        <f t="shared" si="19"/>
        <v>0.68345695771549553</v>
      </c>
      <c r="S89" s="29">
        <f t="shared" si="23"/>
        <v>0.81498260492033414</v>
      </c>
      <c r="T89" s="29"/>
      <c r="U89" s="29"/>
      <c r="V89" s="29"/>
      <c r="W89" s="1" t="d">
        <v>2008-11-24</v>
      </c>
      <c r="X89">
        <v>20.49</v>
      </c>
      <c r="Y89">
        <v>23.110001</v>
      </c>
      <c r="Z89" s="29">
        <f t="shared" si="29"/>
        <v>0.88662912649809056</v>
      </c>
      <c r="AA89" s="29">
        <f t="shared" si="33"/>
        <v>-2.8902749111199728E-2</v>
      </c>
      <c r="AB89" s="30">
        <f t="shared" si="36"/>
        <v>5.7571360408681098E-2</v>
      </c>
      <c r="AC89" s="29">
        <f t="shared" si="20"/>
        <v>2.5854004871290349E-2</v>
      </c>
      <c r="AD89" s="29">
        <f t="shared" si="24"/>
        <v>-3.1819924285664811E-2</v>
      </c>
      <c r="AE89" s="29"/>
      <c r="AF89" s="29"/>
      <c r="AG89" s="29"/>
      <c r="AZ89" s="1" t="d">
        <f>A86</f>
        <v>2008-11-03</v>
      </c>
      <c r="BA89" s="6">
        <f t="shared" si="30"/>
        <v>-5.3321427918957678E-2</v>
      </c>
      <c r="BB89" s="6">
        <f t="shared" si="21"/>
        <v>0.47670147425275111</v>
      </c>
      <c r="BC89" s="6">
        <f t="shared" si="26"/>
        <v>0.46831788205050368</v>
      </c>
    </row>
    <row r="90" spans="1:55">
      <c r="A90" s="1" t="d">
        <v>2008-12-01</v>
      </c>
      <c r="B90">
        <v>44.16</v>
      </c>
      <c r="C90">
        <v>110.480003</v>
      </c>
      <c r="D90" s="29">
        <f t="shared" si="27"/>
        <v>2.5018116621376811</v>
      </c>
      <c r="E90" s="29">
        <f t="shared" si="31"/>
        <v>0.27997664786042548</v>
      </c>
      <c r="F90" s="30">
        <f t="shared" si="34"/>
        <v>0.71714532480314541</v>
      </c>
      <c r="G90" s="29">
        <f t="shared" si="18"/>
        <v>0.69354625087473387</v>
      </c>
      <c r="H90" s="29">
        <f t="shared" si="22"/>
        <v>0.72156335001211158</v>
      </c>
      <c r="I90" s="29"/>
      <c r="J90" s="29"/>
      <c r="K90" s="29"/>
      <c r="L90" s="1" t="d">
        <v>2008-12-01</v>
      </c>
      <c r="M90">
        <v>21.93</v>
      </c>
      <c r="N90">
        <v>110.480003</v>
      </c>
      <c r="O90" s="29">
        <f t="shared" si="28"/>
        <v>5.0378478340173274</v>
      </c>
      <c r="P90" s="29">
        <f t="shared" si="32"/>
        <v>0.2845843291363826</v>
      </c>
      <c r="Q90" s="30">
        <f t="shared" si="35"/>
        <v>0.7796893028517925</v>
      </c>
      <c r="R90" s="29">
        <f t="shared" si="19"/>
        <v>0.77127004516851072</v>
      </c>
      <c r="S90" s="29">
        <f t="shared" si="23"/>
        <v>0.84305187493227896</v>
      </c>
      <c r="T90" s="29"/>
      <c r="U90" s="29"/>
      <c r="V90" s="29"/>
      <c r="W90" s="1" t="d">
        <v>2008-12-01</v>
      </c>
      <c r="X90">
        <v>21.09</v>
      </c>
      <c r="Y90">
        <v>22.66</v>
      </c>
      <c r="Z90" s="29">
        <f t="shared" si="29"/>
        <v>0.93071491615180935</v>
      </c>
      <c r="AA90" s="29">
        <f t="shared" si="33"/>
        <v>4.8922523814929293E-2</v>
      </c>
      <c r="AB90" s="30">
        <f t="shared" si="36"/>
        <v>0.12084222276742217</v>
      </c>
      <c r="AC90" s="29">
        <f t="shared" si="20"/>
        <v>9.430772112275293E-2</v>
      </c>
      <c r="AD90" s="29">
        <f t="shared" si="24"/>
        <v>3.1610884389565844E-2</v>
      </c>
      <c r="AE90" s="29"/>
      <c r="AF90" s="29"/>
      <c r="AG90" s="29"/>
      <c r="AZ90" s="1" t="d">
        <f>A87</f>
        <v>2008-11-10</v>
      </c>
      <c r="BA90" s="6">
        <f t="shared" si="30"/>
        <v>-6.9470702322192907E-2</v>
      </c>
      <c r="BB90" s="6">
        <f t="shared" si="21"/>
        <v>0.60683039330932054</v>
      </c>
      <c r="BC90" s="6">
        <f t="shared" si="26"/>
        <v>0.49918678445111958</v>
      </c>
    </row>
    <row r="91" spans="1:55">
      <c r="A91" s="1" t="d">
        <v>2008-12-08</v>
      </c>
      <c r="B91">
        <v>48.279998999999997</v>
      </c>
      <c r="C91">
        <v>112.370003</v>
      </c>
      <c r="D91" s="29">
        <f t="shared" si="27"/>
        <v>2.3274648990775662</v>
      </c>
      <c r="E91" s="29">
        <f t="shared" si="31"/>
        <v>0.15551273143315197</v>
      </c>
      <c r="F91" s="30">
        <f t="shared" si="34"/>
        <v>0.63732511371140832</v>
      </c>
      <c r="G91" s="29">
        <f t="shared" si="18"/>
        <v>0.60518576683960246</v>
      </c>
      <c r="H91" s="29">
        <f t="shared" si="22"/>
        <v>0.68258561969315978</v>
      </c>
      <c r="I91" s="29"/>
      <c r="J91" s="29"/>
      <c r="K91" s="29"/>
      <c r="L91" s="1" t="d">
        <v>2008-12-08</v>
      </c>
      <c r="M91">
        <v>23.1</v>
      </c>
      <c r="N91">
        <v>112.370003</v>
      </c>
      <c r="O91" s="29">
        <f t="shared" si="28"/>
        <v>4.8645022943722935</v>
      </c>
      <c r="P91" s="29">
        <f t="shared" si="32"/>
        <v>0.14954521185921885</v>
      </c>
      <c r="Q91" s="30">
        <f t="shared" si="35"/>
        <v>0.74527935946211532</v>
      </c>
      <c r="R91" s="29">
        <f t="shared" si="19"/>
        <v>0.73603403232020104</v>
      </c>
      <c r="S91" s="29">
        <f t="shared" si="23"/>
        <v>0.84430516781656462</v>
      </c>
      <c r="T91" s="29"/>
      <c r="U91" s="29"/>
      <c r="V91" s="29"/>
      <c r="W91" s="1" t="d">
        <v>2008-12-08</v>
      </c>
      <c r="X91">
        <v>20.940000999999999</v>
      </c>
      <c r="Y91">
        <v>22.27</v>
      </c>
      <c r="Z91" s="29">
        <f t="shared" si="29"/>
        <v>0.94027844634036817</v>
      </c>
      <c r="AA91" s="29">
        <f t="shared" si="33"/>
        <v>9.3613661334307235E-2</v>
      </c>
      <c r="AB91" s="30">
        <f t="shared" si="36"/>
        <v>0.13101387904438952</v>
      </c>
      <c r="AC91" s="29">
        <f t="shared" si="20"/>
        <v>0.12162966237051763</v>
      </c>
      <c r="AD91" s="29">
        <f t="shared" si="24"/>
        <v>3.6091057231340401E-2</v>
      </c>
      <c r="AE91" s="29"/>
      <c r="AF91" s="29"/>
      <c r="AG91" s="29"/>
      <c r="AZ91" s="1" t="d">
        <f>A88</f>
        <v>2008-11-17</v>
      </c>
      <c r="BA91" s="6">
        <f t="shared" si="30"/>
        <v>-0.10285875661167339</v>
      </c>
      <c r="BB91" s="6">
        <f t="shared" si="21"/>
        <v>0.83235742442566829</v>
      </c>
      <c r="BC91" s="6">
        <f t="shared" si="26"/>
        <v>0.65928963950015107</v>
      </c>
    </row>
    <row r="92" spans="1:55">
      <c r="A92" s="1" t="d">
        <v>2008-12-15</v>
      </c>
      <c r="B92">
        <v>46</v>
      </c>
      <c r="C92">
        <v>122.260002</v>
      </c>
      <c r="D92" s="29">
        <f t="shared" si="27"/>
        <v>2.6578261304347826</v>
      </c>
      <c r="E92" s="29">
        <f t="shared" si="31"/>
        <v>0.13724634993060658</v>
      </c>
      <c r="F92" s="30">
        <f t="shared" si="34"/>
        <v>0.71811815690480019</v>
      </c>
      <c r="G92" s="29">
        <f t="shared" si="18"/>
        <v>0.66094382091139103</v>
      </c>
      <c r="H92" s="29">
        <f t="shared" si="22"/>
        <v>0.79496724253457041</v>
      </c>
      <c r="I92" s="29"/>
      <c r="J92" s="29"/>
      <c r="K92" s="29"/>
      <c r="L92" s="1" t="d">
        <v>2008-12-15</v>
      </c>
      <c r="M92">
        <v>22.780000999999999</v>
      </c>
      <c r="N92">
        <v>122.260002</v>
      </c>
      <c r="O92" s="29">
        <f t="shared" si="28"/>
        <v>5.3669884386747837</v>
      </c>
      <c r="P92" s="29">
        <f t="shared" si="32"/>
        <v>4.7034786126023867E-2</v>
      </c>
      <c r="Q92" s="30">
        <f t="shared" si="35"/>
        <v>0.80835710475141243</v>
      </c>
      <c r="R92" s="29">
        <f t="shared" si="19"/>
        <v>0.74915188014115042</v>
      </c>
      <c r="S92" s="29">
        <f t="shared" si="23"/>
        <v>0.92363517573994325</v>
      </c>
      <c r="T92" s="29"/>
      <c r="U92" s="29"/>
      <c r="V92" s="29"/>
      <c r="W92" s="1" t="d">
        <v>2008-12-15</v>
      </c>
      <c r="X92">
        <v>21.23</v>
      </c>
      <c r="Y92">
        <v>22.58</v>
      </c>
      <c r="Z92" s="29">
        <f t="shared" si="29"/>
        <v>0.94021257750221443</v>
      </c>
      <c r="AA92" s="29">
        <f t="shared" si="33"/>
        <v>0.1038165320783221</v>
      </c>
      <c r="AB92" s="30">
        <f t="shared" si="36"/>
        <v>9.9996986345411334E-2</v>
      </c>
      <c r="AC92" s="29">
        <f t="shared" si="20"/>
        <v>9.7198944901988368E-2</v>
      </c>
      <c r="AD92" s="29">
        <f t="shared" si="24"/>
        <v>5.7564409404609246E-2</v>
      </c>
      <c r="AE92" s="29"/>
      <c r="AF92" s="29"/>
      <c r="AG92" s="29"/>
      <c r="AZ92" s="1" t="d">
        <f>A89</f>
        <v>2008-11-24</v>
      </c>
      <c r="BA92" s="6">
        <f t="shared" si="30"/>
        <v>-5.5306386187474479E-2</v>
      </c>
      <c r="BB92" s="6">
        <f t="shared" si="21"/>
        <v>0.68324149709949544</v>
      </c>
      <c r="BC92" s="6">
        <f t="shared" si="26"/>
        <v>0.5966614150913192</v>
      </c>
    </row>
    <row r="93" spans="1:55">
      <c r="A93" s="1" t="d">
        <v>2008-12-22</v>
      </c>
      <c r="B93">
        <v>45.16</v>
      </c>
      <c r="C93">
        <v>121.300003</v>
      </c>
      <c r="D93" s="29">
        <f t="shared" si="27"/>
        <v>2.6860053808680249</v>
      </c>
      <c r="E93" s="29">
        <f t="shared" si="31"/>
        <v>0.24486836603899831</v>
      </c>
      <c r="F93" s="30">
        <f t="shared" si="34"/>
        <v>0.71488462551469234</v>
      </c>
      <c r="G93" s="29">
        <f t="shared" si="18"/>
        <v>0.72432936218558219</v>
      </c>
      <c r="H93" s="29">
        <f t="shared" si="22"/>
        <v>0.78370347763293224</v>
      </c>
      <c r="I93" s="29"/>
      <c r="J93" s="29"/>
      <c r="K93" s="29"/>
      <c r="L93" s="1" t="d">
        <v>2008-12-22</v>
      </c>
      <c r="M93">
        <v>22.16</v>
      </c>
      <c r="N93">
        <v>121.300003</v>
      </c>
      <c r="O93" s="29">
        <f t="shared" si="28"/>
        <v>5.4738268501805054</v>
      </c>
      <c r="P93" s="29">
        <f t="shared" si="32"/>
        <v>0.18117866014019668</v>
      </c>
      <c r="Q93" s="30">
        <f t="shared" si="35"/>
        <v>0.8394443838820056</v>
      </c>
      <c r="R93" s="29">
        <f t="shared" si="19"/>
        <v>0.8346926859272924</v>
      </c>
      <c r="S93" s="29">
        <f t="shared" si="23"/>
        <v>0.91191466976447644</v>
      </c>
      <c r="T93" s="29"/>
      <c r="U93" s="29"/>
      <c r="V93" s="29"/>
      <c r="W93" s="1" t="d">
        <v>2008-12-22</v>
      </c>
      <c r="X93">
        <v>20.82</v>
      </c>
      <c r="Y93">
        <v>22.469999000000001</v>
      </c>
      <c r="Z93" s="29">
        <f t="shared" si="29"/>
        <v>0.92656879958027583</v>
      </c>
      <c r="AA93" s="29">
        <f t="shared" si="33"/>
        <v>4.4061526800159935E-2</v>
      </c>
      <c r="AB93" s="30">
        <f t="shared" si="36"/>
        <v>5.6423341398117943E-2</v>
      </c>
      <c r="AC93" s="29">
        <f t="shared" si="20"/>
        <v>0.11160739337902155</v>
      </c>
      <c r="AD93" s="29">
        <f t="shared" si="24"/>
        <v>6.1531271286163085E-2</v>
      </c>
      <c r="AE93" s="29"/>
      <c r="AF93" s="29"/>
      <c r="AG93" s="29"/>
      <c r="AZ93" s="1" t="d">
        <f>A90</f>
        <v>2008-12-01</v>
      </c>
      <c r="BA93" s="6">
        <f t="shared" si="30"/>
        <v>8.1244224877561749E-3</v>
      </c>
      <c r="BB93" s="6">
        <f t="shared" si="21"/>
        <v>0.77105458455251064</v>
      </c>
      <c r="BC93" s="6">
        <f t="shared" si="26"/>
        <v>0.70215064602202015</v>
      </c>
    </row>
    <row r="94" spans="1:55">
      <c r="A94" s="1" t="d">
        <v>2008-12-29</v>
      </c>
      <c r="B94">
        <v>50.150002000000001</v>
      </c>
      <c r="C94">
        <v>116.349998</v>
      </c>
      <c r="D94" s="29">
        <f t="shared" si="27"/>
        <v>2.3200397479545463</v>
      </c>
      <c r="E94" s="29">
        <f t="shared" si="31"/>
        <v>-7.543081601594899E-2</v>
      </c>
      <c r="F94" s="30">
        <f t="shared" si="34"/>
        <v>0.62053356634620938</v>
      </c>
      <c r="G94" s="29">
        <f t="shared" si="18"/>
        <v>0.63342769544827782</v>
      </c>
      <c r="H94" s="29">
        <f t="shared" si="22"/>
        <v>0.60114015892915307</v>
      </c>
      <c r="I94" s="29"/>
      <c r="J94" s="29"/>
      <c r="K94" s="29"/>
      <c r="L94" s="1" t="d">
        <v>2008-12-29</v>
      </c>
      <c r="M94">
        <v>23.57</v>
      </c>
      <c r="N94">
        <v>116.349998</v>
      </c>
      <c r="O94" s="29">
        <f t="shared" si="28"/>
        <v>4.9363596945269412</v>
      </c>
      <c r="P94" s="29">
        <f t="shared" si="32"/>
        <v>-2.0350818214728991E-2</v>
      </c>
      <c r="Q94" s="30">
        <f t="shared" si="35"/>
        <v>0.7457786367901037</v>
      </c>
      <c r="R94" s="29">
        <f t="shared" si="19"/>
        <v>0.79975314432946576</v>
      </c>
      <c r="S94" s="29">
        <f t="shared" si="23"/>
        <v>0.76351331300822989</v>
      </c>
      <c r="T94" s="29"/>
      <c r="U94" s="29"/>
      <c r="V94" s="29"/>
      <c r="W94" s="1" t="d">
        <v>2008-12-29</v>
      </c>
      <c r="X94">
        <v>22.65</v>
      </c>
      <c r="Y94">
        <v>24.280000999999999</v>
      </c>
      <c r="Z94" s="29">
        <f t="shared" si="29"/>
        <v>0.93286651841571178</v>
      </c>
      <c r="AA94" s="29">
        <f t="shared" si="33"/>
        <v>2.309105660761914E-3</v>
      </c>
      <c r="AB94" s="30">
        <f t="shared" si="36"/>
        <v>7.0169609359854543E-2</v>
      </c>
      <c r="AC94" s="29">
        <f t="shared" si="20"/>
        <v>0.11126720406316762</v>
      </c>
      <c r="AD94" s="29">
        <f t="shared" si="24"/>
        <v>6.2530275486085599E-2</v>
      </c>
      <c r="AE94" s="29"/>
      <c r="AF94" s="29"/>
      <c r="AG94" s="29"/>
      <c r="AZ94" s="1" t="d">
        <f>A91</f>
        <v>2008-12-08</v>
      </c>
      <c r="BA94" s="6">
        <f t="shared" si="30"/>
        <v>1.2604595329530732E-2</v>
      </c>
      <c r="BB94" s="6">
        <f t="shared" si="21"/>
        <v>0.73581857170420095</v>
      </c>
      <c r="BC94" s="6">
        <f t="shared" si="26"/>
        <v>0.66317291570306836</v>
      </c>
    </row>
    <row r="95" spans="1:55">
      <c r="A95" s="1" t="d">
        <v>2009-01-05</v>
      </c>
      <c r="B95">
        <v>48.639999000000003</v>
      </c>
      <c r="C95">
        <v>112.730003</v>
      </c>
      <c r="D95" s="29">
        <f t="shared" si="27"/>
        <v>2.3176399119580573</v>
      </c>
      <c r="E95" s="29">
        <f t="shared" si="31"/>
        <v>-4.2302605305094771E-3</v>
      </c>
      <c r="F95" s="30">
        <f t="shared" si="34"/>
        <v>0.61176877762741866</v>
      </c>
      <c r="G95" s="29">
        <f t="shared" si="18"/>
        <v>0.62992257614441849</v>
      </c>
      <c r="H95" s="29">
        <f t="shared" si="22"/>
        <v>0.60487162903174985</v>
      </c>
      <c r="I95" s="29"/>
      <c r="J95" s="29"/>
      <c r="K95" s="29"/>
      <c r="L95" s="1" t="d">
        <v>2009-01-05</v>
      </c>
      <c r="M95">
        <v>23.34</v>
      </c>
      <c r="N95">
        <v>112.730003</v>
      </c>
      <c r="O95" s="29">
        <f t="shared" si="28"/>
        <v>4.8299058697514994</v>
      </c>
      <c r="P95" s="29">
        <f t="shared" si="32"/>
        <v>-7.137428279290807E-3</v>
      </c>
      <c r="Q95" s="30">
        <f t="shared" si="35"/>
        <v>0.71584565819115664</v>
      </c>
      <c r="R95" s="29">
        <f t="shared" si="19"/>
        <v>0.7558684050760367</v>
      </c>
      <c r="S95" s="29">
        <f t="shared" si="23"/>
        <v>0.71121551092473412</v>
      </c>
      <c r="T95" s="29"/>
      <c r="U95" s="29"/>
      <c r="V95" s="29"/>
      <c r="W95" s="1" t="d">
        <v>2009-01-05</v>
      </c>
      <c r="X95">
        <v>21.469999000000001</v>
      </c>
      <c r="Y95">
        <v>23.23</v>
      </c>
      <c r="Z95" s="29">
        <f t="shared" si="29"/>
        <v>0.92423585880327164</v>
      </c>
      <c r="AA95" s="29">
        <f t="shared" si="33"/>
        <v>-1.7208753396852978E-2</v>
      </c>
      <c r="AB95" s="30">
        <f t="shared" si="36"/>
        <v>6.5099466379404627E-2</v>
      </c>
      <c r="AC95" s="29">
        <f t="shared" si="20"/>
        <v>8.5524873408199739E-2</v>
      </c>
      <c r="AD95" s="29">
        <f t="shared" si="24"/>
        <v>5.0224999280287556E-2</v>
      </c>
      <c r="AE95" s="29"/>
      <c r="AF95" s="29"/>
      <c r="AG95" s="29"/>
      <c r="AZ95" s="1" t="d">
        <f>A92</f>
        <v>2008-12-15</v>
      </c>
      <c r="BA95" s="6">
        <f t="shared" si="30"/>
        <v>3.4077947502799577E-2</v>
      </c>
      <c r="BB95" s="6">
        <f t="shared" si="21"/>
        <v>0.74893641952515033</v>
      </c>
      <c r="BC95" s="6">
        <f t="shared" si="26"/>
        <v>0.77555453854447887</v>
      </c>
    </row>
    <row r="96" spans="1:55">
      <c r="A96" s="1" t="d">
        <v>2009-01-12</v>
      </c>
      <c r="B96">
        <v>46.540000999999997</v>
      </c>
      <c r="C96">
        <v>114.300003</v>
      </c>
      <c r="D96" s="29">
        <f t="shared" si="27"/>
        <v>2.4559518810495944</v>
      </c>
      <c r="E96" s="29">
        <f t="shared" si="31"/>
        <v>-7.8994126783618848E-2</v>
      </c>
      <c r="F96" s="30">
        <f t="shared" si="34"/>
        <v>0.56526273511386316</v>
      </c>
      <c r="G96" s="29">
        <f t="shared" si="18"/>
        <v>0.79431498621775565</v>
      </c>
      <c r="H96" s="29">
        <f t="shared" si="22"/>
        <v>0.64806243641778338</v>
      </c>
      <c r="I96" s="29"/>
      <c r="J96" s="29"/>
      <c r="K96" s="29"/>
      <c r="L96" s="1" t="d">
        <v>2009-01-12</v>
      </c>
      <c r="M96">
        <v>22.540001</v>
      </c>
      <c r="N96">
        <v>114.300003</v>
      </c>
      <c r="O96" s="29">
        <f t="shared" si="28"/>
        <v>5.0709848238249862</v>
      </c>
      <c r="P96" s="29">
        <f t="shared" si="32"/>
        <v>-5.6731894971685709E-2</v>
      </c>
      <c r="Q96" s="30">
        <f t="shared" si="35"/>
        <v>0.68146448926084091</v>
      </c>
      <c r="R96" s="29">
        <f t="shared" si="19"/>
        <v>0.88304116716517789</v>
      </c>
      <c r="S96" s="29">
        <f t="shared" si="23"/>
        <v>0.80550730619049504</v>
      </c>
      <c r="T96" s="29"/>
      <c r="U96" s="29"/>
      <c r="V96" s="29"/>
      <c r="W96" s="1" t="d">
        <v>2009-01-12</v>
      </c>
      <c r="X96">
        <v>20.610001</v>
      </c>
      <c r="Y96">
        <v>21.82</v>
      </c>
      <c r="Z96" s="29">
        <f t="shared" si="29"/>
        <v>0.94454633363886342</v>
      </c>
      <c r="AA96" s="29">
        <f t="shared" si="33"/>
        <v>4.598746023928629E-3</v>
      </c>
      <c r="AB96" s="30">
        <f t="shared" si="36"/>
        <v>5.1738611909279683E-2</v>
      </c>
      <c r="AC96" s="29">
        <f t="shared" si="20"/>
        <v>0.12100040241517393</v>
      </c>
      <c r="AD96" s="29">
        <f t="shared" si="24"/>
        <v>7.1417546726917483E-2</v>
      </c>
      <c r="AE96" s="29"/>
      <c r="AF96" s="29"/>
      <c r="AG96" s="29"/>
      <c r="AZ96" s="1" t="d">
        <f>A93</f>
        <v>2008-12-22</v>
      </c>
      <c r="BA96" s="6">
        <f t="shared" si="30"/>
        <v>3.8044809384353416E-2</v>
      </c>
      <c r="BB96" s="6">
        <f t="shared" si="21"/>
        <v>0.83447722531129231</v>
      </c>
      <c r="BC96" s="6">
        <f t="shared" si="26"/>
        <v>0.76429077364284081</v>
      </c>
    </row>
    <row r="97" spans="1:55">
      <c r="A97" s="1" t="d">
        <v>2009-01-19</v>
      </c>
      <c r="B97">
        <v>47.060001</v>
      </c>
      <c r="C97">
        <v>107.69000200000001</v>
      </c>
      <c r="D97" s="29">
        <f t="shared" si="27"/>
        <v>2.2883552849903257</v>
      </c>
      <c r="E97" s="29">
        <f t="shared" si="31"/>
        <v>-0.16022175803668107</v>
      </c>
      <c r="F97" s="30">
        <f t="shared" si="34"/>
        <v>0.50767970607238344</v>
      </c>
      <c r="G97" s="29">
        <f t="shared" si="18"/>
        <v>0.72539694685711631</v>
      </c>
      <c r="H97" s="29">
        <f t="shared" si="22"/>
        <v>0.64186481747970947</v>
      </c>
      <c r="I97" s="29"/>
      <c r="J97" s="29"/>
      <c r="K97" s="29"/>
      <c r="L97" s="1" t="d">
        <v>2009-01-19</v>
      </c>
      <c r="M97">
        <v>22.01</v>
      </c>
      <c r="N97">
        <v>107.69000200000001</v>
      </c>
      <c r="O97" s="29">
        <f t="shared" si="28"/>
        <v>4.892776101771922</v>
      </c>
      <c r="P97" s="29">
        <f t="shared" si="32"/>
        <v>-0.11221812642874469</v>
      </c>
      <c r="Q97" s="30">
        <f t="shared" si="35"/>
        <v>0.67420398062930897</v>
      </c>
      <c r="R97" s="29">
        <f t="shared" si="19"/>
        <v>0.84984407919238092</v>
      </c>
      <c r="S97" s="29">
        <f t="shared" si="23"/>
        <v>0.83035748927914999</v>
      </c>
      <c r="T97" s="29"/>
      <c r="U97" s="29"/>
      <c r="V97" s="29"/>
      <c r="W97" s="1" t="d">
        <v>2009-01-19</v>
      </c>
      <c r="X97">
        <v>19.68</v>
      </c>
      <c r="Y97">
        <v>20.629999000000002</v>
      </c>
      <c r="Z97" s="29">
        <f t="shared" si="29"/>
        <v>0.95395060368156093</v>
      </c>
      <c r="AA97" s="29">
        <f t="shared" si="33"/>
        <v>2.9123591520676628E-2</v>
      </c>
      <c r="AB97" s="30">
        <f t="shared" si="36"/>
        <v>4.2029111894796897E-2</v>
      </c>
      <c r="AC97" s="29">
        <f t="shared" si="20"/>
        <v>0.1232093681182396</v>
      </c>
      <c r="AD97" s="29">
        <f t="shared" si="24"/>
        <v>9.6721170637816434E-2</v>
      </c>
      <c r="AE97" s="29"/>
      <c r="AF97" s="29"/>
      <c r="AG97" s="29"/>
      <c r="AZ97" s="1" t="d">
        <f>A94</f>
        <v>2008-12-29</v>
      </c>
      <c r="BA97" s="6">
        <f t="shared" si="30"/>
        <v>3.904381358427593E-2</v>
      </c>
      <c r="BB97" s="6">
        <f t="shared" si="21"/>
        <v>0.79953768371346567</v>
      </c>
      <c r="BC97" s="6">
        <f t="shared" si="26"/>
        <v>0.58172745493906164</v>
      </c>
    </row>
    <row r="98" spans="1:55">
      <c r="A98" s="1" t="d">
        <v>2009-01-26</v>
      </c>
      <c r="B98">
        <v>46.919998</v>
      </c>
      <c r="C98">
        <v>103.75</v>
      </c>
      <c r="D98" s="29">
        <f t="shared" si="27"/>
        <v>2.2112106654394998</v>
      </c>
      <c r="E98" s="29">
        <f t="shared" si="31"/>
        <v>-4.80441403192036E-2</v>
      </c>
      <c r="F98" s="30">
        <f t="shared" si="34"/>
        <v>0.51675940406337206</v>
      </c>
      <c r="G98" s="29">
        <f t="shared" si="18"/>
        <v>0.67623459760533089</v>
      </c>
      <c r="H98" s="29">
        <f t="shared" si="22"/>
        <v>0.6236124778147375</v>
      </c>
      <c r="I98" s="29"/>
      <c r="J98" s="29"/>
      <c r="K98" s="29"/>
      <c r="L98" s="1" t="d">
        <v>2009-01-26</v>
      </c>
      <c r="M98">
        <v>21.059999000000001</v>
      </c>
      <c r="N98">
        <v>103.75</v>
      </c>
      <c r="O98" s="29">
        <f t="shared" si="28"/>
        <v>4.9264009936562676</v>
      </c>
      <c r="P98" s="29">
        <f t="shared" si="32"/>
        <v>-2.0194557223862882E-3</v>
      </c>
      <c r="Q98" s="30">
        <f t="shared" si="35"/>
        <v>0.69656064731314349</v>
      </c>
      <c r="R98" s="29">
        <f t="shared" si="19"/>
        <v>0.82515954312850959</v>
      </c>
      <c r="S98" s="29">
        <f t="shared" si="23"/>
        <v>0.82476086631395662</v>
      </c>
      <c r="T98" s="29"/>
      <c r="U98" s="29"/>
      <c r="V98" s="29"/>
      <c r="W98" s="1" t="d">
        <v>2009-01-26</v>
      </c>
      <c r="X98">
        <v>19.280000999999999</v>
      </c>
      <c r="Y98">
        <v>20.610001</v>
      </c>
      <c r="Z98" s="29">
        <f t="shared" si="29"/>
        <v>0.93546822244210459</v>
      </c>
      <c r="AA98" s="29">
        <f t="shared" si="33"/>
        <v>2.7850530755307431E-3</v>
      </c>
      <c r="AB98" s="30">
        <f t="shared" si="36"/>
        <v>2.5285321895219582E-2</v>
      </c>
      <c r="AC98" s="29">
        <f t="shared" si="20"/>
        <v>9.2037604063071043E-2</v>
      </c>
      <c r="AD98" s="29">
        <f t="shared" si="24"/>
        <v>0.10452460577760311</v>
      </c>
      <c r="AE98" s="29"/>
      <c r="AF98" s="29"/>
      <c r="AG98" s="29"/>
      <c r="AZ98" s="1" t="d">
        <f>A95</f>
        <v>2009-01-05</v>
      </c>
      <c r="BA98" s="6">
        <f t="shared" si="30"/>
        <v>2.6738537378477888E-2</v>
      </c>
      <c r="BB98" s="6">
        <f t="shared" si="21"/>
        <v>0.75565294446003661</v>
      </c>
      <c r="BC98" s="6">
        <f t="shared" si="26"/>
        <v>0.58545892504165842</v>
      </c>
    </row>
    <row r="99" spans="1:55">
      <c r="A99" s="1" t="d">
        <v>2009-02-02</v>
      </c>
      <c r="B99">
        <v>49.470001000000003</v>
      </c>
      <c r="C99">
        <v>102.290001</v>
      </c>
      <c r="D99" s="29">
        <f t="shared" si="27"/>
        <v>2.0677177871898569</v>
      </c>
      <c r="E99" s="29">
        <f t="shared" si="31"/>
        <v>-0.11410390777884369</v>
      </c>
      <c r="F99" s="30">
        <f t="shared" si="34"/>
        <v>0.39293178189653927</v>
      </c>
      <c r="G99" s="29">
        <f t="shared" si="18"/>
        <v>0.63917850750321015</v>
      </c>
      <c r="H99" s="29">
        <f t="shared" si="22"/>
        <v>0.58148849710668193</v>
      </c>
      <c r="I99" s="29"/>
      <c r="J99" s="29"/>
      <c r="K99" s="29"/>
      <c r="L99" s="1" t="d">
        <v>2009-02-02</v>
      </c>
      <c r="M99">
        <v>22.65</v>
      </c>
      <c r="N99">
        <v>102.290001</v>
      </c>
      <c r="O99" s="29">
        <f t="shared" si="28"/>
        <v>4.5161148344370865</v>
      </c>
      <c r="P99" s="29">
        <f t="shared" si="32"/>
        <v>-6.7174904494289256E-2</v>
      </c>
      <c r="Q99" s="30">
        <f t="shared" si="35"/>
        <v>0.52123409763796857</v>
      </c>
      <c r="R99" s="29">
        <f t="shared" si="19"/>
        <v>0.7520543045239807</v>
      </c>
      <c r="S99" s="29">
        <f t="shared" si="23"/>
        <v>0.7297421900808686</v>
      </c>
      <c r="T99" s="29"/>
      <c r="U99" s="29"/>
      <c r="V99" s="29"/>
      <c r="W99" s="1" t="d">
        <v>2009-02-02</v>
      </c>
      <c r="X99">
        <v>20.129999000000002</v>
      </c>
      <c r="Y99">
        <v>21.139999</v>
      </c>
      <c r="Z99" s="29">
        <f t="shared" si="29"/>
        <v>0.95222327115531091</v>
      </c>
      <c r="AA99" s="29">
        <f t="shared" si="33"/>
        <v>2.9832238304446979E-2</v>
      </c>
      <c r="AB99" s="30">
        <f t="shared" si="36"/>
        <v>2.7371985728234256E-2</v>
      </c>
      <c r="AC99" s="29">
        <f t="shared" si="20"/>
        <v>0.12295991371439091</v>
      </c>
      <c r="AD99" s="29">
        <f t="shared" si="24"/>
        <v>0.13392223137414513</v>
      </c>
      <c r="AE99" s="29"/>
      <c r="AF99" s="29"/>
      <c r="AG99" s="29"/>
      <c r="AZ99" s="1" t="d">
        <f>A96</f>
        <v>2009-01-12</v>
      </c>
      <c r="BA99" s="6">
        <f t="shared" si="30"/>
        <v>4.7931084825107814E-2</v>
      </c>
      <c r="BB99" s="6">
        <f t="shared" si="21"/>
        <v>0.8828257065491778</v>
      </c>
      <c r="BC99" s="6">
        <f t="shared" si="26"/>
        <v>0.62864973242769184</v>
      </c>
    </row>
    <row r="100" spans="1:55">
      <c r="A100" s="1" t="d">
        <v>2009-02-09</v>
      </c>
      <c r="B100">
        <v>46.990001999999997</v>
      </c>
      <c r="C100">
        <v>102.410004</v>
      </c>
      <c r="D100" s="29">
        <f t="shared" si="27"/>
        <v>2.1793998646775967</v>
      </c>
      <c r="E100" s="29">
        <f t="shared" si="31"/>
        <v>-0.11946487021738497</v>
      </c>
      <c r="F100" s="30">
        <f t="shared" si="34"/>
        <v>0.26083869128784837</v>
      </c>
      <c r="G100" s="29">
        <f t="shared" si="18"/>
        <v>0.74707603883684293</v>
      </c>
      <c r="H100" s="29">
        <f t="shared" si="22"/>
        <v>0.63869811965753454</v>
      </c>
      <c r="I100" s="29"/>
      <c r="J100" s="29"/>
      <c r="K100" s="29"/>
      <c r="L100" s="1" t="d">
        <v>2009-02-09</v>
      </c>
      <c r="M100">
        <v>21.59</v>
      </c>
      <c r="N100">
        <v>102.410004</v>
      </c>
      <c r="O100" s="29">
        <f t="shared" si="28"/>
        <v>4.7433999073645206</v>
      </c>
      <c r="P100" s="29">
        <f t="shared" si="32"/>
        <v>-6.6780885450967192E-2</v>
      </c>
      <c r="Q100" s="30">
        <f t="shared" si="35"/>
        <v>0.38543870427924271</v>
      </c>
      <c r="R100" s="29">
        <f t="shared" si="19"/>
        <v>0.86338922786319738</v>
      </c>
      <c r="S100" s="29">
        <f t="shared" si="23"/>
        <v>0.76624017800691924</v>
      </c>
      <c r="T100" s="29"/>
      <c r="U100" s="29"/>
      <c r="V100" s="29"/>
      <c r="W100" s="1" t="d">
        <v>2009-02-09</v>
      </c>
      <c r="X100">
        <v>18.989999999999998</v>
      </c>
      <c r="Y100">
        <v>20.34</v>
      </c>
      <c r="Z100" s="29">
        <f t="shared" si="29"/>
        <v>0.93362831858407069</v>
      </c>
      <c r="AA100" s="29">
        <f t="shared" si="33"/>
        <v>-1.1626328813797082E-2</v>
      </c>
      <c r="AB100" s="30">
        <f t="shared" si="36"/>
        <v>9.0667255153509664E-4</v>
      </c>
      <c r="AC100" s="29">
        <f t="shared" si="20"/>
        <v>9.2285833919602489E-2</v>
      </c>
      <c r="AD100" s="29">
        <f t="shared" si="24"/>
        <v>0.11252686150274868</v>
      </c>
      <c r="AE100" s="29"/>
      <c r="AF100" s="29"/>
      <c r="AG100" s="29"/>
      <c r="AZ100" s="1" t="d">
        <f>A97</f>
        <v>2009-01-19</v>
      </c>
      <c r="BA100" s="6">
        <f t="shared" si="30"/>
        <v>7.3234708736006765E-2</v>
      </c>
      <c r="BB100" s="6">
        <f t="shared" si="21"/>
        <v>0.84962861857638083</v>
      </c>
      <c r="BC100" s="6">
        <f t="shared" si="26"/>
        <v>0.62245211348961793</v>
      </c>
    </row>
    <row r="101" spans="1:55">
      <c r="A101" s="1" t="d">
        <v>2009-02-16</v>
      </c>
      <c r="B101">
        <v>42.380001</v>
      </c>
      <c r="C101">
        <v>103.91999800000001</v>
      </c>
      <c r="D101" s="29">
        <f t="shared" si="27"/>
        <v>2.4520999421401619</v>
      </c>
      <c r="E101" s="29">
        <f t="shared" si="31"/>
        <v>6.9111433316650678E-2</v>
      </c>
      <c r="F101" s="30">
        <f t="shared" si="34"/>
        <v>0.10357707268246556</v>
      </c>
      <c r="G101" s="29">
        <f t="shared" si="18"/>
        <v>0.8350253769454965</v>
      </c>
      <c r="H101" s="29">
        <f t="shared" si="22"/>
        <v>0.7010597394553103</v>
      </c>
      <c r="I101" s="29"/>
      <c r="J101" s="29"/>
      <c r="K101" s="29"/>
      <c r="L101" s="1" t="d">
        <v>2009-02-16</v>
      </c>
      <c r="M101">
        <v>20.48</v>
      </c>
      <c r="N101">
        <v>103.91999800000001</v>
      </c>
      <c r="O101" s="29">
        <f t="shared" si="28"/>
        <v>5.0742186523437498</v>
      </c>
      <c r="P101" s="29">
        <f t="shared" si="32"/>
        <v>3.6412700571217677E-2</v>
      </c>
      <c r="Q101" s="30">
        <f t="shared" si="35"/>
        <v>0.30605784057979984</v>
      </c>
      <c r="R101" s="29">
        <f t="shared" si="19"/>
        <v>0.88611783118846577</v>
      </c>
      <c r="S101" s="29">
        <f t="shared" si="23"/>
        <v>0.78620131998537479</v>
      </c>
      <c r="T101" s="29"/>
      <c r="U101" s="29"/>
      <c r="V101" s="29"/>
      <c r="W101" s="1" t="d">
        <v>2009-02-16</v>
      </c>
      <c r="X101">
        <v>17.84</v>
      </c>
      <c r="Y101">
        <v>18.620000999999998</v>
      </c>
      <c r="Z101" s="29">
        <f t="shared" si="29"/>
        <v>0.95810950815738416</v>
      </c>
      <c r="AA101" s="29">
        <f t="shared" si="33"/>
        <v>4.3501885832056414E-3</v>
      </c>
      <c r="AB101" s="30">
        <f t="shared" si="36"/>
        <v>1.8973837034835232E-2</v>
      </c>
      <c r="AC101" s="29">
        <f t="shared" si="20"/>
        <v>0.13293463299169953</v>
      </c>
      <c r="AD101" s="29">
        <f t="shared" si="24"/>
        <v>0.15937972859715596</v>
      </c>
      <c r="AE101" s="29"/>
      <c r="AF101" s="29"/>
      <c r="AG101" s="29"/>
      <c r="AZ101" s="1" t="d">
        <f>A98</f>
        <v>2009-01-26</v>
      </c>
      <c r="BA101" s="6">
        <f t="shared" si="30"/>
        <v>8.1038143875793445E-2</v>
      </c>
      <c r="BB101" s="6">
        <f t="shared" si="21"/>
        <v>0.8249440825125095</v>
      </c>
      <c r="BC101" s="6">
        <f t="shared" si="26"/>
        <v>0.60419977382464607</v>
      </c>
    </row>
    <row r="102" spans="1:55">
      <c r="A102" s="1" t="d">
        <v>2009-02-23</v>
      </c>
      <c r="B102">
        <v>41.130001</v>
      </c>
      <c r="C102">
        <v>101.879997</v>
      </c>
      <c r="D102" s="29">
        <f t="shared" si="27"/>
        <v>2.4770239368581586</v>
      </c>
      <c r="E102" s="29">
        <f t="shared" si="31"/>
        <v>0.11351763615808269</v>
      </c>
      <c r="F102" s="30">
        <f t="shared" si="34"/>
        <v>0.19248311129479934</v>
      </c>
      <c r="G102" s="29">
        <f t="shared" si="18"/>
        <v>0.85848916949018561</v>
      </c>
      <c r="H102" s="29">
        <f t="shared" si="22"/>
        <v>0.68709392110463985</v>
      </c>
      <c r="I102" s="29"/>
      <c r="J102" s="29"/>
      <c r="K102" s="29"/>
      <c r="L102" s="1" t="d">
        <v>2009-02-23</v>
      </c>
      <c r="M102">
        <v>19.370000999999998</v>
      </c>
      <c r="N102">
        <v>101.879997</v>
      </c>
      <c r="O102" s="29">
        <f t="shared" si="28"/>
        <v>5.2596794909819575</v>
      </c>
      <c r="P102" s="29">
        <f t="shared" si="32"/>
        <v>6.5461391731358842E-2</v>
      </c>
      <c r="Q102" s="30">
        <f t="shared" si="35"/>
        <v>0.36659384042147197</v>
      </c>
      <c r="R102" s="29">
        <f t="shared" si="19"/>
        <v>0.95286798884107382</v>
      </c>
      <c r="S102" s="29">
        <f t="shared" si="23"/>
        <v>0.80302927095679</v>
      </c>
      <c r="T102" s="29"/>
      <c r="U102" s="29"/>
      <c r="V102" s="29"/>
      <c r="W102" s="1" t="d">
        <v>2009-02-23</v>
      </c>
      <c r="X102">
        <v>17.530000999999999</v>
      </c>
      <c r="Y102">
        <v>17.100000000000001</v>
      </c>
      <c r="Z102" s="29">
        <f t="shared" si="29"/>
        <v>1.0251462573099412</v>
      </c>
      <c r="AA102" s="29">
        <f t="shared" si="33"/>
        <v>9.1543394842476949E-2</v>
      </c>
      <c r="AB102" s="30">
        <f t="shared" si="36"/>
        <v>8.2493139425774617E-2</v>
      </c>
      <c r="AC102" s="29">
        <f t="shared" si="20"/>
        <v>0.20890912510614029</v>
      </c>
      <c r="AD102" s="29">
        <f t="shared" si="24"/>
        <v>0.21067562905876891</v>
      </c>
      <c r="AE102" s="29"/>
      <c r="AF102" s="29"/>
      <c r="AG102" s="29"/>
      <c r="AZ102" s="1" t="d">
        <f>A99</f>
        <v>2009-02-02</v>
      </c>
      <c r="BA102" s="6">
        <f t="shared" si="30"/>
        <v>0.11043576947233547</v>
      </c>
      <c r="BB102" s="6">
        <f t="shared" si="21"/>
        <v>0.75183884390798061</v>
      </c>
      <c r="BC102" s="6">
        <f t="shared" si="26"/>
        <v>0.56207579311659051</v>
      </c>
    </row>
    <row r="103" spans="1:55">
      <c r="A103" s="1" t="d">
        <v>2009-03-02</v>
      </c>
      <c r="B103">
        <v>38.790000999999997</v>
      </c>
      <c r="C103">
        <v>104.260002</v>
      </c>
      <c r="D103" s="29">
        <f t="shared" si="27"/>
        <v>2.6878061178704278</v>
      </c>
      <c r="E103" s="29">
        <f t="shared" si="31"/>
        <v>0.2622798104999019</v>
      </c>
      <c r="F103" s="30">
        <f t="shared" si="34"/>
        <v>0.19300499618706313</v>
      </c>
      <c r="G103" s="29">
        <f t="shared" si="18"/>
        <v>0.93508640182325564</v>
      </c>
      <c r="H103" s="29">
        <f t="shared" si="22"/>
        <v>0.66235998932073559</v>
      </c>
      <c r="I103" s="29"/>
      <c r="J103" s="29"/>
      <c r="K103" s="29"/>
      <c r="L103" s="1" t="d">
        <v>2009-03-02</v>
      </c>
      <c r="M103">
        <v>18.399999999999999</v>
      </c>
      <c r="N103">
        <v>104.260002</v>
      </c>
      <c r="O103" s="29">
        <f t="shared" si="28"/>
        <v>5.6663044565217398</v>
      </c>
      <c r="P103" s="29">
        <f t="shared" si="32"/>
        <v>0.22688505959183236</v>
      </c>
      <c r="Q103" s="30">
        <f t="shared" si="35"/>
        <v>0.29375042125940765</v>
      </c>
      <c r="R103" s="29">
        <f t="shared" si="19"/>
        <v>1.0143642322888846</v>
      </c>
      <c r="S103" s="29">
        <f t="shared" si="23"/>
        <v>0.79584848292162413</v>
      </c>
      <c r="T103" s="29"/>
      <c r="U103" s="29"/>
      <c r="V103" s="29"/>
      <c r="W103" s="1" t="d">
        <v>2009-03-02</v>
      </c>
      <c r="X103">
        <v>16.32</v>
      </c>
      <c r="Y103">
        <v>15.5</v>
      </c>
      <c r="Z103" s="29">
        <f t="shared" si="29"/>
        <v>1.0529032258064517</v>
      </c>
      <c r="AA103" s="29">
        <f t="shared" si="33"/>
        <v>0.10050706877456067</v>
      </c>
      <c r="AB103" s="30">
        <f t="shared" si="36"/>
        <v>0.18037288017960695</v>
      </c>
      <c r="AC103" s="29">
        <f t="shared" si="20"/>
        <v>0.22040009297604393</v>
      </c>
      <c r="AD103" s="29">
        <f t="shared" si="24"/>
        <v>0.21264647779082946</v>
      </c>
      <c r="AE103" s="29"/>
      <c r="AF103" s="29"/>
      <c r="AG103" s="29"/>
      <c r="AZ103" s="1" t="d">
        <f>A100</f>
        <v>2009-02-09</v>
      </c>
      <c r="BA103" s="6">
        <f t="shared" si="30"/>
        <v>8.9040399600939013E-2</v>
      </c>
      <c r="BB103" s="6">
        <f t="shared" si="21"/>
        <v>0.8631737672471973</v>
      </c>
      <c r="BC103" s="6">
        <f t="shared" si="26"/>
        <v>0.619285415667443</v>
      </c>
    </row>
    <row r="104" spans="1:55">
      <c r="A104" s="1" t="d">
        <v>2009-03-09</v>
      </c>
      <c r="B104">
        <v>41.5</v>
      </c>
      <c r="C104">
        <v>102.730003</v>
      </c>
      <c r="D104" s="29">
        <f t="shared" si="27"/>
        <v>2.4754217590361445</v>
      </c>
      <c r="E104" s="29">
        <f t="shared" si="31"/>
        <v>0.12736124172522334</v>
      </c>
      <c r="F104" s="30">
        <f t="shared" si="34"/>
        <v>0.31527911560930821</v>
      </c>
      <c r="G104" s="29">
        <f t="shared" si="18"/>
        <v>0.88053592016042803</v>
      </c>
      <c r="H104" s="29">
        <f t="shared" si="22"/>
        <v>0.57233275356704028</v>
      </c>
      <c r="I104" s="29"/>
      <c r="J104" s="29"/>
      <c r="K104" s="29"/>
      <c r="L104" s="1" t="d">
        <v>2009-03-09</v>
      </c>
      <c r="M104">
        <v>20.350000000000001</v>
      </c>
      <c r="N104">
        <v>102.730003</v>
      </c>
      <c r="O104" s="29">
        <f t="shared" si="28"/>
        <v>5.0481573955773946</v>
      </c>
      <c r="P104" s="29">
        <f t="shared" si="32"/>
        <v>6.2269145923017154E-2</v>
      </c>
      <c r="Q104" s="30">
        <f t="shared" si="35"/>
        <v>0.34326829106980611</v>
      </c>
      <c r="R104" s="29">
        <f t="shared" si="19"/>
        <v>0.92823632731572558</v>
      </c>
      <c r="S104" s="29">
        <f t="shared" si="23"/>
        <v>0.70429467144243152</v>
      </c>
      <c r="T104" s="29"/>
      <c r="U104" s="29"/>
      <c r="V104" s="29"/>
      <c r="W104" s="1" t="d">
        <v>2009-03-09</v>
      </c>
      <c r="X104">
        <v>18.219999000000001</v>
      </c>
      <c r="Y104">
        <v>17.25</v>
      </c>
      <c r="Z104" s="29">
        <f t="shared" si="29"/>
        <v>1.0562318260869565</v>
      </c>
      <c r="AA104" s="29">
        <f t="shared" si="33"/>
        <v>0.12338455926591954</v>
      </c>
      <c r="AB104" s="30">
        <f t="shared" si="36"/>
        <v>0.14613344966529154</v>
      </c>
      <c r="AC104" s="29">
        <f t="shared" si="20"/>
        <v>0.20921863537425592</v>
      </c>
      <c r="AD104" s="29">
        <f t="shared" si="24"/>
        <v>0.20319467960397206</v>
      </c>
      <c r="AE104" s="29"/>
      <c r="AF104" s="29"/>
      <c r="AG104" s="29"/>
      <c r="AZ104" s="1" t="d">
        <f>A101</f>
        <v>2009-02-16</v>
      </c>
      <c r="BA104" s="6">
        <f t="shared" si="30"/>
        <v>0.13589326669534629</v>
      </c>
      <c r="BB104" s="6">
        <f t="shared" si="21"/>
        <v>0.88590237057246568</v>
      </c>
      <c r="BC104" s="6">
        <f t="shared" si="26"/>
        <v>0.68164703546521888</v>
      </c>
    </row>
    <row r="105" spans="1:55">
      <c r="A105" s="1" t="d">
        <v>2009-03-16</v>
      </c>
      <c r="B105">
        <v>43</v>
      </c>
      <c r="C105">
        <v>103.91999800000001</v>
      </c>
      <c r="D105" s="29">
        <f t="shared" si="27"/>
        <v>2.4167441395348841</v>
      </c>
      <c r="E105" s="29">
        <f t="shared" si="31"/>
        <v>-1.4523539257373669E-2</v>
      </c>
      <c r="F105" s="30">
        <f t="shared" si="34"/>
        <v>0.24538275099720108</v>
      </c>
      <c r="G105" s="29">
        <f t="shared" si="18"/>
        <v>0.83616101805563425</v>
      </c>
      <c r="H105" s="29">
        <f t="shared" si="22"/>
        <v>0.59372350360658743</v>
      </c>
      <c r="I105" s="29"/>
      <c r="J105" s="29"/>
      <c r="K105" s="29"/>
      <c r="L105" s="1" t="d">
        <v>2009-03-16</v>
      </c>
      <c r="M105">
        <v>21.15</v>
      </c>
      <c r="N105">
        <v>103.91999800000001</v>
      </c>
      <c r="O105" s="29">
        <f t="shared" si="28"/>
        <v>4.913475082742317</v>
      </c>
      <c r="P105" s="29">
        <f t="shared" si="32"/>
        <v>-3.2191105320979872E-2</v>
      </c>
      <c r="Q105" s="30">
        <f t="shared" si="35"/>
        <v>0.25958680293539066</v>
      </c>
      <c r="R105" s="29">
        <f t="shared" si="19"/>
        <v>0.86520526059928249</v>
      </c>
      <c r="S105" s="29">
        <f t="shared" si="23"/>
        <v>0.74730529012342095</v>
      </c>
      <c r="T105" s="29"/>
      <c r="U105" s="29"/>
      <c r="V105" s="29"/>
      <c r="W105" s="1" t="d">
        <v>2009-03-16</v>
      </c>
      <c r="X105">
        <v>18.549999</v>
      </c>
      <c r="Y105">
        <v>17.389999</v>
      </c>
      <c r="Z105" s="29">
        <f t="shared" si="29"/>
        <v>1.0667050067110413</v>
      </c>
      <c r="AA105" s="29">
        <f t="shared" si="33"/>
        <v>0.10736766268595881</v>
      </c>
      <c r="AB105" s="30">
        <f t="shared" si="36"/>
        <v>0.18529924920731616</v>
      </c>
      <c r="AC105" s="29">
        <f t="shared" si="20"/>
        <v>0.24478132281329623</v>
      </c>
      <c r="AD105" s="29">
        <f t="shared" si="24"/>
        <v>0.20564503407325799</v>
      </c>
      <c r="AE105" s="29"/>
      <c r="AF105" s="29"/>
      <c r="AG105" s="29"/>
      <c r="AZ105" s="1" t="d">
        <f>A102</f>
        <v>2009-02-23</v>
      </c>
      <c r="BA105" s="6">
        <f t="shared" si="30"/>
        <v>0.18718916715695924</v>
      </c>
      <c r="BB105" s="6">
        <f t="shared" si="21"/>
        <v>0.95265252822507374</v>
      </c>
      <c r="BC105" s="6">
        <f t="shared" si="26"/>
        <v>0.66768121711454831</v>
      </c>
    </row>
    <row r="106" spans="1:55">
      <c r="A106" s="1" t="d">
        <v>2009-03-23</v>
      </c>
      <c r="B106">
        <v>44.470001000000003</v>
      </c>
      <c r="C106">
        <v>104.55999799999999</v>
      </c>
      <c r="D106" s="29">
        <f t="shared" si="27"/>
        <v>2.3512479345345638</v>
      </c>
      <c r="E106" s="29">
        <f t="shared" si="31"/>
        <v>-5.2111590930844554E-2</v>
      </c>
      <c r="F106" s="30">
        <f t="shared" si="34"/>
        <v>0.16567930551116231</v>
      </c>
      <c r="G106" s="29">
        <f t="shared" si="18"/>
        <v>0.79846298150126505</v>
      </c>
      <c r="H106" s="29">
        <f t="shared" si="22"/>
        <v>0.56119812302140371</v>
      </c>
      <c r="I106" s="29"/>
      <c r="J106" s="29"/>
      <c r="K106" s="29"/>
      <c r="L106" s="1" t="d">
        <v>2009-03-23</v>
      </c>
      <c r="M106">
        <v>22.9</v>
      </c>
      <c r="N106">
        <v>104.55999799999999</v>
      </c>
      <c r="O106" s="29">
        <f t="shared" si="28"/>
        <v>4.5659387772925761</v>
      </c>
      <c r="P106" s="29">
        <f t="shared" si="32"/>
        <v>-0.1414459519917203</v>
      </c>
      <c r="Q106" s="30">
        <f t="shared" si="35"/>
        <v>8.6204944397637845E-2</v>
      </c>
      <c r="R106" s="29">
        <f t="shared" si="19"/>
        <v>0.7286492115289972</v>
      </c>
      <c r="S106" s="29">
        <f t="shared" si="23"/>
        <v>0.66314642980765715</v>
      </c>
      <c r="T106" s="29"/>
      <c r="U106" s="29"/>
      <c r="V106" s="29"/>
      <c r="W106" s="1" t="d">
        <v>2009-03-23</v>
      </c>
      <c r="X106">
        <v>20.100000000000001</v>
      </c>
      <c r="Y106">
        <v>19.280000999999999</v>
      </c>
      <c r="Z106" s="29">
        <f t="shared" si="29"/>
        <v>1.0425310662587624</v>
      </c>
      <c r="AA106" s="29">
        <f t="shared" si="33"/>
        <v>1.68161815458195E-2</v>
      </c>
      <c r="AB106" s="30">
        <f t="shared" si="36"/>
        <v>0.19684436342111405</v>
      </c>
      <c r="AC106" s="29">
        <f t="shared" si="20"/>
        <v>0.2053929990324864</v>
      </c>
      <c r="AD106" s="29">
        <f t="shared" si="24"/>
        <v>0.17767416211507403</v>
      </c>
      <c r="AE106" s="29"/>
      <c r="AF106" s="29"/>
      <c r="AG106" s="29"/>
      <c r="AZ106" s="1" t="d">
        <f>A103</f>
        <v>2009-03-02</v>
      </c>
      <c r="BA106" s="6">
        <f t="shared" si="30"/>
        <v>0.18916001588901979</v>
      </c>
      <c r="BB106" s="6">
        <f t="shared" si="21"/>
        <v>1.0141487716728845</v>
      </c>
      <c r="BC106" s="6">
        <f t="shared" si="26"/>
        <v>0.64294728533064416</v>
      </c>
    </row>
    <row r="107" spans="1:55">
      <c r="A107" s="1" t="d">
        <v>2009-03-30</v>
      </c>
      <c r="B107">
        <v>46.02</v>
      </c>
      <c r="C107">
        <v>102.91999800000001</v>
      </c>
      <c r="D107" s="29">
        <f t="shared" si="27"/>
        <v>2.2364189048239895</v>
      </c>
      <c r="E107" s="29">
        <f t="shared" si="31"/>
        <v>-0.18384940791730192</v>
      </c>
      <c r="F107" s="30">
        <f t="shared" si="34"/>
        <v>-3.538631116570317E-2</v>
      </c>
      <c r="G107" s="29">
        <f t="shared" si="18"/>
        <v>0.7238008429484275</v>
      </c>
      <c r="H107" s="29">
        <f t="shared" si="22"/>
        <v>0.57279504339168319</v>
      </c>
      <c r="I107" s="29"/>
      <c r="J107" s="29"/>
      <c r="K107" s="29"/>
      <c r="L107" s="1" t="d">
        <v>2009-03-30</v>
      </c>
      <c r="M107">
        <v>23.809999000000001</v>
      </c>
      <c r="N107">
        <v>102.91999800000001</v>
      </c>
      <c r="O107" s="29">
        <f t="shared" si="28"/>
        <v>4.3225536464743239</v>
      </c>
      <c r="P107" s="29">
        <f t="shared" si="32"/>
        <v>-0.27069078442646827</v>
      </c>
      <c r="Q107" s="30">
        <f t="shared" si="35"/>
        <v>-0.1693858034345804</v>
      </c>
      <c r="R107" s="29">
        <f t="shared" si="19"/>
        <v>0.61633126482203482</v>
      </c>
      <c r="S107" s="29">
        <f t="shared" si="23"/>
        <v>0.63847300817632346</v>
      </c>
      <c r="T107" s="29"/>
      <c r="U107" s="29"/>
      <c r="V107" s="29"/>
      <c r="W107" s="1" t="d">
        <v>2009-03-30</v>
      </c>
      <c r="X107">
        <v>21.389999</v>
      </c>
      <c r="Y107">
        <v>19.870000999999998</v>
      </c>
      <c r="Z107" s="29">
        <f t="shared" si="29"/>
        <v>1.0764971275039192</v>
      </c>
      <c r="AA107" s="29">
        <f t="shared" si="33"/>
        <v>2.2161043841884543E-2</v>
      </c>
      <c r="AB107" s="30">
        <f t="shared" si="36"/>
        <v>0.23917818453731782</v>
      </c>
      <c r="AC107" s="29">
        <f t="shared" si="20"/>
        <v>0.24857902950322894</v>
      </c>
      <c r="AD107" s="29">
        <f t="shared" si="24"/>
        <v>0.20549696893847896</v>
      </c>
      <c r="AE107" s="29"/>
      <c r="AF107" s="29"/>
      <c r="AG107" s="29"/>
      <c r="AZ107" s="1" t="d">
        <f>A104</f>
        <v>2009-03-09</v>
      </c>
      <c r="BA107" s="6">
        <f t="shared" si="30"/>
        <v>0.17970821770216239</v>
      </c>
      <c r="BB107" s="6">
        <f t="shared" si="21"/>
        <v>0.9280208666997255</v>
      </c>
      <c r="BC107" s="6">
        <f t="shared" si="26"/>
        <v>0.55292004957694885</v>
      </c>
    </row>
    <row r="108" spans="1:55">
      <c r="A108" s="1" t="d">
        <v>2009-04-06</v>
      </c>
      <c r="B108">
        <v>45.599997999999999</v>
      </c>
      <c r="C108">
        <v>102.349998</v>
      </c>
      <c r="D108" s="29">
        <f t="shared" si="27"/>
        <v>2.2445175984437542</v>
      </c>
      <c r="E108" s="29">
        <f t="shared" si="31"/>
        <v>-9.792016928846714E-2</v>
      </c>
      <c r="F108" s="30">
        <f t="shared" si="34"/>
        <v>6.5303884544202662E-2</v>
      </c>
      <c r="G108" s="29">
        <f t="shared" ref="G108:G171" si="37">LN(D108/D69)</f>
        <v>0.68924165983897601</v>
      </c>
      <c r="H108" s="29">
        <f t="shared" si="22"/>
        <v>0.6026386250055461</v>
      </c>
      <c r="I108" s="29"/>
      <c r="J108" s="29"/>
      <c r="K108" s="29"/>
      <c r="L108" s="1" t="d">
        <v>2009-04-06</v>
      </c>
      <c r="M108">
        <v>23.84</v>
      </c>
      <c r="N108">
        <v>102.349998</v>
      </c>
      <c r="O108" s="29">
        <f t="shared" si="28"/>
        <v>4.2932046140939599</v>
      </c>
      <c r="P108" s="29">
        <f t="shared" si="32"/>
        <v>-0.16198985417297421</v>
      </c>
      <c r="Q108" s="30">
        <f t="shared" si="35"/>
        <v>-6.1765868293435576E-2</v>
      </c>
      <c r="R108" s="29">
        <f t="shared" ref="R108:R171" si="38">LN(O108/O69)</f>
        <v>0.60778046100790561</v>
      </c>
      <c r="S108" s="29">
        <f t="shared" si="23"/>
        <v>0.65637418249508206</v>
      </c>
      <c r="T108" s="29"/>
      <c r="U108" s="29"/>
      <c r="V108" s="29"/>
      <c r="W108" s="1" t="d">
        <v>2009-04-06</v>
      </c>
      <c r="X108">
        <v>21.91</v>
      </c>
      <c r="Y108">
        <v>20.48</v>
      </c>
      <c r="Z108" s="29">
        <f t="shared" si="29"/>
        <v>1.06982421875</v>
      </c>
      <c r="AA108" s="29">
        <f t="shared" si="33"/>
        <v>1.2786659966368099E-2</v>
      </c>
      <c r="AB108" s="30">
        <f t="shared" si="36"/>
        <v>0.18782285874285928</v>
      </c>
      <c r="AC108" s="29">
        <f t="shared" ref="AC108:AC171" si="39">LN(Z108/Z69)</f>
        <v>0.2786967544857113</v>
      </c>
      <c r="AD108" s="29">
        <f t="shared" si="24"/>
        <v>0.20987076965018445</v>
      </c>
      <c r="AE108" s="29"/>
      <c r="AF108" s="29"/>
      <c r="AG108" s="29"/>
      <c r="AZ108" s="1" t="d">
        <f>A105</f>
        <v>2009-03-16</v>
      </c>
      <c r="BA108" s="6">
        <f t="shared" si="30"/>
        <v>0.18215857217144832</v>
      </c>
      <c r="BB108" s="6">
        <f t="shared" si="21"/>
        <v>0.8649897999832824</v>
      </c>
      <c r="BC108" s="6">
        <f t="shared" si="26"/>
        <v>0.574310799616496</v>
      </c>
    </row>
    <row r="109" spans="1:55">
      <c r="A109" s="1" t="d">
        <v>2009-04-13</v>
      </c>
      <c r="B109">
        <v>45.779998999999997</v>
      </c>
      <c r="C109">
        <v>101.699997</v>
      </c>
      <c r="D109" s="29">
        <f t="shared" si="27"/>
        <v>2.2214940852226754</v>
      </c>
      <c r="E109" s="29">
        <f t="shared" si="31"/>
        <v>-8.4241256548040017E-2</v>
      </c>
      <c r="F109" s="30">
        <f t="shared" si="34"/>
        <v>-0.11883515341126434</v>
      </c>
      <c r="G109" s="29">
        <f t="shared" si="37"/>
        <v>0.63588870472076076</v>
      </c>
      <c r="H109" s="29">
        <f t="shared" si="22"/>
        <v>0.58383240497254218</v>
      </c>
      <c r="I109" s="29"/>
      <c r="J109" s="29"/>
      <c r="K109" s="29"/>
      <c r="L109" s="1" t="d">
        <v>2009-04-13</v>
      </c>
      <c r="M109">
        <v>24.450001</v>
      </c>
      <c r="N109">
        <v>101.699997</v>
      </c>
      <c r="O109" s="29">
        <f t="shared" si="28"/>
        <v>4.159508909631537</v>
      </c>
      <c r="P109" s="29">
        <f t="shared" si="32"/>
        <v>-0.16658443088917049</v>
      </c>
      <c r="Q109" s="30">
        <f t="shared" si="35"/>
        <v>-0.19158195709016249</v>
      </c>
      <c r="R109" s="29">
        <f t="shared" si="38"/>
        <v>0.59942890581688846</v>
      </c>
      <c r="S109" s="29">
        <f t="shared" si="23"/>
        <v>0.59005465578801486</v>
      </c>
      <c r="T109" s="29"/>
      <c r="U109" s="29"/>
      <c r="V109" s="29"/>
      <c r="W109" s="1" t="d">
        <v>2009-04-13</v>
      </c>
      <c r="X109">
        <v>22.52</v>
      </c>
      <c r="Y109">
        <v>21.110001</v>
      </c>
      <c r="Z109" s="29">
        <f t="shared" si="29"/>
        <v>1.0667929385697328</v>
      </c>
      <c r="AA109" s="29">
        <f t="shared" si="33"/>
        <v>8.2429757137464073E-5</v>
      </c>
      <c r="AB109" s="30">
        <f t="shared" si="36"/>
        <v>0.13645915514952422</v>
      </c>
      <c r="AC109" s="29">
        <f t="shared" si="39"/>
        <v>0.24255675975581939</v>
      </c>
      <c r="AD109" s="29">
        <f t="shared" si="24"/>
        <v>0.21083940421842851</v>
      </c>
      <c r="AE109" s="29"/>
      <c r="AF109" s="29"/>
      <c r="AG109" s="29"/>
      <c r="AZ109" s="1" t="d">
        <f>A106</f>
        <v>2009-03-23</v>
      </c>
      <c r="BA109" s="6">
        <f t="shared" si="30"/>
        <v>0.15418770021326436</v>
      </c>
      <c r="BB109" s="6">
        <f t="shared" si="21"/>
        <v>0.72843375091299711</v>
      </c>
      <c r="BC109" s="6">
        <f t="shared" si="26"/>
        <v>0.54178541903131228</v>
      </c>
    </row>
    <row r="110" spans="1:55">
      <c r="A110" s="1" t="d">
        <v>2009-04-20</v>
      </c>
      <c r="B110">
        <v>46.07</v>
      </c>
      <c r="C110">
        <v>100.57</v>
      </c>
      <c r="D110" s="29">
        <f t="shared" si="27"/>
        <v>2.1829824180594746</v>
      </c>
      <c r="E110" s="29">
        <f t="shared" si="31"/>
        <v>-7.4254199669954571E-2</v>
      </c>
      <c r="F110" s="30">
        <f t="shared" si="34"/>
        <v>-6.4087625591944211E-2</v>
      </c>
      <c r="G110" s="29">
        <f t="shared" si="37"/>
        <v>0.58082221402527623</v>
      </c>
      <c r="H110" s="29">
        <f t="shared" si="22"/>
        <v>0.55722314009686469</v>
      </c>
      <c r="I110" s="29"/>
      <c r="J110" s="29"/>
      <c r="K110" s="29"/>
      <c r="L110" s="1" t="d">
        <v>2009-04-20</v>
      </c>
      <c r="M110">
        <v>25.1</v>
      </c>
      <c r="N110">
        <v>100.57</v>
      </c>
      <c r="O110" s="29">
        <f t="shared" si="28"/>
        <v>4.0067729083665338</v>
      </c>
      <c r="P110" s="29">
        <f t="shared" si="32"/>
        <v>-0.13063798330934795</v>
      </c>
      <c r="Q110" s="30">
        <f t="shared" si="35"/>
        <v>-0.19397825077092887</v>
      </c>
      <c r="R110" s="29">
        <f t="shared" si="38"/>
        <v>0.55069648534496796</v>
      </c>
      <c r="S110" s="29">
        <f t="shared" si="23"/>
        <v>0.54227722766168607</v>
      </c>
      <c r="T110" s="29"/>
      <c r="U110" s="29"/>
      <c r="V110" s="29"/>
      <c r="W110" s="1" t="d">
        <v>2009-04-20</v>
      </c>
      <c r="X110">
        <v>22.790001</v>
      </c>
      <c r="Y110">
        <v>21.66</v>
      </c>
      <c r="Z110" s="29">
        <f t="shared" si="29"/>
        <v>1.0521699445983379</v>
      </c>
      <c r="AA110" s="29">
        <f t="shared" si="33"/>
        <v>9.2031715482294198E-3</v>
      </c>
      <c r="AB110" s="30">
        <f t="shared" si="36"/>
        <v>0.11243387363503626</v>
      </c>
      <c r="AC110" s="29">
        <f t="shared" si="39"/>
        <v>0.24349912944024074</v>
      </c>
      <c r="AD110" s="29">
        <f t="shared" si="24"/>
        <v>0.2169646277955716</v>
      </c>
      <c r="AE110" s="29"/>
      <c r="AF110" s="29"/>
      <c r="AG110" s="29"/>
      <c r="AZ110" s="1" t="d">
        <f>A107</f>
        <v>2009-03-30</v>
      </c>
      <c r="BA110" s="6">
        <f t="shared" si="30"/>
        <v>0.18201050703666929</v>
      </c>
      <c r="BB110" s="6">
        <f t="shared" si="21"/>
        <v>0.61611580420603473</v>
      </c>
      <c r="BC110" s="6">
        <f t="shared" si="26"/>
        <v>0.55338233940159176</v>
      </c>
    </row>
    <row r="111" spans="1:55">
      <c r="A111" s="1" t="d">
        <v>2009-04-27</v>
      </c>
      <c r="B111">
        <v>47.259998000000003</v>
      </c>
      <c r="C111">
        <v>97.110000999999997</v>
      </c>
      <c r="D111" s="29">
        <f t="shared" si="27"/>
        <v>2.0548033243674699</v>
      </c>
      <c r="E111" s="29">
        <f t="shared" si="31"/>
        <v>-8.4695745909566356E-2</v>
      </c>
      <c r="F111" s="30">
        <f t="shared" si="34"/>
        <v>-0.25732840700587617</v>
      </c>
      <c r="G111" s="29">
        <f t="shared" si="37"/>
        <v>0.51272560207508877</v>
      </c>
      <c r="H111" s="29">
        <f t="shared" si="22"/>
        <v>0.48058625520328302</v>
      </c>
      <c r="I111" s="29"/>
      <c r="J111" s="29"/>
      <c r="K111" s="29"/>
      <c r="L111" s="1" t="d">
        <v>2009-04-27</v>
      </c>
      <c r="M111">
        <v>25.73</v>
      </c>
      <c r="N111">
        <v>97.110000999999997</v>
      </c>
      <c r="O111" s="29">
        <f t="shared" si="28"/>
        <v>3.7741935872522347</v>
      </c>
      <c r="P111" s="29">
        <f t="shared" si="32"/>
        <v>-0.1356596088711533</v>
      </c>
      <c r="Q111" s="30">
        <f t="shared" si="35"/>
        <v>-0.35208019843175753</v>
      </c>
      <c r="R111" s="29">
        <f t="shared" si="38"/>
        <v>0.49150169298274593</v>
      </c>
      <c r="S111" s="29">
        <f t="shared" si="23"/>
        <v>0.48225636584083165</v>
      </c>
      <c r="T111" s="29"/>
      <c r="U111" s="29"/>
      <c r="V111" s="29"/>
      <c r="W111" s="1" t="d">
        <v>2009-04-27</v>
      </c>
      <c r="X111">
        <v>23.18</v>
      </c>
      <c r="Y111">
        <v>22</v>
      </c>
      <c r="Z111" s="29">
        <f t="shared" si="29"/>
        <v>1.0536363636363637</v>
      </c>
      <c r="AA111" s="29">
        <f t="shared" si="33"/>
        <v>-2.1464984899354812E-2</v>
      </c>
      <c r="AB111" s="30">
        <f t="shared" si="36"/>
        <v>0.11389666755964095</v>
      </c>
      <c r="AC111" s="29">
        <f t="shared" si="39"/>
        <v>0.24484049166907423</v>
      </c>
      <c r="AD111" s="29">
        <f t="shared" si="24"/>
        <v>0.23545627499520225</v>
      </c>
      <c r="AE111" s="29"/>
      <c r="AF111" s="29"/>
      <c r="AG111" s="29"/>
      <c r="AZ111" s="1" t="d">
        <f>A108</f>
        <v>2009-04-06</v>
      </c>
      <c r="BA111" s="6">
        <f t="shared" si="30"/>
        <v>0.18638430774837478</v>
      </c>
      <c r="BB111" s="6">
        <f t="shared" ref="BB111:BB174" si="40">R108-AVERAGE($P$4:$S$640)</f>
        <v>0.60756500039190553</v>
      </c>
      <c r="BC111" s="6">
        <f t="shared" si="26"/>
        <v>0.58322592101545467</v>
      </c>
    </row>
    <row r="112" spans="1:55">
      <c r="A112" s="1" t="d">
        <v>2009-05-04</v>
      </c>
      <c r="B112">
        <v>51.84</v>
      </c>
      <c r="C112">
        <v>94.940002000000007</v>
      </c>
      <c r="D112" s="29">
        <f t="shared" si="27"/>
        <v>1.8314043595679013</v>
      </c>
      <c r="E112" s="29">
        <f t="shared" si="31"/>
        <v>-0.20340753776072773</v>
      </c>
      <c r="F112" s="30">
        <f t="shared" si="34"/>
        <v>-0.38297201925552321</v>
      </c>
      <c r="G112" s="29">
        <f t="shared" si="37"/>
        <v>0.34569269457982493</v>
      </c>
      <c r="H112" s="29">
        <f t="shared" si="22"/>
        <v>0.28851835858641572</v>
      </c>
      <c r="I112" s="29"/>
      <c r="J112" s="29"/>
      <c r="K112" s="29"/>
      <c r="L112" s="1" t="d">
        <v>2009-05-04</v>
      </c>
      <c r="M112">
        <v>26.799999</v>
      </c>
      <c r="N112">
        <v>94.940002000000007</v>
      </c>
      <c r="O112" s="29">
        <f t="shared" si="28"/>
        <v>3.5425375202439375</v>
      </c>
      <c r="P112" s="29">
        <f t="shared" si="32"/>
        <v>-0.19219016638362732</v>
      </c>
      <c r="Q112" s="30">
        <f t="shared" si="35"/>
        <v>-0.43513469481725953</v>
      </c>
      <c r="R112" s="29">
        <f t="shared" si="38"/>
        <v>0.39293344969517524</v>
      </c>
      <c r="S112" s="29">
        <f t="shared" si="23"/>
        <v>0.33372822508491312</v>
      </c>
      <c r="T112" s="29"/>
      <c r="U112" s="29"/>
      <c r="V112" s="29"/>
      <c r="W112" s="1" t="d">
        <v>2009-05-04</v>
      </c>
      <c r="X112">
        <v>23.99</v>
      </c>
      <c r="Y112">
        <v>23.51</v>
      </c>
      <c r="Z112" s="29">
        <f t="shared" si="29"/>
        <v>1.0204168438962142</v>
      </c>
      <c r="AA112" s="29">
        <f t="shared" si="33"/>
        <v>-4.7283139136443213E-2</v>
      </c>
      <c r="AB112" s="30">
        <f t="shared" si="36"/>
        <v>9.6478192806256177E-2</v>
      </c>
      <c r="AC112" s="29">
        <f t="shared" si="39"/>
        <v>0.18185748365138746</v>
      </c>
      <c r="AD112" s="29">
        <f t="shared" si="24"/>
        <v>0.17905944220796427</v>
      </c>
      <c r="AE112" s="29"/>
      <c r="AF112" s="29"/>
      <c r="AG112" s="29"/>
      <c r="AZ112" s="1" t="d">
        <f>A109</f>
        <v>2009-04-13</v>
      </c>
      <c r="BA112" s="6">
        <f t="shared" si="30"/>
        <v>0.18735294231661884</v>
      </c>
      <c r="BB112" s="6">
        <f t="shared" si="40"/>
        <v>0.59921344520088837</v>
      </c>
      <c r="BC112" s="6">
        <f t="shared" si="26"/>
        <v>0.56441970098245076</v>
      </c>
    </row>
    <row r="113" spans="1:55">
      <c r="A113" s="1" t="d">
        <v>2009-05-11</v>
      </c>
      <c r="B113">
        <v>48</v>
      </c>
      <c r="C113">
        <v>98.040001000000004</v>
      </c>
      <c r="D113" s="29">
        <f t="shared" si="27"/>
        <v>2.0425000208333333</v>
      </c>
      <c r="E113" s="29">
        <f t="shared" si="31"/>
        <v>-8.4005422923228906E-2</v>
      </c>
      <c r="F113" s="30">
        <f t="shared" si="34"/>
        <v>-0.12740976031854426</v>
      </c>
      <c r="G113" s="29">
        <f t="shared" si="37"/>
        <v>0.44100408206601949</v>
      </c>
      <c r="H113" s="29">
        <f t="shared" si="22"/>
        <v>0.45044881873690934</v>
      </c>
      <c r="I113" s="29"/>
      <c r="J113" s="29"/>
      <c r="K113" s="29"/>
      <c r="L113" s="1" t="d">
        <v>2009-05-11</v>
      </c>
      <c r="M113">
        <v>25.83</v>
      </c>
      <c r="N113">
        <v>98.040001000000004</v>
      </c>
      <c r="O113" s="29">
        <f t="shared" si="28"/>
        <v>3.7955865660085175</v>
      </c>
      <c r="P113" s="29">
        <f t="shared" si="32"/>
        <v>-9.1558054983231801E-2</v>
      </c>
      <c r="Q113" s="30">
        <f t="shared" si="35"/>
        <v>-0.26278919385866539</v>
      </c>
      <c r="R113" s="29">
        <f t="shared" si="38"/>
        <v>0.47330536683109653</v>
      </c>
      <c r="S113" s="29">
        <f t="shared" si="23"/>
        <v>0.46855366887638311</v>
      </c>
      <c r="T113" s="29"/>
      <c r="U113" s="29"/>
      <c r="V113" s="29"/>
      <c r="W113" s="1" t="d">
        <v>2009-05-11</v>
      </c>
      <c r="X113">
        <v>22.129999000000002</v>
      </c>
      <c r="Y113">
        <v>21.799999</v>
      </c>
      <c r="Z113" s="29">
        <f t="shared" si="29"/>
        <v>1.0151376153732852</v>
      </c>
      <c r="AA113" s="29">
        <f t="shared" si="33"/>
        <v>-4.9632709088400666E-2</v>
      </c>
      <c r="AB113" s="30">
        <f t="shared" si="36"/>
        <v>8.451734040036156E-2</v>
      </c>
      <c r="AC113" s="29">
        <f t="shared" si="39"/>
        <v>0.14771450485669563</v>
      </c>
      <c r="AD113" s="29">
        <f t="shared" si="24"/>
        <v>0.20289855683759919</v>
      </c>
      <c r="AE113" s="29"/>
      <c r="AF113" s="29"/>
      <c r="AG113" s="29"/>
      <c r="AZ113" s="1" t="d">
        <f>A110</f>
        <v>2009-04-20</v>
      </c>
      <c r="BA113" s="6">
        <f t="shared" si="30"/>
        <v>0.19347816589376193</v>
      </c>
      <c r="BB113" s="6">
        <f t="shared" si="40"/>
        <v>0.55048102472896787</v>
      </c>
      <c r="BC113" s="6">
        <f t="shared" si="26"/>
        <v>0.53781043610677326</v>
      </c>
    </row>
    <row r="114" spans="1:55">
      <c r="A114" s="1" t="d">
        <v>2009-05-18</v>
      </c>
      <c r="B114">
        <v>48.610000999999997</v>
      </c>
      <c r="C114">
        <v>93.529999000000004</v>
      </c>
      <c r="D114" s="29">
        <f t="shared" si="27"/>
        <v>1.9240896333246322</v>
      </c>
      <c r="E114" s="29">
        <f t="shared" si="31"/>
        <v>-0.12623908538312306</v>
      </c>
      <c r="F114" s="30">
        <f t="shared" si="34"/>
        <v>-0.1860964504445578</v>
      </c>
      <c r="G114" s="29">
        <f t="shared" si="37"/>
        <v>0.43340218620116622</v>
      </c>
      <c r="H114" s="29">
        <f t="shared" si="22"/>
        <v>0.44629631530323471</v>
      </c>
      <c r="I114" s="29"/>
      <c r="J114" s="29"/>
      <c r="K114" s="29"/>
      <c r="L114" s="1" t="d">
        <v>2009-05-18</v>
      </c>
      <c r="M114">
        <v>26.299999</v>
      </c>
      <c r="N114">
        <v>93.529999000000004</v>
      </c>
      <c r="O114" s="29">
        <f t="shared" si="28"/>
        <v>3.55627386145528</v>
      </c>
      <c r="P114" s="29">
        <f t="shared" si="32"/>
        <v>-0.11927282772485229</v>
      </c>
      <c r="Q114" s="30">
        <f t="shared" si="35"/>
        <v>-0.30611365021649056</v>
      </c>
      <c r="R114" s="29">
        <f t="shared" si="38"/>
        <v>0.41786380977315574</v>
      </c>
      <c r="S114" s="29">
        <f t="shared" si="23"/>
        <v>0.47183831731251769</v>
      </c>
      <c r="T114" s="29"/>
      <c r="U114" s="29"/>
      <c r="V114" s="29"/>
      <c r="W114" s="1" t="d">
        <v>2009-05-18</v>
      </c>
      <c r="X114">
        <v>22.58</v>
      </c>
      <c r="Y114">
        <v>21.690000999999999</v>
      </c>
      <c r="Z114" s="29">
        <f t="shared" si="29"/>
        <v>1.0410326859828176</v>
      </c>
      <c r="AA114" s="29">
        <f t="shared" si="33"/>
        <v>-1.0641457785103052E-2</v>
      </c>
      <c r="AB114" s="30">
        <f t="shared" si="36"/>
        <v>0.11900116924678629</v>
      </c>
      <c r="AC114" s="29">
        <f t="shared" si="39"/>
        <v>0.17987595258680822</v>
      </c>
      <c r="AD114" s="29">
        <f t="shared" si="24"/>
        <v>0.22097354729012125</v>
      </c>
      <c r="AE114" s="29"/>
      <c r="AF114" s="29"/>
      <c r="AG114" s="29"/>
      <c r="AZ114" s="1" t="d">
        <f>A111</f>
        <v>2009-04-27</v>
      </c>
      <c r="BA114" s="6">
        <f t="shared" si="30"/>
        <v>0.21196981309339258</v>
      </c>
      <c r="BB114" s="6">
        <f t="shared" si="40"/>
        <v>0.49128623236674579</v>
      </c>
      <c r="BC114" s="6">
        <f t="shared" si="26"/>
        <v>0.46117355121319153</v>
      </c>
    </row>
    <row r="115" spans="1:55">
      <c r="A115" s="1" t="d">
        <v>2009-05-25</v>
      </c>
      <c r="B115">
        <v>51.68</v>
      </c>
      <c r="C115">
        <v>94.169998000000007</v>
      </c>
      <c r="D115" s="29">
        <f t="shared" si="27"/>
        <v>1.8221748839009289</v>
      </c>
      <c r="E115" s="29">
        <f t="shared" si="31"/>
        <v>-0.12014935865474903</v>
      </c>
      <c r="F115" s="30">
        <f t="shared" si="34"/>
        <v>-0.29848363887700641</v>
      </c>
      <c r="G115" s="29">
        <f t="shared" si="37"/>
        <v>0.3712501678668596</v>
      </c>
      <c r="H115" s="29">
        <f t="shared" si="22"/>
        <v>0.38940396638385949</v>
      </c>
      <c r="I115" s="29"/>
      <c r="J115" s="29"/>
      <c r="K115" s="29"/>
      <c r="L115" s="1" t="d">
        <v>2009-05-25</v>
      </c>
      <c r="M115">
        <v>27.17</v>
      </c>
      <c r="N115">
        <v>94.169998000000007</v>
      </c>
      <c r="O115" s="29">
        <f t="shared" si="28"/>
        <v>3.4659550239234451</v>
      </c>
      <c r="P115" s="29">
        <f t="shared" si="32"/>
        <v>-8.5198525764681357E-2</v>
      </c>
      <c r="Q115" s="30">
        <f t="shared" si="35"/>
        <v>-0.3805468292247533</v>
      </c>
      <c r="R115" s="29">
        <f t="shared" si="38"/>
        <v>0.38400689422639672</v>
      </c>
      <c r="S115" s="29">
        <f t="shared" si="23"/>
        <v>0.42402964111127678</v>
      </c>
      <c r="T115" s="29"/>
      <c r="U115" s="29"/>
      <c r="V115" s="29"/>
      <c r="W115" s="1" t="d">
        <v>2009-05-25</v>
      </c>
      <c r="X115">
        <v>23.120000999999998</v>
      </c>
      <c r="Y115">
        <v>22.49</v>
      </c>
      <c r="Z115" s="29">
        <f t="shared" si="29"/>
        <v>1.0280124944419742</v>
      </c>
      <c r="AA115" s="29">
        <f t="shared" si="33"/>
        <v>-2.4620063467743297E-2</v>
      </c>
      <c r="AB115" s="30">
        <f t="shared" si="36"/>
        <v>8.4677858067968917E-2</v>
      </c>
      <c r="AC115" s="29">
        <f t="shared" si="39"/>
        <v>0.17151476893319889</v>
      </c>
      <c r="AD115" s="29">
        <f t="shared" si="24"/>
        <v>0.19194017596199411</v>
      </c>
      <c r="AE115" s="29"/>
      <c r="AF115" s="29"/>
      <c r="AG115" s="29"/>
      <c r="AZ115" s="1" t="d">
        <f>A112</f>
        <v>2009-05-04</v>
      </c>
      <c r="BA115" s="6">
        <f t="shared" si="30"/>
        <v>0.1555729803061546</v>
      </c>
      <c r="BB115" s="6">
        <f t="shared" si="40"/>
        <v>0.3927179890791751</v>
      </c>
      <c r="BC115" s="6">
        <f t="shared" si="26"/>
        <v>0.26910565459632424</v>
      </c>
    </row>
    <row r="116" spans="1:55">
      <c r="A116" s="1" t="d">
        <v>2009-06-01</v>
      </c>
      <c r="B116">
        <v>52.110000999999997</v>
      </c>
      <c r="C116">
        <v>89.839995999999999</v>
      </c>
      <c r="D116" s="29">
        <f t="shared" si="27"/>
        <v>1.7240451789667017</v>
      </c>
      <c r="E116" s="29">
        <f t="shared" si="31"/>
        <v>-6.0409704349797332E-2</v>
      </c>
      <c r="F116" s="30">
        <f t="shared" si="34"/>
        <v>-0.28315996556863948</v>
      </c>
      <c r="G116" s="29">
        <f t="shared" si="37"/>
        <v>0.21142169522270948</v>
      </c>
      <c r="H116" s="29">
        <f t="shared" si="22"/>
        <v>0.44047394632660186</v>
      </c>
      <c r="I116" s="29"/>
      <c r="J116" s="29"/>
      <c r="K116" s="29"/>
      <c r="L116" s="1" t="d">
        <v>2009-06-01</v>
      </c>
      <c r="M116">
        <v>27.540001</v>
      </c>
      <c r="N116">
        <v>89.839995999999999</v>
      </c>
      <c r="O116" s="29">
        <f t="shared" si="28"/>
        <v>3.2621638612140935</v>
      </c>
      <c r="P116" s="29">
        <f t="shared" si="32"/>
        <v>-8.2452547690470293E-2</v>
      </c>
      <c r="Q116" s="30">
        <f t="shared" si="35"/>
        <v>-0.40536911607898513</v>
      </c>
      <c r="R116" s="29">
        <f t="shared" si="38"/>
        <v>0.24032018148581896</v>
      </c>
      <c r="S116" s="29">
        <f t="shared" si="23"/>
        <v>0.44189685939015588</v>
      </c>
      <c r="T116" s="29"/>
      <c r="U116" s="29"/>
      <c r="V116" s="29"/>
      <c r="W116" s="1" t="d">
        <v>2009-06-01</v>
      </c>
      <c r="X116">
        <v>24.01</v>
      </c>
      <c r="Y116">
        <v>23.73</v>
      </c>
      <c r="Z116" s="29">
        <f t="shared" si="29"/>
        <v>1.0117994100294985</v>
      </c>
      <c r="AA116" s="29">
        <f t="shared" si="33"/>
        <v>-8.4808745141353552E-3</v>
      </c>
      <c r="AB116" s="30">
        <f t="shared" si="36"/>
        <v>5.8873726771444153E-2</v>
      </c>
      <c r="AC116" s="29">
        <f t="shared" si="39"/>
        <v>0.12051948867719177</v>
      </c>
      <c r="AD116" s="29">
        <f t="shared" si="24"/>
        <v>0.18978127918308579</v>
      </c>
      <c r="AE116" s="29"/>
      <c r="AF116" s="29"/>
      <c r="AG116" s="29"/>
      <c r="AZ116" s="1" t="d">
        <f>A113</f>
        <v>2009-05-11</v>
      </c>
      <c r="BA116" s="6">
        <f t="shared" si="30"/>
        <v>0.17941209493578952</v>
      </c>
      <c r="BB116" s="6">
        <f t="shared" si="40"/>
        <v>0.47308990621509639</v>
      </c>
      <c r="BC116" s="6">
        <f t="shared" si="26"/>
        <v>0.43103611474681786</v>
      </c>
    </row>
    <row r="117" spans="1:55">
      <c r="A117" s="1" t="d">
        <v>2009-06-08</v>
      </c>
      <c r="B117">
        <v>53.509998000000003</v>
      </c>
      <c r="C117">
        <v>89.970000999999996</v>
      </c>
      <c r="D117" s="29">
        <f t="shared" si="27"/>
        <v>1.6813680501352288</v>
      </c>
      <c r="E117" s="29">
        <f t="shared" si="31"/>
        <v>-0.19456678035511712</v>
      </c>
      <c r="F117" s="30">
        <f t="shared" si="34"/>
        <v>-0.27393240035445776</v>
      </c>
      <c r="G117" s="29">
        <f t="shared" si="37"/>
        <v>0.19945414030527439</v>
      </c>
      <c r="H117" s="29">
        <f t="shared" si="22"/>
        <v>0.41717138109000734</v>
      </c>
      <c r="I117" s="29"/>
      <c r="J117" s="29"/>
      <c r="K117" s="29"/>
      <c r="L117" s="1" t="d">
        <v>2009-06-08</v>
      </c>
      <c r="M117">
        <v>28.02</v>
      </c>
      <c r="N117">
        <v>89.970000999999996</v>
      </c>
      <c r="O117" s="29">
        <f t="shared" si="28"/>
        <v>3.2109208065667381</v>
      </c>
      <c r="P117" s="29">
        <f t="shared" si="32"/>
        <v>-0.16728121011709868</v>
      </c>
      <c r="Q117" s="30">
        <f t="shared" si="35"/>
        <v>-0.42805094825337781</v>
      </c>
      <c r="R117" s="29">
        <f t="shared" si="38"/>
        <v>0.25300187989004586</v>
      </c>
      <c r="S117" s="29">
        <f t="shared" si="23"/>
        <v>0.4286419784531178</v>
      </c>
      <c r="T117" s="29"/>
      <c r="U117" s="29"/>
      <c r="V117" s="29"/>
      <c r="W117" s="1" t="d">
        <v>2009-06-08</v>
      </c>
      <c r="X117">
        <v>23.860001</v>
      </c>
      <c r="Y117">
        <v>23.59</v>
      </c>
      <c r="Z117" s="29">
        <f t="shared" si="29"/>
        <v>1.0114455701568461</v>
      </c>
      <c r="AA117" s="29">
        <f t="shared" si="33"/>
        <v>-3.6436197906125306E-3</v>
      </c>
      <c r="AB117" s="30">
        <f t="shared" si="36"/>
        <v>7.8088667534218142E-2</v>
      </c>
      <c r="AC117" s="29">
        <f t="shared" si="39"/>
        <v>0.10055306404208539</v>
      </c>
      <c r="AD117" s="29">
        <f t="shared" si="24"/>
        <v>0.18173332026552794</v>
      </c>
      <c r="AE117" s="29"/>
      <c r="AF117" s="29"/>
      <c r="AG117" s="29"/>
      <c r="AZ117" s="1" t="d">
        <f>A114</f>
        <v>2009-05-18</v>
      </c>
      <c r="BA117" s="6">
        <f t="shared" si="30"/>
        <v>0.19748708538831158</v>
      </c>
      <c r="BB117" s="6">
        <f t="shared" si="40"/>
        <v>0.4176483491571556</v>
      </c>
      <c r="BC117" s="6">
        <f t="shared" si="26"/>
        <v>0.42688361131314323</v>
      </c>
    </row>
    <row r="118" spans="1:55">
      <c r="A118" s="1" t="d">
        <v>2009-06-15</v>
      </c>
      <c r="B118">
        <v>49.209999000000003</v>
      </c>
      <c r="C118">
        <v>91.690002000000007</v>
      </c>
      <c r="D118" s="29">
        <f t="shared" si="27"/>
        <v>1.8632392575338195</v>
      </c>
      <c r="E118" s="29">
        <f t="shared" si="31"/>
        <v>-3.2136428807815309E-2</v>
      </c>
      <c r="F118" s="30">
        <f t="shared" si="34"/>
        <v>-0.1041289714735294</v>
      </c>
      <c r="G118" s="29">
        <f t="shared" si="37"/>
        <v>0.34553573542971722</v>
      </c>
      <c r="H118" s="29">
        <f t="shared" si="22"/>
        <v>0.50501092897167599</v>
      </c>
      <c r="I118" s="29"/>
      <c r="J118" s="29"/>
      <c r="K118" s="29"/>
      <c r="L118" s="1" t="d">
        <v>2009-06-15</v>
      </c>
      <c r="M118">
        <v>26.07</v>
      </c>
      <c r="N118">
        <v>91.690002000000007</v>
      </c>
      <c r="O118" s="29">
        <f t="shared" si="28"/>
        <v>3.517069505178366</v>
      </c>
      <c r="P118" s="29">
        <f t="shared" si="32"/>
        <v>-1.1085212664770135E-2</v>
      </c>
      <c r="Q118" s="30">
        <f t="shared" si="35"/>
        <v>-0.25002395838697145</v>
      </c>
      <c r="R118" s="29">
        <f t="shared" si="38"/>
        <v>0.35958006335381176</v>
      </c>
      <c r="S118" s="29">
        <f t="shared" si="23"/>
        <v>0.48817895916917764</v>
      </c>
      <c r="T118" s="29"/>
      <c r="U118" s="29"/>
      <c r="V118" s="29"/>
      <c r="W118" s="1" t="d">
        <v>2009-06-15</v>
      </c>
      <c r="X118">
        <v>23.129999000000002</v>
      </c>
      <c r="Y118">
        <v>22.200001</v>
      </c>
      <c r="Z118" s="29">
        <f t="shared" si="29"/>
        <v>1.0418917999147839</v>
      </c>
      <c r="AA118" s="29">
        <f t="shared" si="33"/>
        <v>8.2491130763535838E-4</v>
      </c>
      <c r="AB118" s="30">
        <f t="shared" si="36"/>
        <v>8.9993842249974462E-2</v>
      </c>
      <c r="AC118" s="29">
        <f t="shared" si="39"/>
        <v>0.13303152335427781</v>
      </c>
      <c r="AD118" s="29">
        <f t="shared" si="24"/>
        <v>0.19978380552212921</v>
      </c>
      <c r="AE118" s="29"/>
      <c r="AF118" s="29"/>
      <c r="AG118" s="29"/>
      <c r="AZ118" s="1" t="d">
        <f>A115</f>
        <v>2009-05-25</v>
      </c>
      <c r="BA118" s="6">
        <f t="shared" si="30"/>
        <v>0.16845371406018445</v>
      </c>
      <c r="BB118" s="6">
        <f t="shared" si="40"/>
        <v>0.38379143361039658</v>
      </c>
      <c r="BC118" s="6">
        <f t="shared" si="26"/>
        <v>0.36999126239376801</v>
      </c>
    </row>
    <row r="119" spans="1:55">
      <c r="A119" s="1" t="d">
        <v>2009-06-22</v>
      </c>
      <c r="B119">
        <v>47.889999000000003</v>
      </c>
      <c r="C119">
        <v>94.589995999999999</v>
      </c>
      <c r="D119" s="29">
        <f t="shared" si="27"/>
        <v>1.9751513463176309</v>
      </c>
      <c r="E119" s="29">
        <f t="shared" si="31"/>
        <v>8.0614247654539298E-2</v>
      </c>
      <c r="F119" s="30">
        <f t="shared" si="34"/>
        <v>-9.8404521005082235E-2</v>
      </c>
      <c r="G119" s="29">
        <f t="shared" si="37"/>
        <v>0.34713132756936316</v>
      </c>
      <c r="H119" s="29">
        <f t="shared" si="22"/>
        <v>0.59337805317603387</v>
      </c>
      <c r="I119" s="29"/>
      <c r="J119" s="29"/>
      <c r="K119" s="29"/>
      <c r="L119" s="1" t="d">
        <v>2009-06-22</v>
      </c>
      <c r="M119">
        <v>25.82</v>
      </c>
      <c r="N119">
        <v>94.589995999999999</v>
      </c>
      <c r="O119" s="29">
        <f t="shared" si="28"/>
        <v>3.6634390395042602</v>
      </c>
      <c r="P119" s="29">
        <f t="shared" si="32"/>
        <v>5.541411967328437E-2</v>
      </c>
      <c r="Q119" s="30">
        <f t="shared" si="35"/>
        <v>-0.25835182410050161</v>
      </c>
      <c r="R119" s="29">
        <f t="shared" si="38"/>
        <v>0.31198435784078243</v>
      </c>
      <c r="S119" s="29">
        <f t="shared" si="23"/>
        <v>0.5428045647267945</v>
      </c>
      <c r="T119" s="29"/>
      <c r="U119" s="29"/>
      <c r="V119" s="29"/>
      <c r="W119" s="1" t="d">
        <v>2009-06-22</v>
      </c>
      <c r="X119">
        <v>22.959999</v>
      </c>
      <c r="Y119">
        <v>21.969999000000001</v>
      </c>
      <c r="Z119" s="29">
        <f t="shared" si="29"/>
        <v>1.0450614494793558</v>
      </c>
      <c r="AA119" s="29">
        <f t="shared" si="33"/>
        <v>1.6448365931906853E-2</v>
      </c>
      <c r="AB119" s="30">
        <f t="shared" si="36"/>
        <v>0.11275255281367294</v>
      </c>
      <c r="AC119" s="29">
        <f t="shared" si="39"/>
        <v>0.12040341590948812</v>
      </c>
      <c r="AD119" s="29">
        <f t="shared" si="24"/>
        <v>0.21599134389564498</v>
      </c>
      <c r="AE119" s="29"/>
      <c r="AF119" s="29"/>
      <c r="AG119" s="29"/>
      <c r="AZ119" s="1" t="d">
        <f>A116</f>
        <v>2009-06-01</v>
      </c>
      <c r="BA119" s="6">
        <f t="shared" si="30"/>
        <v>0.16629481728127612</v>
      </c>
      <c r="BB119" s="6">
        <f t="shared" si="40"/>
        <v>0.24010472086981885</v>
      </c>
      <c r="BC119" s="6">
        <f t="shared" si="26"/>
        <v>0.42106124233651038</v>
      </c>
    </row>
    <row r="120" spans="1:55">
      <c r="A120" s="1" t="d">
        <v>2009-06-29</v>
      </c>
      <c r="B120">
        <v>46.16</v>
      </c>
      <c r="C120">
        <v>94.300003000000004</v>
      </c>
      <c r="D120" s="29">
        <f t="shared" si="27"/>
        <v>2.0428943457538997</v>
      </c>
      <c r="E120" s="29">
        <f t="shared" si="31"/>
        <v>0.16969422145763727</v>
      </c>
      <c r="F120" s="30">
        <f t="shared" si="34"/>
        <v>-0.18257717742765295</v>
      </c>
      <c r="G120" s="29">
        <f t="shared" si="37"/>
        <v>0.19615674307171688</v>
      </c>
      <c r="H120" s="29">
        <f t="shared" si="22"/>
        <v>0.68239409062071132</v>
      </c>
      <c r="I120" s="29"/>
      <c r="J120" s="29"/>
      <c r="K120" s="29"/>
      <c r="L120" s="1" t="d">
        <v>2009-06-29</v>
      </c>
      <c r="M120">
        <v>25.15</v>
      </c>
      <c r="N120">
        <v>94.300003000000004</v>
      </c>
      <c r="O120" s="29">
        <f t="shared" si="28"/>
        <v>3.7495031013916504</v>
      </c>
      <c r="P120" s="29">
        <f t="shared" si="32"/>
        <v>0.1392325886117643</v>
      </c>
      <c r="Q120" s="30">
        <f t="shared" si="35"/>
        <v>-0.30254922803843848</v>
      </c>
      <c r="R120" s="29">
        <f t="shared" si="38"/>
        <v>0.15030787056695233</v>
      </c>
      <c r="S120" s="29">
        <f t="shared" si="23"/>
        <v>0.62825839415090712</v>
      </c>
      <c r="T120" s="29"/>
      <c r="U120" s="29"/>
      <c r="V120" s="29"/>
      <c r="W120" s="1" t="d">
        <v>2009-06-29</v>
      </c>
      <c r="X120">
        <v>22.290001</v>
      </c>
      <c r="Y120">
        <v>21.360001</v>
      </c>
      <c r="Z120" s="29">
        <f t="shared" si="29"/>
        <v>1.0435393238043387</v>
      </c>
      <c r="AA120" s="29">
        <f t="shared" si="33"/>
        <v>3.0887791566981817E-2</v>
      </c>
      <c r="AB120" s="30">
        <f t="shared" si="36"/>
        <v>8.5411329755220283E-2</v>
      </c>
      <c r="AC120" s="29">
        <f t="shared" si="39"/>
        <v>0.11220166970022577</v>
      </c>
      <c r="AD120" s="29">
        <f t="shared" si="24"/>
        <v>0.20358083106829333</v>
      </c>
      <c r="AE120" s="29"/>
      <c r="AF120" s="29"/>
      <c r="AG120" s="29"/>
      <c r="AZ120" s="1" t="d">
        <f>A117</f>
        <v>2009-06-08</v>
      </c>
      <c r="BA120" s="6">
        <f t="shared" si="30"/>
        <v>0.15824685836371827</v>
      </c>
      <c r="BB120" s="6">
        <f t="shared" si="40"/>
        <v>0.25278641927404571</v>
      </c>
      <c r="BC120" s="6">
        <f t="shared" si="26"/>
        <v>0.39775867709991586</v>
      </c>
    </row>
    <row r="121" spans="1:55">
      <c r="A121" s="1" t="d">
        <v>2009-07-06</v>
      </c>
      <c r="B121">
        <v>44.669998</v>
      </c>
      <c r="C121">
        <v>96.230002999999996</v>
      </c>
      <c r="D121" s="29">
        <f t="shared" si="27"/>
        <v>2.15424238434038</v>
      </c>
      <c r="E121" s="29">
        <f t="shared" si="31"/>
        <v>0.24783132235554792</v>
      </c>
      <c r="F121" s="30">
        <f t="shared" si="34"/>
        <v>-0.13961871415699248</v>
      </c>
      <c r="G121" s="29">
        <f t="shared" si="37"/>
        <v>-2.5928604045746314E-2</v>
      </c>
      <c r="H121" s="29">
        <f t="shared" si="22"/>
        <v>0.70551970021728483</v>
      </c>
      <c r="I121" s="29"/>
      <c r="J121" s="29"/>
      <c r="K121" s="29"/>
      <c r="L121" s="1" t="d">
        <v>2009-07-06</v>
      </c>
      <c r="M121">
        <v>24.309999000000001</v>
      </c>
      <c r="N121">
        <v>96.230002999999996</v>
      </c>
      <c r="O121" s="29">
        <f t="shared" si="28"/>
        <v>3.958453597632809</v>
      </c>
      <c r="P121" s="29">
        <f t="shared" si="32"/>
        <v>0.20929569171593973</v>
      </c>
      <c r="Q121" s="30">
        <f t="shared" si="35"/>
        <v>-0.28421664826879689</v>
      </c>
      <c r="R121" s="29">
        <f t="shared" si="38"/>
        <v>5.7738730985258606E-2</v>
      </c>
      <c r="S121" s="29">
        <f t="shared" si="23"/>
        <v>0.63779872159392448</v>
      </c>
      <c r="T121" s="29"/>
      <c r="U121" s="29"/>
      <c r="V121" s="29"/>
      <c r="W121" s="1" t="d">
        <v>2009-07-06</v>
      </c>
      <c r="X121">
        <v>22.1</v>
      </c>
      <c r="Y121">
        <v>20.719999000000001</v>
      </c>
      <c r="Z121" s="29">
        <f t="shared" si="29"/>
        <v>1.0666023680792649</v>
      </c>
      <c r="AA121" s="29">
        <f t="shared" si="33"/>
        <v>5.3097674233640403E-2</v>
      </c>
      <c r="AB121" s="30">
        <f t="shared" si="36"/>
        <v>3.9642946925381575E-2</v>
      </c>
      <c r="AC121" s="29">
        <f t="shared" si="39"/>
        <v>0.12624527483255851</v>
      </c>
      <c r="AD121" s="29">
        <f t="shared" si="24"/>
        <v>0.24020607078942263</v>
      </c>
      <c r="AE121" s="29"/>
      <c r="AF121" s="29"/>
      <c r="AG121" s="29"/>
      <c r="AZ121" s="1" t="d">
        <f>A118</f>
        <v>2009-06-15</v>
      </c>
      <c r="BA121" s="6">
        <f t="shared" si="30"/>
        <v>0.17629734362031954</v>
      </c>
      <c r="BB121" s="6">
        <f t="shared" si="40"/>
        <v>0.35936460273781162</v>
      </c>
      <c r="BC121" s="6">
        <f t="shared" si="26"/>
        <v>0.4855982249815845</v>
      </c>
    </row>
    <row r="122" spans="1:55">
      <c r="A122" s="1" t="d">
        <v>2009-07-13</v>
      </c>
      <c r="B122">
        <v>48.450001</v>
      </c>
      <c r="C122">
        <v>91.239998</v>
      </c>
      <c r="D122" s="29">
        <f t="shared" si="27"/>
        <v>1.8831784544235612</v>
      </c>
      <c r="E122" s="29">
        <f t="shared" si="31"/>
        <v>1.0644507201741777E-2</v>
      </c>
      <c r="F122" s="30">
        <f t="shared" si="34"/>
        <v>-0.35576427477168965</v>
      </c>
      <c r="G122" s="29">
        <f t="shared" si="37"/>
        <v>-8.1613686295196497E-2</v>
      </c>
      <c r="H122" s="29">
        <f t="shared" si="22"/>
        <v>0.58439237190019</v>
      </c>
      <c r="I122" s="29"/>
      <c r="J122" s="29"/>
      <c r="K122" s="29"/>
      <c r="L122" s="1" t="d">
        <v>2009-07-13</v>
      </c>
      <c r="M122">
        <v>26.610001</v>
      </c>
      <c r="N122">
        <v>91.239998</v>
      </c>
      <c r="O122" s="29">
        <f t="shared" si="28"/>
        <v>3.4287859665995502</v>
      </c>
      <c r="P122" s="29">
        <f t="shared" si="32"/>
        <v>-2.5421863002506043E-2</v>
      </c>
      <c r="Q122" s="30">
        <f t="shared" si="35"/>
        <v>-0.50233088098130974</v>
      </c>
      <c r="R122" s="29">
        <f t="shared" si="38"/>
        <v>-6.1269998271724885E-2</v>
      </c>
      <c r="S122" s="29">
        <f t="shared" si="23"/>
        <v>0.52500415014787705</v>
      </c>
      <c r="T122" s="29"/>
      <c r="U122" s="29"/>
      <c r="V122" s="29"/>
      <c r="W122" s="1" t="d">
        <v>2009-07-13</v>
      </c>
      <c r="X122">
        <v>23.77</v>
      </c>
      <c r="Y122">
        <v>22.379999000000002</v>
      </c>
      <c r="Z122" s="29">
        <f t="shared" si="29"/>
        <v>1.0621090733739531</v>
      </c>
      <c r="AA122" s="29">
        <f t="shared" si="33"/>
        <v>1.9218524084902929E-2</v>
      </c>
      <c r="AB122" s="30">
        <f t="shared" si="36"/>
        <v>8.7052975603166063E-3</v>
      </c>
      <c r="AC122" s="29">
        <f t="shared" si="39"/>
        <v>0.11791447012725852</v>
      </c>
      <c r="AD122" s="29">
        <f t="shared" si="24"/>
        <v>0.24433045580762425</v>
      </c>
      <c r="AE122" s="29"/>
      <c r="AF122" s="29"/>
      <c r="AG122" s="29"/>
      <c r="AZ122" s="1" t="d">
        <f>A119</f>
        <v>2009-06-22</v>
      </c>
      <c r="BA122" s="6">
        <f t="shared" si="30"/>
        <v>0.19250488199383531</v>
      </c>
      <c r="BB122" s="6">
        <f t="shared" si="40"/>
        <v>0.31176889722478229</v>
      </c>
      <c r="BC122" s="6">
        <f t="shared" si="26"/>
        <v>0.57396534918594244</v>
      </c>
    </row>
    <row r="123" spans="1:55">
      <c r="A123" s="1" t="d">
        <v>2009-07-20</v>
      </c>
      <c r="B123">
        <v>51.189999</v>
      </c>
      <c r="C123">
        <v>91.449996999999996</v>
      </c>
      <c r="D123" s="29">
        <f t="shared" si="27"/>
        <v>1.7864817110076521</v>
      </c>
      <c r="E123" s="29">
        <f t="shared" si="31"/>
        <v>-0.10039686536634171</v>
      </c>
      <c r="F123" s="30">
        <f t="shared" si="34"/>
        <v>-0.3261626280966472</v>
      </c>
      <c r="G123" s="29">
        <f t="shared" si="37"/>
        <v>-0.21547213400635673</v>
      </c>
      <c r="H123" s="29">
        <f t="shared" si="22"/>
        <v>0.52660927162983584</v>
      </c>
      <c r="I123" s="29"/>
      <c r="J123" s="29"/>
      <c r="K123" s="29"/>
      <c r="L123" s="1" t="d">
        <v>2009-07-20</v>
      </c>
      <c r="M123">
        <v>28.75</v>
      </c>
      <c r="N123">
        <v>91.449996999999996</v>
      </c>
      <c r="O123" s="29">
        <f t="shared" si="28"/>
        <v>3.1808694608695651</v>
      </c>
      <c r="P123" s="29">
        <f t="shared" si="32"/>
        <v>-0.14124775973011017</v>
      </c>
      <c r="Q123" s="30">
        <f t="shared" si="35"/>
        <v>-0.46186872975362897</v>
      </c>
      <c r="R123" s="29">
        <f t="shared" si="38"/>
        <v>-0.28363213785972108</v>
      </c>
      <c r="S123" s="29">
        <f t="shared" si="23"/>
        <v>0.43698167316975595</v>
      </c>
      <c r="T123" s="29"/>
      <c r="U123" s="29"/>
      <c r="V123" s="29"/>
      <c r="W123" s="1" t="d">
        <v>2009-07-20</v>
      </c>
      <c r="X123">
        <v>24.99</v>
      </c>
      <c r="Y123">
        <v>23.41</v>
      </c>
      <c r="Z123" s="29">
        <f t="shared" si="29"/>
        <v>1.0674925245621529</v>
      </c>
      <c r="AA123" s="29">
        <f t="shared" si="33"/>
        <v>2.1236776326588366E-2</v>
      </c>
      <c r="AB123" s="30">
        <f t="shared" si="36"/>
        <v>1.060476987434159E-2</v>
      </c>
      <c r="AC123" s="29">
        <f t="shared" si="39"/>
        <v>0.1941340179128884</v>
      </c>
      <c r="AD123" s="29">
        <f t="shared" si="24"/>
        <v>0.23416123070932549</v>
      </c>
      <c r="AE123" s="29"/>
      <c r="AF123" s="29"/>
      <c r="AG123" s="29"/>
      <c r="AZ123" s="1" t="d">
        <f>A120</f>
        <v>2009-06-29</v>
      </c>
      <c r="BA123" s="6">
        <f t="shared" si="30"/>
        <v>0.18009436916648366</v>
      </c>
      <c r="BB123" s="6">
        <f t="shared" si="40"/>
        <v>0.15009240995095222</v>
      </c>
      <c r="BC123" s="6">
        <f t="shared" si="26"/>
        <v>0.66298138663061978</v>
      </c>
    </row>
    <row r="124" spans="1:55">
      <c r="A124" s="1" t="d">
        <v>2009-07-27</v>
      </c>
      <c r="B124">
        <v>50.619999</v>
      </c>
      <c r="C124">
        <v>94.809997999999993</v>
      </c>
      <c r="D124" s="29">
        <f t="shared" si="27"/>
        <v>1.8729751061433249</v>
      </c>
      <c r="E124" s="29">
        <f t="shared" si="31"/>
        <v>-8.6839466779822932E-2</v>
      </c>
      <c r="F124" s="30">
        <f t="shared" si="34"/>
        <v>-0.25489310495010209</v>
      </c>
      <c r="G124" s="29">
        <f t="shared" si="37"/>
        <v>3.6396458888130499E-2</v>
      </c>
      <c r="H124" s="29">
        <f t="shared" si="22"/>
        <v>0.6016532634392503</v>
      </c>
      <c r="I124" s="29"/>
      <c r="J124" s="29"/>
      <c r="K124" s="29"/>
      <c r="L124" s="1" t="d">
        <v>2009-07-27</v>
      </c>
      <c r="M124">
        <v>29.120000999999998</v>
      </c>
      <c r="N124">
        <v>94.809997999999993</v>
      </c>
      <c r="O124" s="29">
        <f t="shared" si="28"/>
        <v>3.2558377315989788</v>
      </c>
      <c r="P124" s="29">
        <f t="shared" si="32"/>
        <v>-0.14117371474112253</v>
      </c>
      <c r="Q124" s="30">
        <f t="shared" si="35"/>
        <v>-0.41153183745858118</v>
      </c>
      <c r="R124" s="29">
        <f t="shared" si="38"/>
        <v>-9.5305403306623834E-2</v>
      </c>
      <c r="S124" s="29">
        <f t="shared" si="23"/>
        <v>0.48966263293929579</v>
      </c>
      <c r="T124" s="29"/>
      <c r="U124" s="29"/>
      <c r="V124" s="29"/>
      <c r="W124" s="1" t="d">
        <v>2009-07-27</v>
      </c>
      <c r="X124">
        <v>25.27</v>
      </c>
      <c r="Y124">
        <v>23.879999000000002</v>
      </c>
      <c r="Z124" s="29">
        <f t="shared" si="29"/>
        <v>1.058207749506187</v>
      </c>
      <c r="AA124" s="29">
        <f t="shared" si="33"/>
        <v>1.3958543399277854E-2</v>
      </c>
      <c r="AB124" s="30">
        <f t="shared" si="36"/>
        <v>-7.997789531460648E-3</v>
      </c>
      <c r="AC124" s="29">
        <f t="shared" si="39"/>
        <v>0.14800243094734067</v>
      </c>
      <c r="AD124" s="29">
        <f t="shared" si="24"/>
        <v>0.2110876166563051</v>
      </c>
      <c r="AE124" s="29"/>
      <c r="AF124" s="29"/>
      <c r="AG124" s="29"/>
      <c r="AZ124" s="1" t="d">
        <f>A121</f>
        <v>2009-07-06</v>
      </c>
      <c r="BA124" s="6">
        <f t="shared" si="30"/>
        <v>0.21671960888761296</v>
      </c>
      <c r="BB124" s="6">
        <f t="shared" si="40"/>
        <v>5.7523270369258486E-2</v>
      </c>
      <c r="BC124" s="6">
        <f t="shared" si="26"/>
        <v>0.68610699622719329</v>
      </c>
    </row>
    <row r="125" spans="1:55">
      <c r="A125" s="1" t="d">
        <v>2009-08-03</v>
      </c>
      <c r="B125">
        <v>50.830002</v>
      </c>
      <c r="C125">
        <v>90.489998</v>
      </c>
      <c r="D125" s="29">
        <f t="shared" si="27"/>
        <v>1.7802477757132491</v>
      </c>
      <c r="E125" s="29">
        <f t="shared" si="31"/>
        <v>-0.19068654549687081</v>
      </c>
      <c r="F125" s="30">
        <f t="shared" si="34"/>
        <v>-0.27819366872301882</v>
      </c>
      <c r="G125" s="29">
        <f t="shared" si="37"/>
        <v>-6.0285931970507863E-2</v>
      </c>
      <c r="H125" s="29">
        <f t="shared" si="22"/>
        <v>0.53049233508792537</v>
      </c>
      <c r="I125" s="29"/>
      <c r="J125" s="29"/>
      <c r="K125" s="29"/>
      <c r="L125" s="1" t="d">
        <v>2009-08-03</v>
      </c>
      <c r="M125">
        <v>30.209999</v>
      </c>
      <c r="N125">
        <v>90.489998</v>
      </c>
      <c r="O125" s="29">
        <f t="shared" si="28"/>
        <v>2.9953658058710957</v>
      </c>
      <c r="P125" s="29">
        <f t="shared" si="32"/>
        <v>-0.27878708038672834</v>
      </c>
      <c r="Q125" s="30">
        <f t="shared" si="35"/>
        <v>-0.42155777666380501</v>
      </c>
      <c r="R125" s="29">
        <f t="shared" si="38"/>
        <v>-0.235328281724899</v>
      </c>
      <c r="S125" s="29">
        <f t="shared" si="23"/>
        <v>0.37029017593899283</v>
      </c>
      <c r="T125" s="29"/>
      <c r="U125" s="29"/>
      <c r="V125" s="29"/>
      <c r="W125" s="1" t="d">
        <v>2009-08-03</v>
      </c>
      <c r="X125">
        <v>26.5</v>
      </c>
      <c r="Y125">
        <v>25.120000999999998</v>
      </c>
      <c r="Z125" s="29">
        <f t="shared" si="29"/>
        <v>1.0549362637366138</v>
      </c>
      <c r="AA125" s="29">
        <f t="shared" si="33"/>
        <v>-1.0997887811712088E-2</v>
      </c>
      <c r="AB125" s="30">
        <f t="shared" si="36"/>
        <v>1.1828877567849998E-2</v>
      </c>
      <c r="AC125" s="29">
        <f t="shared" si="39"/>
        <v>0.17420513650736849</v>
      </c>
      <c r="AD125" s="29">
        <f t="shared" si="24"/>
        <v>0.23368721011334864</v>
      </c>
      <c r="AE125" s="29"/>
      <c r="AF125" s="29"/>
      <c r="AG125" s="29"/>
      <c r="AZ125" s="1" t="d">
        <f>A122</f>
        <v>2009-07-13</v>
      </c>
      <c r="BA125" s="6">
        <f t="shared" si="30"/>
        <v>0.22084399390581458</v>
      </c>
      <c r="BB125" s="6">
        <f t="shared" si="40"/>
        <v>-6.1485458887725004E-2</v>
      </c>
      <c r="BC125" s="6">
        <f t="shared" si="26"/>
        <v>0.56497966791009846</v>
      </c>
    </row>
    <row r="126" spans="1:55">
      <c r="A126" s="1" t="d">
        <v>2009-08-10</v>
      </c>
      <c r="B126">
        <v>50.709999000000003</v>
      </c>
      <c r="C126">
        <v>93.349997999999999</v>
      </c>
      <c r="D126" s="29">
        <f t="shared" si="27"/>
        <v>1.8408597878300095</v>
      </c>
      <c r="E126" s="29">
        <f t="shared" si="31"/>
        <v>-2.2728278043332144E-2</v>
      </c>
      <c r="F126" s="30">
        <f t="shared" si="34"/>
        <v>-0.19464314489771986</v>
      </c>
      <c r="G126" s="29">
        <f t="shared" si="37"/>
        <v>-7.9034179191321025E-2</v>
      </c>
      <c r="H126" s="29">
        <f t="shared" si="22"/>
        <v>0.55374949679878172</v>
      </c>
      <c r="I126" s="29"/>
      <c r="J126" s="29"/>
      <c r="K126" s="29"/>
      <c r="L126" s="1" t="d">
        <v>2009-08-10</v>
      </c>
      <c r="M126">
        <v>29.790001</v>
      </c>
      <c r="N126">
        <v>93.349997999999999</v>
      </c>
      <c r="O126" s="29">
        <f t="shared" si="28"/>
        <v>3.1336017074991034</v>
      </c>
      <c r="P126" s="29">
        <f t="shared" si="32"/>
        <v>-9.0023204657038322E-2</v>
      </c>
      <c r="Q126" s="30">
        <f t="shared" si="35"/>
        <v>-0.3216633012118798</v>
      </c>
      <c r="R126" s="29">
        <f t="shared" si="38"/>
        <v>-0.29023614696087702</v>
      </c>
      <c r="S126" s="29">
        <f t="shared" si="23"/>
        <v>0.35220812017048247</v>
      </c>
      <c r="T126" s="29"/>
      <c r="U126" s="29"/>
      <c r="V126" s="29"/>
      <c r="W126" s="1" t="d">
        <v>2009-08-10</v>
      </c>
      <c r="X126">
        <v>25.879999000000002</v>
      </c>
      <c r="Y126">
        <v>24.73</v>
      </c>
      <c r="Z126" s="29">
        <f t="shared" si="29"/>
        <v>1.0465021835826931</v>
      </c>
      <c r="AA126" s="29">
        <f t="shared" si="33"/>
        <v>-1.4803273711578864E-2</v>
      </c>
      <c r="AB126" s="30">
        <f t="shared" si="36"/>
        <v>-2.8259019993146769E-2</v>
      </c>
      <c r="AC126" s="29">
        <f t="shared" si="39"/>
        <v>0.20064623886519975</v>
      </c>
      <c r="AD126" s="29">
        <f t="shared" si="24"/>
        <v>0.20919487447657198</v>
      </c>
      <c r="AE126" s="29"/>
      <c r="AF126" s="29"/>
      <c r="AG126" s="29"/>
      <c r="AZ126" s="1" t="d">
        <f>A123</f>
        <v>2009-07-20</v>
      </c>
      <c r="BA126" s="6">
        <f t="shared" si="30"/>
        <v>0.21067476880751582</v>
      </c>
      <c r="BB126" s="6">
        <f t="shared" si="40"/>
        <v>-0.28384759847572122</v>
      </c>
      <c r="BC126" s="6">
        <f t="shared" si="26"/>
        <v>0.5071965676397443</v>
      </c>
    </row>
    <row r="127" spans="1:55">
      <c r="A127" s="1" t="d">
        <v>2009-08-17</v>
      </c>
      <c r="B127">
        <v>52.349997999999999</v>
      </c>
      <c r="C127">
        <v>93.769997000000004</v>
      </c>
      <c r="D127" s="29">
        <f t="shared" si="27"/>
        <v>1.791213000619408</v>
      </c>
      <c r="E127" s="29">
        <f t="shared" si="31"/>
        <v>2.6448832285704145E-3</v>
      </c>
      <c r="F127" s="30">
        <f t="shared" si="34"/>
        <v>-0.22559757557960955</v>
      </c>
      <c r="G127" s="29">
        <f t="shared" si="37"/>
        <v>-0.25736915021325063</v>
      </c>
      <c r="H127" s="29">
        <f t="shared" si="22"/>
        <v>0.50181800390088005</v>
      </c>
      <c r="I127" s="29"/>
      <c r="J127" s="29"/>
      <c r="K127" s="29"/>
      <c r="L127" s="1" t="d">
        <v>2009-08-17</v>
      </c>
      <c r="M127">
        <v>30.309999000000001</v>
      </c>
      <c r="N127">
        <v>93.769997000000004</v>
      </c>
      <c r="O127" s="29">
        <f t="shared" si="28"/>
        <v>3.093698452447986</v>
      </c>
      <c r="P127" s="29">
        <f t="shared" si="32"/>
        <v>-2.7787289427644288E-2</v>
      </c>
      <c r="Q127" s="30">
        <f t="shared" si="35"/>
        <v>-0.32766616500829898</v>
      </c>
      <c r="R127" s="29">
        <f t="shared" si="38"/>
        <v>-0.50386486755488513</v>
      </c>
      <c r="S127" s="29">
        <f t="shared" si="23"/>
        <v>0.28185220070173</v>
      </c>
      <c r="T127" s="29"/>
      <c r="U127" s="29"/>
      <c r="V127" s="29"/>
      <c r="W127" s="1" t="d">
        <v>2009-08-17</v>
      </c>
      <c r="X127">
        <v>26.32</v>
      </c>
      <c r="Y127">
        <v>25.299999</v>
      </c>
      <c r="Z127" s="29">
        <f t="shared" si="29"/>
        <v>1.0403162466528162</v>
      </c>
      <c r="AA127" s="29">
        <f t="shared" si="33"/>
        <v>-2.5787713094707107E-2</v>
      </c>
      <c r="AB127" s="30">
        <f t="shared" si="36"/>
        <v>-2.7969603186733614E-2</v>
      </c>
      <c r="AC127" s="29">
        <f t="shared" si="39"/>
        <v>0.20499056533400778</v>
      </c>
      <c r="AD127" s="29">
        <f t="shared" si="24"/>
        <v>0.21439141029991879</v>
      </c>
      <c r="AE127" s="29"/>
      <c r="AF127" s="29"/>
      <c r="AG127" s="29"/>
      <c r="AZ127" s="1" t="d">
        <f>A124</f>
        <v>2009-07-27</v>
      </c>
      <c r="BA127" s="6">
        <f t="shared" si="30"/>
        <v>0.18760115475449543</v>
      </c>
      <c r="BB127" s="6">
        <f t="shared" si="40"/>
        <v>-9.5520863922623947E-2</v>
      </c>
      <c r="BC127" s="6">
        <f t="shared" si="26"/>
        <v>0.58224055944915887</v>
      </c>
    </row>
    <row r="128" spans="1:55">
      <c r="A128" s="1" t="d">
        <v>2009-08-24</v>
      </c>
      <c r="B128">
        <v>52.18</v>
      </c>
      <c r="C128">
        <v>96.510002</v>
      </c>
      <c r="D128" s="29">
        <f t="shared" si="27"/>
        <v>1.8495592564200842</v>
      </c>
      <c r="E128" s="29">
        <f t="shared" si="31"/>
        <v>-1.2580761539402829E-2</v>
      </c>
      <c r="F128" s="30">
        <f t="shared" si="34"/>
        <v>-0.18323260994146495</v>
      </c>
      <c r="G128" s="29">
        <f t="shared" si="37"/>
        <v>-0.12823936442791078</v>
      </c>
      <c r="H128" s="29">
        <f t="shared" ref="H128:H191" si="41">LN(D128/D69)</f>
        <v>0.49569841086686256</v>
      </c>
      <c r="I128" s="29"/>
      <c r="J128" s="29"/>
      <c r="K128" s="29"/>
      <c r="L128" s="1" t="d">
        <v>2009-08-24</v>
      </c>
      <c r="M128">
        <v>30.209999</v>
      </c>
      <c r="N128">
        <v>96.510002</v>
      </c>
      <c r="O128" s="29">
        <f t="shared" si="28"/>
        <v>3.1946377091902587</v>
      </c>
      <c r="P128" s="29">
        <f t="shared" si="32"/>
        <v>-1.8975921820574743E-2</v>
      </c>
      <c r="Q128" s="30">
        <f t="shared" si="35"/>
        <v>-0.26392332838998539</v>
      </c>
      <c r="R128" s="29">
        <f t="shared" si="38"/>
        <v>-0.357325630317466</v>
      </c>
      <c r="S128" s="29">
        <f t="shared" ref="S128:S191" si="42">LN(O128/O69)</f>
        <v>0.31222069898387522</v>
      </c>
      <c r="T128" s="29"/>
      <c r="U128" s="29"/>
      <c r="V128" s="29"/>
      <c r="W128" s="1" t="d">
        <v>2009-08-24</v>
      </c>
      <c r="X128">
        <v>26.610001</v>
      </c>
      <c r="Y128">
        <v>25.32</v>
      </c>
      <c r="Z128" s="29">
        <f t="shared" si="29"/>
        <v>1.0509479067930489</v>
      </c>
      <c r="AA128" s="29">
        <f t="shared" si="33"/>
        <v>-6.8841494582702655E-3</v>
      </c>
      <c r="AB128" s="30">
        <f t="shared" si="36"/>
        <v>-1.4964368746868354E-2</v>
      </c>
      <c r="AC128" s="29">
        <f t="shared" si="39"/>
        <v>0.17002103060026996</v>
      </c>
      <c r="AD128" s="29">
        <f t="shared" ref="AD128:AD191" si="43">LN(Z128/Z69)</f>
        <v>0.260894926343122</v>
      </c>
      <c r="AE128" s="29"/>
      <c r="AF128" s="29"/>
      <c r="AG128" s="29"/>
      <c r="AZ128" s="1" t="d">
        <f>A125</f>
        <v>2009-08-03</v>
      </c>
      <c r="BA128" s="6">
        <f t="shared" si="30"/>
        <v>0.21020074821153897</v>
      </c>
      <c r="BB128" s="6">
        <f t="shared" si="40"/>
        <v>-0.23554374234089911</v>
      </c>
      <c r="BC128" s="6">
        <f t="shared" si="26"/>
        <v>0.51107963109783383</v>
      </c>
    </row>
    <row r="129" spans="1:55">
      <c r="A129" s="1" t="d">
        <v>2009-08-31</v>
      </c>
      <c r="B129">
        <v>50.959999000000003</v>
      </c>
      <c r="C129">
        <v>95.209998999999996</v>
      </c>
      <c r="D129" s="29">
        <f t="shared" si="27"/>
        <v>1.8683281175103632</v>
      </c>
      <c r="E129" s="29">
        <f t="shared" si="31"/>
        <v>4.829142169832841E-2</v>
      </c>
      <c r="F129" s="30">
        <f t="shared" si="34"/>
        <v>-0.15564804735473564</v>
      </c>
      <c r="G129" s="29">
        <f t="shared" si="37"/>
        <v>-0.29197115813260488</v>
      </c>
      <c r="H129" s="29">
        <f t="shared" si="41"/>
        <v>0.46275269999942026</v>
      </c>
      <c r="I129" s="29"/>
      <c r="J129" s="29"/>
      <c r="K129" s="29"/>
      <c r="L129" s="1" t="d">
        <v>2009-08-31</v>
      </c>
      <c r="M129">
        <v>30.030000999999999</v>
      </c>
      <c r="N129">
        <v>95.209998999999996</v>
      </c>
      <c r="O129" s="29">
        <f t="shared" si="28"/>
        <v>3.170496031618514</v>
      </c>
      <c r="P129" s="29">
        <f t="shared" si="32"/>
        <v>5.6821689535036142E-2</v>
      </c>
      <c r="Q129" s="30">
        <f t="shared" si="35"/>
        <v>-0.23409810381942081</v>
      </c>
      <c r="R129" s="29">
        <f t="shared" si="38"/>
        <v>-0.46309092132624557</v>
      </c>
      <c r="S129" s="29">
        <f t="shared" si="42"/>
        <v>0.3279199415808054</v>
      </c>
      <c r="T129" s="29"/>
      <c r="U129" s="29"/>
      <c r="V129" s="29"/>
      <c r="W129" s="1" t="d">
        <v>2009-08-31</v>
      </c>
      <c r="X129">
        <v>26.299999</v>
      </c>
      <c r="Y129">
        <v>25.309999000000001</v>
      </c>
      <c r="Z129" s="29">
        <f t="shared" si="29"/>
        <v>1.0391149758638867</v>
      </c>
      <c r="AA129" s="29">
        <f t="shared" si="33"/>
        <v>-1.5110985469314813E-2</v>
      </c>
      <c r="AB129" s="30">
        <f t="shared" si="36"/>
        <v>-1.2485279449694114E-2</v>
      </c>
      <c r="AC129" s="29">
        <f t="shared" si="39"/>
        <v>0.1101716272231246</v>
      </c>
      <c r="AD129" s="29">
        <f t="shared" si="43"/>
        <v>0.21626923182941973</v>
      </c>
      <c r="AE129" s="29"/>
      <c r="AF129" s="29"/>
      <c r="AG129" s="29"/>
      <c r="AZ129" s="1" t="d">
        <f>A126</f>
        <v>2009-08-10</v>
      </c>
      <c r="BA129" s="6">
        <f t="shared" si="30"/>
        <v>0.18570841257476231</v>
      </c>
      <c r="BB129" s="6">
        <f t="shared" si="40"/>
        <v>-0.29045160757687716</v>
      </c>
      <c r="BC129" s="6">
        <f t="shared" si="26"/>
        <v>0.53433679280869018</v>
      </c>
    </row>
    <row r="130" spans="1:55">
      <c r="A130" s="1" t="d">
        <v>2009-09-07</v>
      </c>
      <c r="B130">
        <v>53.599997999999999</v>
      </c>
      <c r="C130">
        <v>96.699996999999996</v>
      </c>
      <c r="D130" s="29">
        <f t="shared" si="27"/>
        <v>1.8041044889591227</v>
      </c>
      <c r="E130" s="29">
        <f t="shared" si="31"/>
        <v>-2.0168397803894119E-2</v>
      </c>
      <c r="F130" s="30">
        <f t="shared" si="34"/>
        <v>-0.13011579679204763</v>
      </c>
      <c r="G130" s="29">
        <f t="shared" si="37"/>
        <v>-0.25471530842836704</v>
      </c>
      <c r="H130" s="29">
        <f t="shared" si="41"/>
        <v>0.39019453118885333</v>
      </c>
      <c r="I130" s="29"/>
      <c r="J130" s="29"/>
      <c r="K130" s="29"/>
      <c r="L130" s="1" t="d">
        <v>2009-09-07</v>
      </c>
      <c r="M130">
        <v>30.790001</v>
      </c>
      <c r="N130">
        <v>96.699996999999996</v>
      </c>
      <c r="O130" s="29">
        <f t="shared" si="28"/>
        <v>3.1406298752637261</v>
      </c>
      <c r="P130" s="29">
        <f t="shared" si="32"/>
        <v>2.2403287514934883E-3</v>
      </c>
      <c r="Q130" s="30">
        <f t="shared" si="35"/>
        <v>-0.18376336358923298</v>
      </c>
      <c r="R130" s="29">
        <f t="shared" si="38"/>
        <v>-0.43754103006860229</v>
      </c>
      <c r="S130" s="29">
        <f t="shared" si="42"/>
        <v>0.30713370604729456</v>
      </c>
      <c r="T130" s="29"/>
      <c r="U130" s="29"/>
      <c r="V130" s="29"/>
      <c r="W130" s="1" t="d">
        <v>2009-09-07</v>
      </c>
      <c r="X130">
        <v>27.08</v>
      </c>
      <c r="Y130">
        <v>26.35</v>
      </c>
      <c r="Z130" s="29">
        <f t="shared" si="29"/>
        <v>1.0277039848197342</v>
      </c>
      <c r="AA130" s="29">
        <f t="shared" si="33"/>
        <v>-1.8126176402795031E-2</v>
      </c>
      <c r="AB130" s="30">
        <f t="shared" si="36"/>
        <v>-2.4920211496587026E-2</v>
      </c>
      <c r="AC130" s="29">
        <f t="shared" si="39"/>
        <v>8.890640112809757E-2</v>
      </c>
      <c r="AD130" s="29">
        <f t="shared" si="43"/>
        <v>0.21997165693330198</v>
      </c>
      <c r="AE130" s="29"/>
      <c r="AF130" s="29"/>
      <c r="AG130" s="29"/>
      <c r="AZ130" s="1" t="d">
        <f>A127</f>
        <v>2009-08-17</v>
      </c>
      <c r="BA130" s="6">
        <f t="shared" si="30"/>
        <v>0.19090494839810912</v>
      </c>
      <c r="BB130" s="6">
        <f t="shared" si="40"/>
        <v>-0.50408032817088522</v>
      </c>
      <c r="BC130" s="6">
        <f t="shared" si="26"/>
        <v>0.48240529991078857</v>
      </c>
    </row>
    <row r="131" spans="1:55">
      <c r="A131" s="1" t="d">
        <v>2009-09-14</v>
      </c>
      <c r="B131">
        <v>55.18</v>
      </c>
      <c r="C131">
        <v>95.760002</v>
      </c>
      <c r="D131" s="29">
        <f t="shared" si="27"/>
        <v>1.7354114171801378</v>
      </c>
      <c r="E131" s="29">
        <f t="shared" si="31"/>
        <v>-3.1648530980082239E-2</v>
      </c>
      <c r="F131" s="30">
        <f t="shared" si="34"/>
        <v>-5.3838568798964204E-2</v>
      </c>
      <c r="G131" s="29">
        <f t="shared" si="37"/>
        <v>-0.42626403112393957</v>
      </c>
      <c r="H131" s="29">
        <f t="shared" si="41"/>
        <v>0.34378997795702548</v>
      </c>
      <c r="I131" s="29"/>
      <c r="J131" s="29"/>
      <c r="K131" s="29"/>
      <c r="L131" s="1" t="d">
        <v>2009-09-14</v>
      </c>
      <c r="M131">
        <v>32.009998000000003</v>
      </c>
      <c r="N131">
        <v>95.760002</v>
      </c>
      <c r="O131" s="29">
        <f t="shared" si="28"/>
        <v>2.9915653852899333</v>
      </c>
      <c r="P131" s="29">
        <f t="shared" si="32"/>
        <v>-3.3570494727089333E-2</v>
      </c>
      <c r="Q131" s="30">
        <f t="shared" si="35"/>
        <v>-0.16904649335176097</v>
      </c>
      <c r="R131" s="29">
        <f t="shared" si="38"/>
        <v>-0.58447014840799827</v>
      </c>
      <c r="S131" s="29">
        <f t="shared" si="42"/>
        <v>0.2591117430065053</v>
      </c>
      <c r="T131" s="29"/>
      <c r="U131" s="29"/>
      <c r="V131" s="29"/>
      <c r="W131" s="1" t="d">
        <v>2009-09-14</v>
      </c>
      <c r="X131">
        <v>27.799999</v>
      </c>
      <c r="Y131">
        <v>27.01</v>
      </c>
      <c r="Z131" s="29">
        <f t="shared" si="29"/>
        <v>1.0292483894853757</v>
      </c>
      <c r="AA131" s="29">
        <f t="shared" si="33"/>
        <v>-1.0695933328491053E-2</v>
      </c>
      <c r="AB131" s="30">
        <f t="shared" si="36"/>
        <v>8.6176026212185716E-3</v>
      </c>
      <c r="AC131" s="29">
        <f t="shared" si="39"/>
        <v>9.0478099927194508E-2</v>
      </c>
      <c r="AD131" s="29">
        <f t="shared" si="43"/>
        <v>0.22142192403662772</v>
      </c>
      <c r="AE131" s="29"/>
      <c r="AF131" s="29"/>
      <c r="AG131" s="29"/>
      <c r="AZ131" s="1" t="d">
        <f>A128</f>
        <v>2009-08-24</v>
      </c>
      <c r="BA131" s="6">
        <f t="shared" si="30"/>
        <v>0.23740846444131233</v>
      </c>
      <c r="BB131" s="6">
        <f t="shared" si="40"/>
        <v>-0.35754109093346614</v>
      </c>
      <c r="BC131" s="6">
        <f t="shared" ref="BC131:BC194" si="44">H128-AVERAGE($E$4:$H$640)</f>
        <v>0.47628570687677108</v>
      </c>
    </row>
    <row r="132" spans="1:55">
      <c r="A132" s="1" t="d">
        <v>2009-09-21</v>
      </c>
      <c r="B132">
        <v>53.560001</v>
      </c>
      <c r="C132">
        <v>97.980002999999996</v>
      </c>
      <c r="D132" s="29">
        <f t="shared" ref="D132:D195" si="45">C132/B132</f>
        <v>1.8293502832458872</v>
      </c>
      <c r="E132" s="29">
        <f t="shared" si="31"/>
        <v>-1.0986503598402581E-2</v>
      </c>
      <c r="F132" s="30">
        <f t="shared" si="34"/>
        <v>-0.1102136906166387</v>
      </c>
      <c r="G132" s="29">
        <f t="shared" si="37"/>
        <v>-0.38409423406531157</v>
      </c>
      <c r="H132" s="29">
        <f t="shared" si="41"/>
        <v>0.34457047977003646</v>
      </c>
      <c r="I132" s="29"/>
      <c r="J132" s="29"/>
      <c r="K132" s="29"/>
      <c r="L132" s="1" t="d">
        <v>2009-09-21</v>
      </c>
      <c r="M132">
        <v>30.540001</v>
      </c>
      <c r="N132">
        <v>97.980002999999996</v>
      </c>
      <c r="O132" s="29">
        <f t="shared" ref="O132:O195" si="46">N132/M132</f>
        <v>3.2082514666584325</v>
      </c>
      <c r="P132" s="29">
        <f t="shared" si="32"/>
        <v>4.2523859491661233E-3</v>
      </c>
      <c r="Q132" s="30">
        <f t="shared" si="35"/>
        <v>-0.16811288745758757</v>
      </c>
      <c r="R132" s="29">
        <f t="shared" si="38"/>
        <v>-0.5342519045084968</v>
      </c>
      <c r="S132" s="29">
        <f t="shared" si="42"/>
        <v>0.29381624000393813</v>
      </c>
      <c r="T132" s="29"/>
      <c r="U132" s="29"/>
      <c r="V132" s="29"/>
      <c r="W132" s="1" t="d">
        <v>2009-09-21</v>
      </c>
      <c r="X132">
        <v>26.98</v>
      </c>
      <c r="Y132">
        <v>26.129999000000002</v>
      </c>
      <c r="Z132" s="29">
        <f t="shared" ref="Z132:Z195" si="47">X132/Y132</f>
        <v>1.0325296989104362</v>
      </c>
      <c r="AA132" s="29">
        <f t="shared" si="33"/>
        <v>-1.7680715776201911E-2</v>
      </c>
      <c r="AB132" s="30">
        <f t="shared" si="36"/>
        <v>1.6987624565330393E-2</v>
      </c>
      <c r="AC132" s="29">
        <f t="shared" si="39"/>
        <v>0.10827878802390829</v>
      </c>
      <c r="AD132" s="29">
        <f t="shared" si="43"/>
        <v>0.19365807886903946</v>
      </c>
      <c r="AE132" s="29"/>
      <c r="AF132" s="29"/>
      <c r="AG132" s="29"/>
      <c r="AZ132" s="1" t="d">
        <f>A129</f>
        <v>2009-08-31</v>
      </c>
      <c r="BA132" s="6">
        <f t="shared" si="30"/>
        <v>0.19278276992761006</v>
      </c>
      <c r="BB132" s="6">
        <f t="shared" si="40"/>
        <v>-0.46330638194224572</v>
      </c>
      <c r="BC132" s="6">
        <f t="shared" si="44"/>
        <v>0.44333999600932877</v>
      </c>
    </row>
    <row r="133" spans="1:55">
      <c r="A133" s="1" t="d">
        <v>2009-09-28</v>
      </c>
      <c r="B133">
        <v>51.970001000000003</v>
      </c>
      <c r="C133">
        <v>99.010002</v>
      </c>
      <c r="D133" s="29">
        <f t="shared" si="45"/>
        <v>1.9051375811980453</v>
      </c>
      <c r="E133" s="29">
        <f t="shared" si="31"/>
        <v>1.95102509183545E-2</v>
      </c>
      <c r="F133" s="30">
        <f t="shared" si="34"/>
        <v>-9.8987110532580171E-3</v>
      </c>
      <c r="G133" s="29">
        <f t="shared" si="37"/>
        <v>-0.19703009119830128</v>
      </c>
      <c r="H133" s="29">
        <f t="shared" si="41"/>
        <v>0.3713837511862626</v>
      </c>
      <c r="I133" s="29"/>
      <c r="J133" s="29"/>
      <c r="K133" s="29"/>
      <c r="L133" s="1" t="d">
        <v>2009-09-28</v>
      </c>
      <c r="M133">
        <v>29.610001</v>
      </c>
      <c r="N133">
        <v>99.010002</v>
      </c>
      <c r="O133" s="29">
        <f t="shared" si="46"/>
        <v>3.3438027239512755</v>
      </c>
      <c r="P133" s="29">
        <f t="shared" si="32"/>
        <v>5.3220646949299212E-2</v>
      </c>
      <c r="Q133" s="30">
        <f t="shared" si="35"/>
        <v>-6.160462914526918E-2</v>
      </c>
      <c r="R133" s="29">
        <f t="shared" si="38"/>
        <v>-0.38951945616221717</v>
      </c>
      <c r="S133" s="29">
        <f t="shared" si="42"/>
        <v>0.34657510452754459</v>
      </c>
      <c r="T133" s="29"/>
      <c r="U133" s="29"/>
      <c r="V133" s="29"/>
      <c r="W133" s="1" t="d">
        <v>2009-09-28</v>
      </c>
      <c r="X133">
        <v>26.530000999999999</v>
      </c>
      <c r="Y133">
        <v>25.35</v>
      </c>
      <c r="Z133" s="29">
        <f t="shared" si="47"/>
        <v>1.0465483629191321</v>
      </c>
      <c r="AA133" s="29">
        <f t="shared" si="33"/>
        <v>7.1281096916853493E-3</v>
      </c>
      <c r="AB133" s="30">
        <f t="shared" si="36"/>
        <v>5.2842880270942754E-3</v>
      </c>
      <c r="AC133" s="29">
        <f t="shared" si="39"/>
        <v>0.11499063125404801</v>
      </c>
      <c r="AD133" s="29">
        <f t="shared" si="43"/>
        <v>0.17818779571038212</v>
      </c>
      <c r="AE133" s="29"/>
      <c r="AF133" s="29"/>
      <c r="AG133" s="29"/>
      <c r="AZ133" s="1" t="d">
        <f>A130</f>
        <v>2009-09-07</v>
      </c>
      <c r="BA133" s="6">
        <f t="shared" si="30"/>
        <v>0.19648519503149231</v>
      </c>
      <c r="BB133" s="6">
        <f t="shared" si="40"/>
        <v>-0.43775649068460243</v>
      </c>
      <c r="BC133" s="6">
        <f t="shared" si="44"/>
        <v>0.37078182719876185</v>
      </c>
    </row>
    <row r="134" spans="1:55">
      <c r="A134" s="1" t="d">
        <v>2009-10-05</v>
      </c>
      <c r="B134">
        <v>56.16</v>
      </c>
      <c r="C134">
        <v>95.900002000000001</v>
      </c>
      <c r="D134" s="29">
        <f t="shared" si="45"/>
        <v>1.7076211182336183</v>
      </c>
      <c r="E134" s="29">
        <f t="shared" si="31"/>
        <v>-5.4963097645246414E-2</v>
      </c>
      <c r="F134" s="30">
        <f t="shared" si="34"/>
        <v>-6.4929535782544984E-2</v>
      </c>
      <c r="G134" s="29">
        <f t="shared" si="37"/>
        <v>-0.30544814554310412</v>
      </c>
      <c r="H134" s="29">
        <f t="shared" si="41"/>
        <v>0.31405049110261996</v>
      </c>
      <c r="I134" s="29"/>
      <c r="J134" s="29"/>
      <c r="K134" s="29"/>
      <c r="L134" s="1" t="d">
        <v>2009-10-05</v>
      </c>
      <c r="M134">
        <v>31.5</v>
      </c>
      <c r="N134">
        <v>95.900002000000001</v>
      </c>
      <c r="O134" s="29">
        <f t="shared" si="46"/>
        <v>3.0444445079365079</v>
      </c>
      <c r="P134" s="29">
        <f t="shared" si="32"/>
        <v>-3.1104920108115174E-2</v>
      </c>
      <c r="Q134" s="30">
        <f t="shared" si="35"/>
        <v>-0.1296697579326668</v>
      </c>
      <c r="R134" s="29">
        <f t="shared" si="38"/>
        <v>-0.46150852189742669</v>
      </c>
      <c r="S134" s="29">
        <f t="shared" si="42"/>
        <v>0.26246893809221961</v>
      </c>
      <c r="T134" s="29"/>
      <c r="U134" s="29"/>
      <c r="V134" s="29"/>
      <c r="W134" s="1" t="d">
        <v>2009-10-05</v>
      </c>
      <c r="X134">
        <v>27.799999</v>
      </c>
      <c r="Y134">
        <v>26.549999</v>
      </c>
      <c r="Z134" s="29">
        <f t="shared" si="47"/>
        <v>1.047080981057664</v>
      </c>
      <c r="AA134" s="29">
        <f t="shared" si="33"/>
        <v>1.8679101645501205E-2</v>
      </c>
      <c r="AB134" s="30">
        <f t="shared" si="36"/>
        <v>1.837895361665726E-2</v>
      </c>
      <c r="AC134" s="29">
        <f t="shared" si="39"/>
        <v>0.12479425617045166</v>
      </c>
      <c r="AD134" s="29">
        <f t="shared" si="43"/>
        <v>0.18566903951047353</v>
      </c>
      <c r="AE134" s="29"/>
      <c r="AF134" s="29"/>
      <c r="AG134" s="29"/>
      <c r="AZ134" s="1" t="d">
        <f>A131</f>
        <v>2009-09-14</v>
      </c>
      <c r="BA134" s="6">
        <f t="shared" si="30"/>
        <v>0.19793546213481805</v>
      </c>
      <c r="BB134" s="6">
        <f t="shared" si="40"/>
        <v>-0.58468560902399835</v>
      </c>
      <c r="BC134" s="6">
        <f t="shared" si="44"/>
        <v>0.324377273966934</v>
      </c>
    </row>
    <row r="135" spans="1:55">
      <c r="A135" s="1" t="d">
        <v>2009-10-12</v>
      </c>
      <c r="B135">
        <v>58.990001999999997</v>
      </c>
      <c r="C135">
        <v>95.449996999999996</v>
      </c>
      <c r="D135" s="29">
        <f t="shared" si="45"/>
        <v>1.6180707537524748</v>
      </c>
      <c r="E135" s="29">
        <f t="shared" si="31"/>
        <v>-7.0009966523471578E-2</v>
      </c>
      <c r="F135" s="30">
        <f t="shared" si="34"/>
        <v>-6.3438830972638457E-2</v>
      </c>
      <c r="G135" s="29">
        <f t="shared" si="37"/>
        <v>-0.41727987086379231</v>
      </c>
      <c r="H135" s="29">
        <f t="shared" si="41"/>
        <v>0.2524539358800737</v>
      </c>
      <c r="I135" s="29"/>
      <c r="J135" s="29"/>
      <c r="K135" s="29"/>
      <c r="L135" s="1" t="d">
        <v>2009-10-12</v>
      </c>
      <c r="M135">
        <v>32.040000999999997</v>
      </c>
      <c r="N135">
        <v>95.449996999999996</v>
      </c>
      <c r="O135" s="29">
        <f t="shared" si="46"/>
        <v>2.9790884525877512</v>
      </c>
      <c r="P135" s="29">
        <f t="shared" si="32"/>
        <v>-4.179425303425903E-3</v>
      </c>
      <c r="Q135" s="30">
        <f t="shared" si="35"/>
        <v>-9.0773370964716688E-2</v>
      </c>
      <c r="R135" s="29">
        <f t="shared" si="38"/>
        <v>-0.5319176787397385</v>
      </c>
      <c r="S135" s="29">
        <f t="shared" si="42"/>
        <v>0.23263604471141153</v>
      </c>
      <c r="T135" s="29"/>
      <c r="U135" s="29"/>
      <c r="V135" s="29"/>
      <c r="W135" s="1" t="d">
        <v>2009-10-12</v>
      </c>
      <c r="X135">
        <v>28.33</v>
      </c>
      <c r="Y135">
        <v>27.059999000000001</v>
      </c>
      <c r="Z135" s="29">
        <f t="shared" si="47"/>
        <v>1.0469327807440052</v>
      </c>
      <c r="AA135" s="29">
        <f t="shared" si="33"/>
        <v>1.7035911133855483E-2</v>
      </c>
      <c r="AB135" s="30">
        <f t="shared" si="36"/>
        <v>3.4134388269209226E-2</v>
      </c>
      <c r="AC135" s="29">
        <f t="shared" si="39"/>
        <v>0.10291526503712133</v>
      </c>
      <c r="AD135" s="29">
        <f t="shared" si="43"/>
        <v>0.1897521759023513</v>
      </c>
      <c r="AE135" s="29"/>
      <c r="AF135" s="29"/>
      <c r="AG135" s="29"/>
      <c r="AZ135" s="1" t="d">
        <f>A132</f>
        <v>2009-09-21</v>
      </c>
      <c r="BA135" s="6">
        <f t="shared" si="30"/>
        <v>0.17017161696722979</v>
      </c>
      <c r="BB135" s="6">
        <f t="shared" si="40"/>
        <v>-0.53446736512449688</v>
      </c>
      <c r="BC135" s="6">
        <f t="shared" si="44"/>
        <v>0.32515777577994498</v>
      </c>
    </row>
    <row r="136" spans="1:55">
      <c r="A136" s="1" t="d">
        <v>2009-10-19</v>
      </c>
      <c r="B136">
        <v>58.299999</v>
      </c>
      <c r="C136">
        <v>94.949996999999996</v>
      </c>
      <c r="D136" s="29">
        <f t="shared" si="45"/>
        <v>1.628644916443309</v>
      </c>
      <c r="E136" s="29">
        <f t="shared" si="31"/>
        <v>-0.11621253787637074</v>
      </c>
      <c r="F136" s="30">
        <f t="shared" si="34"/>
        <v>-3.1859448137892293E-2</v>
      </c>
      <c r="G136" s="29">
        <f t="shared" si="37"/>
        <v>-0.34008501390500129</v>
      </c>
      <c r="H136" s="29">
        <f t="shared" si="41"/>
        <v>0.15449664688634779</v>
      </c>
      <c r="I136" s="29"/>
      <c r="J136" s="29"/>
      <c r="K136" s="29"/>
      <c r="L136" s="1" t="d">
        <v>2009-10-19</v>
      </c>
      <c r="M136">
        <v>31.549999</v>
      </c>
      <c r="N136">
        <v>94.949996999999996</v>
      </c>
      <c r="O136" s="29">
        <f t="shared" si="46"/>
        <v>3.0095087166246821</v>
      </c>
      <c r="P136" s="29">
        <f t="shared" si="32"/>
        <v>-6.3949225923276398E-2</v>
      </c>
      <c r="Q136" s="30">
        <f t="shared" si="35"/>
        <v>-6.4780903263765191E-2</v>
      </c>
      <c r="R136" s="29">
        <f t="shared" si="38"/>
        <v>-0.48598300400302841</v>
      </c>
      <c r="S136" s="29">
        <f t="shared" si="42"/>
        <v>0.15970629356177574</v>
      </c>
      <c r="T136" s="29"/>
      <c r="U136" s="29"/>
      <c r="V136" s="29"/>
      <c r="W136" s="1" t="d">
        <v>2009-10-19</v>
      </c>
      <c r="X136">
        <v>28.25</v>
      </c>
      <c r="Y136">
        <v>26.68</v>
      </c>
      <c r="Z136" s="29">
        <f t="shared" si="47"/>
        <v>1.0588455772113943</v>
      </c>
      <c r="AA136" s="29">
        <f t="shared" si="33"/>
        <v>2.5167427027749902E-2</v>
      </c>
      <c r="AB136" s="30">
        <f t="shared" si="36"/>
        <v>4.5798671383692979E-2</v>
      </c>
      <c r="AC136" s="29">
        <f t="shared" si="39"/>
        <v>0.10432262353098162</v>
      </c>
      <c r="AD136" s="29">
        <f t="shared" si="43"/>
        <v>0.16596838543672904</v>
      </c>
      <c r="AE136" s="29"/>
      <c r="AF136" s="29"/>
      <c r="AG136" s="29"/>
      <c r="AZ136" s="1" t="d">
        <f>A133</f>
        <v>2009-09-28</v>
      </c>
      <c r="BA136" s="6">
        <f t="shared" ref="BA136:BA199" si="48">AD133-AVERAGE($AA$4:$AD$640)</f>
        <v>0.15470133380857246</v>
      </c>
      <c r="BB136" s="6">
        <f t="shared" si="40"/>
        <v>-0.38973491677821731</v>
      </c>
      <c r="BC136" s="6">
        <f t="shared" si="44"/>
        <v>0.35197104719617112</v>
      </c>
    </row>
    <row r="137" spans="1:55">
      <c r="A137" s="1" t="d">
        <v>2009-10-26</v>
      </c>
      <c r="B137">
        <v>55.25</v>
      </c>
      <c r="C137">
        <v>95.779999000000004</v>
      </c>
      <c r="D137" s="29">
        <f t="shared" si="45"/>
        <v>1.7335746425339367</v>
      </c>
      <c r="E137" s="29">
        <f t="shared" ref="E137:E200" si="49">LN(D137/D133)</f>
        <v>-9.436868299617418E-2</v>
      </c>
      <c r="F137" s="30">
        <f t="shared" si="34"/>
        <v>-7.2130965241616898E-2</v>
      </c>
      <c r="G137" s="29">
        <f t="shared" si="37"/>
        <v>-0.24335463387527176</v>
      </c>
      <c r="H137" s="29">
        <f t="shared" si="41"/>
        <v>0.23003190678446039</v>
      </c>
      <c r="I137" s="29"/>
      <c r="J137" s="29"/>
      <c r="K137" s="29"/>
      <c r="L137" s="1" t="d">
        <v>2009-10-26</v>
      </c>
      <c r="M137">
        <v>29.34</v>
      </c>
      <c r="N137">
        <v>95.779999000000004</v>
      </c>
      <c r="O137" s="29">
        <f t="shared" si="46"/>
        <v>3.2644853101567826</v>
      </c>
      <c r="P137" s="29">
        <f t="shared" ref="P137:P200" si="50">LN(O137/O133)</f>
        <v>-2.4006587689494756E-2</v>
      </c>
      <c r="Q137" s="30">
        <f t="shared" si="35"/>
        <v>-7.4526004169993776E-2</v>
      </c>
      <c r="R137" s="29">
        <f t="shared" si="38"/>
        <v>-0.41150658812932556</v>
      </c>
      <c r="S137" s="29">
        <f t="shared" si="42"/>
        <v>0.26954624001409783</v>
      </c>
      <c r="T137" s="29"/>
      <c r="U137" s="29"/>
      <c r="V137" s="29"/>
      <c r="W137" s="1" t="d">
        <v>2009-10-26</v>
      </c>
      <c r="X137">
        <v>26.82</v>
      </c>
      <c r="Y137">
        <v>25.290001</v>
      </c>
      <c r="Z137" s="29">
        <f t="shared" si="47"/>
        <v>1.0604981787070709</v>
      </c>
      <c r="AA137" s="29">
        <f t="shared" ref="AA137:AA200" si="51">LN(Z137/Z133)</f>
        <v>1.3241301824705804E-2</v>
      </c>
      <c r="AB137" s="30">
        <f t="shared" si="36"/>
        <v>1.7700678544164981E-2</v>
      </c>
      <c r="AC137" s="29">
        <f t="shared" si="39"/>
        <v>0.12544688000322321</v>
      </c>
      <c r="AD137" s="29">
        <f t="shared" si="43"/>
        <v>0.14791127651109037</v>
      </c>
      <c r="AE137" s="29"/>
      <c r="AF137" s="29"/>
      <c r="AG137" s="29"/>
      <c r="AZ137" s="1" t="d">
        <f>A134</f>
        <v>2009-10-05</v>
      </c>
      <c r="BA137" s="6">
        <f t="shared" si="48"/>
        <v>0.16218257760866386</v>
      </c>
      <c r="BB137" s="6">
        <f t="shared" si="40"/>
        <v>-0.46172398251342683</v>
      </c>
      <c r="BC137" s="6">
        <f t="shared" si="44"/>
        <v>0.29463778711252847</v>
      </c>
    </row>
    <row r="138" spans="1:55">
      <c r="A138" s="1" t="d">
        <v>2009-11-02</v>
      </c>
      <c r="B138">
        <v>57.080002</v>
      </c>
      <c r="C138">
        <v>93.330001999999993</v>
      </c>
      <c r="D138" s="29">
        <f t="shared" si="45"/>
        <v>1.6350735586869809</v>
      </c>
      <c r="E138" s="29">
        <f t="shared" si="49"/>
        <v>-4.3413449667079676E-2</v>
      </c>
      <c r="F138" s="30">
        <f t="shared" si="34"/>
        <v>-0.1889572331041639</v>
      </c>
      <c r="G138" s="29">
        <f t="shared" si="37"/>
        <v>-0.2347576874313401</v>
      </c>
      <c r="H138" s="29">
        <f t="shared" si="41"/>
        <v>0.21490701947190646</v>
      </c>
      <c r="I138" s="29"/>
      <c r="J138" s="29"/>
      <c r="K138" s="29"/>
      <c r="L138" s="1" t="d">
        <v>2009-11-02</v>
      </c>
      <c r="M138">
        <v>30.690000999999999</v>
      </c>
      <c r="N138">
        <v>93.330001999999993</v>
      </c>
      <c r="O138" s="29">
        <f t="shared" si="46"/>
        <v>3.0410556845534154</v>
      </c>
      <c r="P138" s="29">
        <f t="shared" si="50"/>
        <v>-1.1137371214182152E-3</v>
      </c>
      <c r="Q138" s="30">
        <f t="shared" si="35"/>
        <v>-0.1861976147273694</v>
      </c>
      <c r="R138" s="29">
        <f t="shared" si="38"/>
        <v>-0.39544735452455571</v>
      </c>
      <c r="S138" s="29">
        <f t="shared" si="42"/>
        <v>0.21415666721622739</v>
      </c>
      <c r="T138" s="29"/>
      <c r="U138" s="29"/>
      <c r="V138" s="29"/>
      <c r="W138" s="1" t="d">
        <v>2009-11-02</v>
      </c>
      <c r="X138">
        <v>28.1</v>
      </c>
      <c r="Y138">
        <v>26.879999000000002</v>
      </c>
      <c r="Z138" s="29">
        <f t="shared" si="47"/>
        <v>1.0453869436527881</v>
      </c>
      <c r="AA138" s="29">
        <f t="shared" si="51"/>
        <v>-1.6191768150710577E-3</v>
      </c>
      <c r="AB138" s="30">
        <f t="shared" si="36"/>
        <v>3.1141086967965541E-4</v>
      </c>
      <c r="AC138" s="29">
        <f t="shared" si="39"/>
        <v>9.3342841050933517E-2</v>
      </c>
      <c r="AD138" s="29">
        <f t="shared" si="43"/>
        <v>0.13638052215523691</v>
      </c>
      <c r="AE138" s="29"/>
      <c r="AF138" s="29"/>
      <c r="AG138" s="29"/>
      <c r="AZ138" s="1" t="d">
        <f>A135</f>
        <v>2009-10-12</v>
      </c>
      <c r="BA138" s="6">
        <f t="shared" si="48"/>
        <v>0.16626571400054163</v>
      </c>
      <c r="BB138" s="6">
        <f t="shared" si="40"/>
        <v>-0.53213313935573858</v>
      </c>
      <c r="BC138" s="6">
        <f t="shared" si="44"/>
        <v>0.23304123188998221</v>
      </c>
    </row>
    <row r="139" spans="1:55">
      <c r="A139" s="1" t="d">
        <v>2009-11-09</v>
      </c>
      <c r="B139">
        <v>57.27</v>
      </c>
      <c r="C139">
        <v>93.919998000000007</v>
      </c>
      <c r="D139" s="29">
        <f t="shared" si="45"/>
        <v>1.63995107386066</v>
      </c>
      <c r="E139" s="29">
        <f t="shared" si="49"/>
        <v>1.3431861556648144E-2</v>
      </c>
      <c r="F139" s="30">
        <f t="shared" si="34"/>
        <v>-0.21970119087362766</v>
      </c>
      <c r="G139" s="29">
        <f t="shared" si="37"/>
        <v>-0.28438313908975926</v>
      </c>
      <c r="H139" s="29">
        <f t="shared" si="41"/>
        <v>0.16115270948468607</v>
      </c>
      <c r="I139" s="29"/>
      <c r="J139" s="29"/>
      <c r="K139" s="29"/>
      <c r="L139" s="1" t="d">
        <v>2009-11-09</v>
      </c>
      <c r="M139">
        <v>32.009998000000003</v>
      </c>
      <c r="N139">
        <v>93.919998000000007</v>
      </c>
      <c r="O139" s="29">
        <f t="shared" si="46"/>
        <v>2.9340832198739903</v>
      </c>
      <c r="P139" s="29">
        <f t="shared" si="50"/>
        <v>-1.5222322046771578E-2</v>
      </c>
      <c r="Q139" s="30">
        <f t="shared" si="35"/>
        <v>-0.24522828162325255</v>
      </c>
      <c r="R139" s="29">
        <f t="shared" si="38"/>
        <v>-0.48035911533554299</v>
      </c>
      <c r="S139" s="29">
        <f t="shared" si="42"/>
        <v>8.9977066605741021E-2</v>
      </c>
      <c r="T139" s="29"/>
      <c r="U139" s="29"/>
      <c r="V139" s="29"/>
      <c r="W139" s="1" t="d">
        <v>2009-11-09</v>
      </c>
      <c r="X139">
        <v>29.02</v>
      </c>
      <c r="Y139">
        <v>27.5</v>
      </c>
      <c r="Z139" s="29">
        <f t="shared" si="47"/>
        <v>1.0552727272727274</v>
      </c>
      <c r="AA139" s="29">
        <f t="shared" si="51"/>
        <v>7.9345147288173816E-3</v>
      </c>
      <c r="AB139" s="30">
        <f t="shared" si="36"/>
        <v>1.1181111431044879E-2</v>
      </c>
      <c r="AC139" s="29">
        <f t="shared" si="39"/>
        <v>0.12247610857973583</v>
      </c>
      <c r="AD139" s="29">
        <f t="shared" si="43"/>
        <v>0.13012697167555107</v>
      </c>
      <c r="AE139" s="29"/>
      <c r="AF139" s="29"/>
      <c r="AG139" s="29"/>
      <c r="AZ139" s="1" t="d">
        <f>A136</f>
        <v>2009-10-19</v>
      </c>
      <c r="BA139" s="6">
        <f t="shared" si="48"/>
        <v>0.14248192353491937</v>
      </c>
      <c r="BB139" s="6">
        <f t="shared" si="40"/>
        <v>-0.48619846461902855</v>
      </c>
      <c r="BC139" s="6">
        <f t="shared" si="44"/>
        <v>0.1350839428962563</v>
      </c>
    </row>
    <row r="140" spans="1:55">
      <c r="A140" s="1" t="d">
        <v>2009-11-16</v>
      </c>
      <c r="B140">
        <v>56.599997999999999</v>
      </c>
      <c r="C140">
        <v>95.120002999999997</v>
      </c>
      <c r="D140" s="29">
        <f t="shared" si="45"/>
        <v>1.6805654834122079</v>
      </c>
      <c r="E140" s="29">
        <f t="shared" si="49"/>
        <v>3.1382004589256884E-2</v>
      </c>
      <c r="F140" s="30">
        <f t="shared" si="34"/>
        <v>-0.24830876590418313</v>
      </c>
      <c r="G140" s="29">
        <f t="shared" si="37"/>
        <v>-0.37781444263239494</v>
      </c>
      <c r="H140" s="29">
        <f t="shared" si="41"/>
        <v>9.1947786697475396E-4</v>
      </c>
      <c r="I140" s="29"/>
      <c r="J140" s="29"/>
      <c r="K140" s="29"/>
      <c r="L140" s="1" t="d">
        <v>2009-11-16</v>
      </c>
      <c r="M140">
        <v>32.439999</v>
      </c>
      <c r="N140">
        <v>95.120002999999997</v>
      </c>
      <c r="O140" s="29">
        <f t="shared" si="46"/>
        <v>2.9321826736184549</v>
      </c>
      <c r="P140" s="29">
        <f t="shared" si="50"/>
        <v>-2.6029762870653988E-2</v>
      </c>
      <c r="Q140" s="30">
        <f t="shared" si="35"/>
        <v>-0.30010635785035894</v>
      </c>
      <c r="R140" s="29">
        <f t="shared" si="38"/>
        <v>-0.54842546744490006</v>
      </c>
      <c r="S140" s="29">
        <f t="shared" si="42"/>
        <v>-9.5568368839509144E-2</v>
      </c>
      <c r="T140" s="29"/>
      <c r="U140" s="29"/>
      <c r="V140" s="29"/>
      <c r="W140" s="1" t="d">
        <v>2009-11-16</v>
      </c>
      <c r="X140">
        <v>28.690000999999999</v>
      </c>
      <c r="Y140">
        <v>27.459999</v>
      </c>
      <c r="Z140" s="29">
        <f t="shared" si="47"/>
        <v>1.0447924998103604</v>
      </c>
      <c r="AA140" s="29">
        <f t="shared" si="51"/>
        <v>-1.3360935619622297E-2</v>
      </c>
      <c r="AB140" s="30">
        <f t="shared" si="36"/>
        <v>-2.0659938469569646E-2</v>
      </c>
      <c r="AC140" s="29">
        <f t="shared" si="39"/>
        <v>8.6611499328153541E-2</v>
      </c>
      <c r="AD140" s="29">
        <f t="shared" si="43"/>
        <v>0.11340183927315908</v>
      </c>
      <c r="AE140" s="29"/>
      <c r="AF140" s="29"/>
      <c r="AG140" s="29"/>
      <c r="AZ140" s="1" t="d">
        <f>A137</f>
        <v>2009-10-26</v>
      </c>
      <c r="BA140" s="6">
        <f t="shared" si="48"/>
        <v>0.1244248146092807</v>
      </c>
      <c r="BB140" s="6">
        <f t="shared" si="40"/>
        <v>-0.4117220487453257</v>
      </c>
      <c r="BC140" s="6">
        <f t="shared" si="44"/>
        <v>0.21061920279436891</v>
      </c>
    </row>
    <row r="141" spans="1:55">
      <c r="A141" s="1" t="d">
        <v>2009-11-23</v>
      </c>
      <c r="B141">
        <v>57.02</v>
      </c>
      <c r="C141">
        <v>96.400002000000001</v>
      </c>
      <c r="D141" s="29">
        <f t="shared" si="45"/>
        <v>1.6906349000350753</v>
      </c>
      <c r="E141" s="29">
        <f t="shared" si="49"/>
        <v>-2.5081405197146297E-2</v>
      </c>
      <c r="F141" s="30">
        <f t="shared" si="34"/>
        <v>-0.10785687764050494</v>
      </c>
      <c r="G141" s="29">
        <f t="shared" si="37"/>
        <v>-0.38195367523050067</v>
      </c>
      <c r="H141" s="29">
        <f t="shared" si="41"/>
        <v>-0.26826356511925464</v>
      </c>
      <c r="I141" s="29"/>
      <c r="J141" s="29"/>
      <c r="K141" s="29"/>
      <c r="L141" s="1" t="d">
        <v>2009-11-23</v>
      </c>
      <c r="M141">
        <v>32.349997999999999</v>
      </c>
      <c r="N141">
        <v>96.400002000000001</v>
      </c>
      <c r="O141" s="29">
        <f t="shared" si="46"/>
        <v>2.979907510349769</v>
      </c>
      <c r="P141" s="29">
        <f t="shared" si="50"/>
        <v>-9.1209848518752384E-2</v>
      </c>
      <c r="Q141" s="30">
        <f t="shared" si="35"/>
        <v>-0.14031398968624004</v>
      </c>
      <c r="R141" s="29">
        <f t="shared" si="38"/>
        <v>-0.56817782837943687</v>
      </c>
      <c r="S141" s="29">
        <f t="shared" si="42"/>
        <v>-0.22622244912538123</v>
      </c>
      <c r="T141" s="29"/>
      <c r="U141" s="29"/>
      <c r="V141" s="29"/>
      <c r="W141" s="1" t="d">
        <v>2009-11-23</v>
      </c>
      <c r="X141">
        <v>28.620000999999998</v>
      </c>
      <c r="Y141">
        <v>27.42</v>
      </c>
      <c r="Z141" s="29">
        <f t="shared" si="47"/>
        <v>1.0437637126185264</v>
      </c>
      <c r="AA141" s="29">
        <f t="shared" si="51"/>
        <v>-1.590564269560215E-2</v>
      </c>
      <c r="AB141" s="30">
        <f t="shared" si="36"/>
        <v>-1.7423488236340018E-2</v>
      </c>
      <c r="AC141" s="29">
        <f t="shared" si="39"/>
        <v>1.7997842465144055E-2</v>
      </c>
      <c r="AD141" s="29">
        <f t="shared" si="43"/>
        <v>0.10460017037232103</v>
      </c>
      <c r="AE141" s="29"/>
      <c r="AF141" s="29"/>
      <c r="AG141" s="29"/>
      <c r="AZ141" s="1" t="d">
        <f>A138</f>
        <v>2009-11-02</v>
      </c>
      <c r="BA141" s="6">
        <f t="shared" si="48"/>
        <v>0.11289406025342724</v>
      </c>
      <c r="BB141" s="6">
        <f t="shared" si="40"/>
        <v>-0.39566281514055585</v>
      </c>
      <c r="BC141" s="6">
        <f t="shared" si="44"/>
        <v>0.19549431548181498</v>
      </c>
    </row>
    <row r="142" spans="1:55">
      <c r="A142" s="1" t="d">
        <v>2009-11-30</v>
      </c>
      <c r="B142">
        <v>55.900002000000001</v>
      </c>
      <c r="C142">
        <v>93.339995999999999</v>
      </c>
      <c r="D142" s="29">
        <f t="shared" si="45"/>
        <v>1.669767310562887</v>
      </c>
      <c r="E142" s="29">
        <f t="shared" si="49"/>
        <v>2.0996488368544414E-2</v>
      </c>
      <c r="F142" s="30">
        <f t="shared" si="34"/>
        <v>-6.7563879369277838E-2</v>
      </c>
      <c r="G142" s="29">
        <f t="shared" si="37"/>
        <v>-0.47604100956269763</v>
      </c>
      <c r="H142" s="29">
        <f t="shared" si="41"/>
        <v>-0.2018904210862045</v>
      </c>
      <c r="I142" s="29"/>
      <c r="J142" s="29"/>
      <c r="K142" s="29"/>
      <c r="L142" s="1" t="d">
        <v>2009-11-30</v>
      </c>
      <c r="M142">
        <v>32.549999</v>
      </c>
      <c r="N142">
        <v>93.339995999999999</v>
      </c>
      <c r="O142" s="29">
        <f t="shared" si="46"/>
        <v>2.8675882908629275</v>
      </c>
      <c r="P142" s="29">
        <f t="shared" si="50"/>
        <v>-5.8733360056468897E-2</v>
      </c>
      <c r="Q142" s="30">
        <f t="shared" si="35"/>
        <v>-0.10368321505372807</v>
      </c>
      <c r="R142" s="29">
        <f t="shared" si="38"/>
        <v>-0.68106577417285674</v>
      </c>
      <c r="S142" s="29">
        <f t="shared" si="42"/>
        <v>-0.24000489146327192</v>
      </c>
      <c r="T142" s="29"/>
      <c r="U142" s="29"/>
      <c r="V142" s="29"/>
      <c r="W142" s="1" t="d">
        <v>2009-11-30</v>
      </c>
      <c r="X142">
        <v>29.15</v>
      </c>
      <c r="Y142">
        <v>28.17</v>
      </c>
      <c r="Z142" s="29">
        <f t="shared" si="47"/>
        <v>1.0347887823926161</v>
      </c>
      <c r="AA142" s="29">
        <f t="shared" si="51"/>
        <v>-1.0189766978912903E-2</v>
      </c>
      <c r="AB142" s="30">
        <f t="shared" si="36"/>
        <v>-3.1115132435821605E-2</v>
      </c>
      <c r="AC142" s="29">
        <f t="shared" si="39"/>
        <v>-1.7353994702540152E-2</v>
      </c>
      <c r="AD142" s="29">
        <f t="shared" si="43"/>
        <v>9.1855177864401921E-2</v>
      </c>
      <c r="AE142" s="29"/>
      <c r="AF142" s="29"/>
      <c r="AG142" s="29"/>
      <c r="AZ142" s="1" t="d">
        <f>A139</f>
        <v>2009-11-09</v>
      </c>
      <c r="BA142" s="6">
        <f t="shared" si="48"/>
        <v>0.1066405097737414</v>
      </c>
      <c r="BB142" s="6">
        <f t="shared" si="40"/>
        <v>-0.48057457595154313</v>
      </c>
      <c r="BC142" s="6">
        <f t="shared" si="44"/>
        <v>0.14174000549459459</v>
      </c>
    </row>
    <row r="143" spans="1:55">
      <c r="A143" s="1" t="d">
        <v>2009-12-07</v>
      </c>
      <c r="B143">
        <v>55.529998999999997</v>
      </c>
      <c r="C143">
        <v>92.089995999999999</v>
      </c>
      <c r="D143" s="29">
        <f t="shared" si="45"/>
        <v>1.6583828139453056</v>
      </c>
      <c r="E143" s="29">
        <f t="shared" si="49"/>
        <v>1.117651067297229E-2</v>
      </c>
      <c r="F143" s="30">
        <f t="shared" si="34"/>
        <v>-0.1216852134208324</v>
      </c>
      <c r="G143" s="29">
        <f t="shared" si="37"/>
        <v>-0.40056787014201023</v>
      </c>
      <c r="H143" s="29">
        <f t="shared" si="41"/>
        <v>-0.2898773760517197</v>
      </c>
      <c r="I143" s="29"/>
      <c r="J143" s="29"/>
      <c r="K143" s="29"/>
      <c r="L143" s="1" t="d">
        <v>2009-12-07</v>
      </c>
      <c r="M143">
        <v>32.439999</v>
      </c>
      <c r="N143">
        <v>92.089995999999999</v>
      </c>
      <c r="O143" s="29">
        <f t="shared" si="46"/>
        <v>2.8387792490375845</v>
      </c>
      <c r="P143" s="29">
        <f t="shared" si="50"/>
        <v>-3.3020925407338093E-2</v>
      </c>
      <c r="Q143" s="30">
        <f t="shared" si="35"/>
        <v>-0.13707549228946811</v>
      </c>
      <c r="R143" s="29">
        <f t="shared" si="38"/>
        <v>-0.57564918666589804</v>
      </c>
      <c r="S143" s="29">
        <f t="shared" si="42"/>
        <v>-0.39741259477199031</v>
      </c>
      <c r="T143" s="29"/>
      <c r="U143" s="29"/>
      <c r="V143" s="29"/>
      <c r="W143" s="1" t="d">
        <v>2009-12-07</v>
      </c>
      <c r="X143">
        <v>29.76</v>
      </c>
      <c r="Y143">
        <v>28.17</v>
      </c>
      <c r="Z143" s="29">
        <f t="shared" si="47"/>
        <v>1.0564430244941427</v>
      </c>
      <c r="AA143" s="29">
        <f t="shared" si="51"/>
        <v>1.1083852930936649E-3</v>
      </c>
      <c r="AB143" s="30">
        <f t="shared" si="36"/>
        <v>-1.6690466751392403E-3</v>
      </c>
      <c r="AC143" s="29">
        <f t="shared" si="39"/>
        <v>1.9993460691002855E-4</v>
      </c>
      <c r="AD143" s="29">
        <f t="shared" si="43"/>
        <v>0.18372918264545676</v>
      </c>
      <c r="AE143" s="29"/>
      <c r="AF143" s="29"/>
      <c r="AG143" s="29"/>
      <c r="AZ143" s="1" t="d">
        <f>A140</f>
        <v>2009-11-16</v>
      </c>
      <c r="BA143" s="6">
        <f t="shared" si="48"/>
        <v>8.9915377371349414E-2</v>
      </c>
      <c r="BB143" s="6">
        <f t="shared" si="40"/>
        <v>-0.54864092806090015</v>
      </c>
      <c r="BC143" s="6">
        <f t="shared" si="44"/>
        <v>-1.849322612311673E-2</v>
      </c>
    </row>
    <row r="144" spans="1:55">
      <c r="A144" s="1" t="d">
        <v>2009-12-14</v>
      </c>
      <c r="B144">
        <v>56.150002000000001</v>
      </c>
      <c r="C144">
        <v>92.790001000000004</v>
      </c>
      <c r="D144" s="29">
        <f t="shared" si="45"/>
        <v>1.6525378040057772</v>
      </c>
      <c r="E144" s="29">
        <f t="shared" si="49"/>
        <v>-1.6818164709405177E-2</v>
      </c>
      <c r="F144" s="30">
        <f t="shared" si="34"/>
        <v>-7.4440385116717439E-2</v>
      </c>
      <c r="G144" s="29">
        <f t="shared" si="37"/>
        <v>-0.38010906808442646</v>
      </c>
      <c r="H144" s="29">
        <f t="shared" si="41"/>
        <v>-8.881950424619392E-2</v>
      </c>
      <c r="I144" s="29"/>
      <c r="J144" s="29"/>
      <c r="K144" s="29"/>
      <c r="L144" s="1" t="d">
        <v>2009-12-14</v>
      </c>
      <c r="M144">
        <v>31.99</v>
      </c>
      <c r="N144">
        <v>92.790001000000004</v>
      </c>
      <c r="O144" s="29">
        <f t="shared" si="46"/>
        <v>2.9005939668646454</v>
      </c>
      <c r="P144" s="29">
        <f t="shared" si="50"/>
        <v>-1.0831553319878557E-2</v>
      </c>
      <c r="Q144" s="30">
        <f t="shared" si="35"/>
        <v>-3.2150830783509061E-2</v>
      </c>
      <c r="R144" s="29">
        <f t="shared" si="38"/>
        <v>-0.52706591544379888</v>
      </c>
      <c r="S144" s="29">
        <f t="shared" si="42"/>
        <v>-0.21083948129184149</v>
      </c>
      <c r="T144" s="29"/>
      <c r="U144" s="29"/>
      <c r="V144" s="29"/>
      <c r="W144" s="1" t="d">
        <v>2009-12-14</v>
      </c>
      <c r="X144">
        <v>29.610001</v>
      </c>
      <c r="Y144">
        <v>27.85</v>
      </c>
      <c r="Z144" s="29">
        <f t="shared" si="47"/>
        <v>1.0631957271095152</v>
      </c>
      <c r="AA144" s="29">
        <f t="shared" si="51"/>
        <v>1.7460908587175736E-2</v>
      </c>
      <c r="AB144" s="30">
        <f t="shared" si="36"/>
        <v>7.7988579293181851E-3</v>
      </c>
      <c r="AC144" s="29">
        <f t="shared" si="39"/>
        <v>-3.2952547706293976E-3</v>
      </c>
      <c r="AD144" s="29">
        <f t="shared" si="43"/>
        <v>0.15270496570817194</v>
      </c>
      <c r="AE144" s="29"/>
      <c r="AF144" s="29"/>
      <c r="AG144" s="29"/>
      <c r="AZ144" s="1" t="d">
        <f>A141</f>
        <v>2009-11-23</v>
      </c>
      <c r="BA144" s="6">
        <f t="shared" si="48"/>
        <v>8.1113708470511359E-2</v>
      </c>
      <c r="BB144" s="6">
        <f t="shared" si="40"/>
        <v>-0.56839328899543695</v>
      </c>
      <c r="BC144" s="6">
        <f t="shared" si="44"/>
        <v>-0.28767626910934613</v>
      </c>
    </row>
    <row r="145" spans="1:55">
      <c r="A145" s="1" t="d">
        <v>2009-12-21</v>
      </c>
      <c r="B145">
        <v>57.810001</v>
      </c>
      <c r="C145">
        <v>89.709998999999996</v>
      </c>
      <c r="D145" s="29">
        <f t="shared" si="45"/>
        <v>1.5518076015947482</v>
      </c>
      <c r="E145" s="29">
        <f t="shared" si="49"/>
        <v>-8.5683692847128831E-2</v>
      </c>
      <c r="F145" s="30">
        <f t="shared" si="34"/>
        <v>-0.17081229244430171</v>
      </c>
      <c r="G145" s="29">
        <f t="shared" si="37"/>
        <v>-0.41552577714678501</v>
      </c>
      <c r="H145" s="29">
        <f t="shared" si="41"/>
        <v>-0.19761804039427419</v>
      </c>
      <c r="I145" s="29"/>
      <c r="J145" s="29"/>
      <c r="K145" s="29"/>
      <c r="L145" s="1" t="d">
        <v>2009-12-21</v>
      </c>
      <c r="M145">
        <v>33.409999999999997</v>
      </c>
      <c r="N145">
        <v>89.709998999999996</v>
      </c>
      <c r="O145" s="29">
        <f t="shared" si="46"/>
        <v>2.6851241843759355</v>
      </c>
      <c r="P145" s="29">
        <f t="shared" si="50"/>
        <v>-0.10416528518478459</v>
      </c>
      <c r="Q145" s="30">
        <f t="shared" si="35"/>
        <v>-0.15445607021398622</v>
      </c>
      <c r="R145" s="29">
        <f t="shared" si="38"/>
        <v>-0.530897161572501</v>
      </c>
      <c r="S145" s="29">
        <f t="shared" si="42"/>
        <v>-0.34466766663359505</v>
      </c>
      <c r="T145" s="29"/>
      <c r="U145" s="29"/>
      <c r="V145" s="29"/>
      <c r="W145" s="1" t="d">
        <v>2009-12-21</v>
      </c>
      <c r="X145">
        <v>30.18</v>
      </c>
      <c r="Y145">
        <v>28.25</v>
      </c>
      <c r="Z145" s="29">
        <f t="shared" si="47"/>
        <v>1.0683185840707965</v>
      </c>
      <c r="AA145" s="29">
        <f t="shared" si="51"/>
        <v>2.3252860812516325E-2</v>
      </c>
      <c r="AB145" s="30">
        <f t="shared" si="36"/>
        <v>2.0632646287755119E-2</v>
      </c>
      <c r="AC145" s="29">
        <f t="shared" si="39"/>
        <v>2.4434521731840873E-2</v>
      </c>
      <c r="AD145" s="29">
        <f t="shared" si="43"/>
        <v>0.18681078067135923</v>
      </c>
      <c r="AE145" s="29"/>
      <c r="AF145" s="29"/>
      <c r="AG145" s="29"/>
      <c r="AZ145" s="1" t="d">
        <f>A142</f>
        <v>2009-11-30</v>
      </c>
      <c r="BA145" s="6">
        <f t="shared" si="48"/>
        <v>6.8368715962592252E-2</v>
      </c>
      <c r="BB145" s="6">
        <f t="shared" si="40"/>
        <v>-0.68128123478885683</v>
      </c>
      <c r="BC145" s="6">
        <f t="shared" si="44"/>
        <v>-0.22130312507629599</v>
      </c>
    </row>
    <row r="146" spans="1:55">
      <c r="A146" s="1" t="d">
        <v>2009-12-28</v>
      </c>
      <c r="B146">
        <v>57.009998000000003</v>
      </c>
      <c r="C146">
        <v>89.889999000000003</v>
      </c>
      <c r="D146" s="29">
        <f t="shared" si="45"/>
        <v>1.5767409604189075</v>
      </c>
      <c r="E146" s="29">
        <f t="shared" si="49"/>
        <v>-5.7324248229684037E-2</v>
      </c>
      <c r="F146" s="30">
        <f t="shared" si="34"/>
        <v>-0.12753301082753241</v>
      </c>
      <c r="G146" s="29">
        <f t="shared" si="37"/>
        <v>-0.34951584987507972</v>
      </c>
      <c r="H146" s="29">
        <f t="shared" si="41"/>
        <v>-0.23390688416868102</v>
      </c>
      <c r="I146" s="29"/>
      <c r="J146" s="29"/>
      <c r="K146" s="29"/>
      <c r="L146" s="1" t="d">
        <v>2009-12-28</v>
      </c>
      <c r="M146">
        <v>32.990001999999997</v>
      </c>
      <c r="N146">
        <v>89.889999000000003</v>
      </c>
      <c r="O146" s="29">
        <f t="shared" si="46"/>
        <v>2.7247648848278341</v>
      </c>
      <c r="P146" s="29">
        <f t="shared" si="50"/>
        <v>-5.1089216139295075E-2</v>
      </c>
      <c r="Q146" s="30">
        <f t="shared" si="35"/>
        <v>-0.12698514176537889</v>
      </c>
      <c r="R146" s="29">
        <f t="shared" si="38"/>
        <v>-0.46146420588568354</v>
      </c>
      <c r="S146" s="29">
        <f t="shared" si="42"/>
        <v>-0.4300370516346807</v>
      </c>
      <c r="T146" s="29"/>
      <c r="U146" s="29"/>
      <c r="V146" s="29"/>
      <c r="W146" s="1" t="d">
        <v>2009-12-28</v>
      </c>
      <c r="X146">
        <v>29.77</v>
      </c>
      <c r="Y146">
        <v>27.790001</v>
      </c>
      <c r="Z146" s="29">
        <f t="shared" si="47"/>
        <v>1.0712486120457498</v>
      </c>
      <c r="AA146" s="29">
        <f t="shared" si="51"/>
        <v>3.4627564380886419E-2</v>
      </c>
      <c r="AB146" s="30">
        <f t="shared" si="36"/>
        <v>2.9300145039771932E-2</v>
      </c>
      <c r="AC146" s="29">
        <f t="shared" si="39"/>
        <v>-4.8874741635382786E-3</v>
      </c>
      <c r="AD146" s="29">
        <f t="shared" si="43"/>
        <v>0.22401778469480826</v>
      </c>
      <c r="AE146" s="29"/>
      <c r="AF146" s="29"/>
      <c r="AG146" s="29"/>
      <c r="AZ146" s="1" t="d">
        <f>A143</f>
        <v>2009-12-07</v>
      </c>
      <c r="BA146" s="6">
        <f t="shared" si="48"/>
        <v>0.16024272074364709</v>
      </c>
      <c r="BB146" s="6">
        <f t="shared" si="40"/>
        <v>-0.57586464728189812</v>
      </c>
      <c r="BC146" s="6">
        <f t="shared" si="44"/>
        <v>-0.30929008004181119</v>
      </c>
    </row>
    <row r="147" spans="1:55">
      <c r="A147" s="1" t="d">
        <v>2010-01-04</v>
      </c>
      <c r="B147">
        <v>60.299999</v>
      </c>
      <c r="C147">
        <v>89.290001000000004</v>
      </c>
      <c r="D147" s="29">
        <f t="shared" si="45"/>
        <v>1.4807628935449899</v>
      </c>
      <c r="E147" s="29">
        <f t="shared" si="49"/>
        <v>-0.11328549547307792</v>
      </c>
      <c r="F147" s="30">
        <f t="shared" si="34"/>
        <v>-0.22238994735450746</v>
      </c>
      <c r="G147" s="29">
        <f t="shared" si="37"/>
        <v>-0.41593319632662096</v>
      </c>
      <c r="H147" s="29">
        <f t="shared" si="41"/>
        <v>-0.4477047709602619</v>
      </c>
      <c r="I147" s="29"/>
      <c r="J147" s="29"/>
      <c r="K147" s="29"/>
      <c r="L147" s="1" t="d">
        <v>2010-01-04</v>
      </c>
      <c r="M147">
        <v>34.919998</v>
      </c>
      <c r="N147">
        <v>89.290001000000004</v>
      </c>
      <c r="O147" s="29">
        <f t="shared" si="46"/>
        <v>2.556987574856104</v>
      </c>
      <c r="P147" s="29">
        <f t="shared" si="50"/>
        <v>-0.10454428084547797</v>
      </c>
      <c r="Q147" s="30">
        <f t="shared" si="35"/>
        <v>-0.22264385131437125</v>
      </c>
      <c r="R147" s="29">
        <f t="shared" si="38"/>
        <v>-0.51820361333840181</v>
      </c>
      <c r="S147" s="29">
        <f t="shared" si="42"/>
        <v>-0.69440231588498802</v>
      </c>
      <c r="T147" s="29"/>
      <c r="U147" s="29"/>
      <c r="V147" s="29"/>
      <c r="W147" s="1" t="d">
        <v>2010-01-04</v>
      </c>
      <c r="X147">
        <v>30.389999</v>
      </c>
      <c r="Y147">
        <v>29.25</v>
      </c>
      <c r="Z147" s="29">
        <f t="shared" si="47"/>
        <v>1.0389743247863248</v>
      </c>
      <c r="AA147" s="29">
        <f t="shared" si="51"/>
        <v>-1.6673627731335322E-2</v>
      </c>
      <c r="AB147" s="30">
        <f t="shared" si="36"/>
        <v>-1.1458524948204167E-2</v>
      </c>
      <c r="AC147" s="29">
        <f t="shared" si="39"/>
        <v>-2.9260353090793542E-2</v>
      </c>
      <c r="AD147" s="29">
        <f t="shared" si="43"/>
        <v>0.20369981542994792</v>
      </c>
      <c r="AE147" s="29"/>
      <c r="AF147" s="29"/>
      <c r="AG147" s="29"/>
      <c r="AZ147" s="1" t="d">
        <f>A144</f>
        <v>2009-12-14</v>
      </c>
      <c r="BA147" s="6">
        <f t="shared" si="48"/>
        <v>0.12921850380636227</v>
      </c>
      <c r="BB147" s="6">
        <f t="shared" si="40"/>
        <v>-0.52728137605979897</v>
      </c>
      <c r="BC147" s="6">
        <f t="shared" si="44"/>
        <v>-0.1082322082362854</v>
      </c>
    </row>
    <row r="148" spans="1:55">
      <c r="A148" s="1" t="d">
        <v>2010-01-11</v>
      </c>
      <c r="B148">
        <v>59.259998000000003</v>
      </c>
      <c r="C148">
        <v>91.080001999999993</v>
      </c>
      <c r="D148" s="29">
        <f t="shared" si="45"/>
        <v>1.5369558736738396</v>
      </c>
      <c r="E148" s="29">
        <f t="shared" si="49"/>
        <v>-7.250841458036611E-2</v>
      </c>
      <c r="F148" s="30">
        <f t="shared" si="34"/>
        <v>-0.19524022139541203</v>
      </c>
      <c r="G148" s="29">
        <f t="shared" si="37"/>
        <v>-0.36837622611675258</v>
      </c>
      <c r="H148" s="29">
        <f t="shared" si="41"/>
        <v>-0.31338298060319836</v>
      </c>
      <c r="I148" s="29"/>
      <c r="J148" s="29"/>
      <c r="K148" s="29"/>
      <c r="L148" s="1" t="d">
        <v>2010-01-11</v>
      </c>
      <c r="M148">
        <v>33.799999</v>
      </c>
      <c r="N148">
        <v>91.080001999999993</v>
      </c>
      <c r="O148" s="29">
        <f t="shared" si="46"/>
        <v>2.6946746951087186</v>
      </c>
      <c r="P148" s="29">
        <f t="shared" si="50"/>
        <v>-7.3638041929602341E-2</v>
      </c>
      <c r="Q148" s="30">
        <f t="shared" si="35"/>
        <v>-0.16261056224814763</v>
      </c>
      <c r="R148" s="29">
        <f t="shared" si="38"/>
        <v>-0.43411952648423058</v>
      </c>
      <c r="S148" s="29">
        <f t="shared" si="42"/>
        <v>-0.52752182841171125</v>
      </c>
      <c r="T148" s="29"/>
      <c r="U148" s="29"/>
      <c r="V148" s="29"/>
      <c r="W148" s="1" t="d">
        <v>2010-01-11</v>
      </c>
      <c r="X148">
        <v>29.98</v>
      </c>
      <c r="Y148">
        <v>29.07</v>
      </c>
      <c r="Z148" s="29">
        <f t="shared" si="47"/>
        <v>1.0313037495700035</v>
      </c>
      <c r="AA148" s="29">
        <f t="shared" si="51"/>
        <v>-3.0455431408913262E-2</v>
      </c>
      <c r="AB148" s="30">
        <f t="shared" si="36"/>
        <v>-7.5455880102803866E-3</v>
      </c>
      <c r="AC148" s="29">
        <f t="shared" si="39"/>
        <v>-3.3833115936679981E-2</v>
      </c>
      <c r="AD148" s="29">
        <f t="shared" si="43"/>
        <v>0.15115228341045828</v>
      </c>
      <c r="AE148" s="29"/>
      <c r="AF148" s="29"/>
      <c r="AG148" s="29"/>
      <c r="AZ148" s="1" t="d">
        <f>A145</f>
        <v>2009-12-21</v>
      </c>
      <c r="BA148" s="6">
        <f t="shared" si="48"/>
        <v>0.16332431876954956</v>
      </c>
      <c r="BB148" s="6">
        <f t="shared" si="40"/>
        <v>-0.53111262218850108</v>
      </c>
      <c r="BC148" s="6">
        <f t="shared" si="44"/>
        <v>-0.21703074438436568</v>
      </c>
    </row>
    <row r="149" spans="1:55">
      <c r="A149" s="1" t="d">
        <v>2010-01-18</v>
      </c>
      <c r="B149">
        <v>56.299999</v>
      </c>
      <c r="C149">
        <v>92</v>
      </c>
      <c r="D149" s="29">
        <f t="shared" si="45"/>
        <v>1.6341030485631092</v>
      </c>
      <c r="E149" s="29">
        <f t="shared" si="49"/>
        <v>5.1673613633652346E-2</v>
      </c>
      <c r="F149" s="30">
        <f t="shared" si="34"/>
        <v>-9.8970281006755409E-2</v>
      </c>
      <c r="G149" s="29">
        <f t="shared" si="37"/>
        <v>-0.28959796384317826</v>
      </c>
      <c r="H149" s="29">
        <f t="shared" si="41"/>
        <v>-0.42592107462104739</v>
      </c>
      <c r="I149" s="29"/>
      <c r="J149" s="29"/>
      <c r="K149" s="29"/>
      <c r="L149" s="1" t="d">
        <v>2010-01-18</v>
      </c>
      <c r="M149">
        <v>31.629999000000002</v>
      </c>
      <c r="N149">
        <v>92</v>
      </c>
      <c r="O149" s="29">
        <f t="shared" si="46"/>
        <v>2.9086311384328529</v>
      </c>
      <c r="P149" s="29">
        <f t="shared" si="50"/>
        <v>7.9955593291540533E-2</v>
      </c>
      <c r="Q149" s="30">
        <f t="shared" si="35"/>
        <v>-7.6740805673939358E-2</v>
      </c>
      <c r="R149" s="29">
        <f t="shared" si="38"/>
        <v>-0.32030358497161265</v>
      </c>
      <c r="S149" s="29">
        <f t="shared" si="42"/>
        <v>-0.54929640247843725</v>
      </c>
      <c r="T149" s="29"/>
      <c r="U149" s="29"/>
      <c r="V149" s="29"/>
      <c r="W149" s="1" t="d">
        <v>2010-01-18</v>
      </c>
      <c r="X149">
        <v>29.02</v>
      </c>
      <c r="Y149">
        <v>27.84</v>
      </c>
      <c r="Z149" s="29">
        <f t="shared" si="47"/>
        <v>1.0423850574712643</v>
      </c>
      <c r="AA149" s="29">
        <f t="shared" si="51"/>
        <v>-2.4574583757430039E-2</v>
      </c>
      <c r="AB149" s="30">
        <f t="shared" si="36"/>
        <v>1.4184238933120111E-2</v>
      </c>
      <c r="AC149" s="29">
        <f t="shared" si="39"/>
        <v>-9.3432335738186933E-3</v>
      </c>
      <c r="AD149" s="29">
        <f t="shared" si="43"/>
        <v>0.11331367309899983</v>
      </c>
      <c r="AE149" s="29"/>
      <c r="AF149" s="29"/>
      <c r="AG149" s="29"/>
      <c r="AZ149" s="1" t="d">
        <f>A146</f>
        <v>2009-12-28</v>
      </c>
      <c r="BA149" s="6">
        <f t="shared" si="48"/>
        <v>0.2005313227929986</v>
      </c>
      <c r="BB149" s="6">
        <f t="shared" si="40"/>
        <v>-0.46167966650168368</v>
      </c>
      <c r="BC149" s="6">
        <f t="shared" si="44"/>
        <v>-0.25331958815877254</v>
      </c>
    </row>
    <row r="150" spans="1:55">
      <c r="A150" s="1" t="d">
        <v>2010-01-25</v>
      </c>
      <c r="B150">
        <v>54.5</v>
      </c>
      <c r="C150">
        <v>92.309997999999993</v>
      </c>
      <c r="D150" s="29">
        <f t="shared" si="45"/>
        <v>1.6937614311926603</v>
      </c>
      <c r="E150" s="29">
        <f t="shared" si="49"/>
        <v>7.1591721168061825E-2</v>
      </c>
      <c r="F150" s="30">
        <f t="shared" si="34"/>
        <v>-2.4292758679388359E-2</v>
      </c>
      <c r="G150" s="29">
        <f t="shared" si="37"/>
        <v>-0.19322838279745169</v>
      </c>
      <c r="H150" s="29">
        <f t="shared" si="41"/>
        <v>-0.31782789443377119</v>
      </c>
      <c r="I150" s="29"/>
      <c r="J150" s="29"/>
      <c r="K150" s="29"/>
      <c r="L150" s="1" t="d">
        <v>2010-01-25</v>
      </c>
      <c r="M150">
        <v>30.139999</v>
      </c>
      <c r="N150">
        <v>92.309997999999993</v>
      </c>
      <c r="O150" s="29">
        <f t="shared" si="46"/>
        <v>3.0627074008861115</v>
      </c>
      <c r="P150" s="29">
        <f t="shared" si="50"/>
        <v>0.11691715272040611</v>
      </c>
      <c r="Q150" s="30">
        <f t="shared" si="35"/>
        <v>2.3502505682116641E-2</v>
      </c>
      <c r="R150" s="29">
        <f t="shared" si="38"/>
        <v>-0.20888744429412415</v>
      </c>
      <c r="S150" s="29">
        <f t="shared" si="42"/>
        <v>-0.46266511077349343</v>
      </c>
      <c r="T150" s="29"/>
      <c r="U150" s="29"/>
      <c r="V150" s="29"/>
      <c r="W150" s="1" t="d">
        <v>2010-01-25</v>
      </c>
      <c r="X150">
        <v>28.91</v>
      </c>
      <c r="Y150">
        <v>27.379999000000002</v>
      </c>
      <c r="Z150" s="29">
        <f t="shared" si="47"/>
        <v>1.0558802430927772</v>
      </c>
      <c r="AA150" s="29">
        <f t="shared" si="51"/>
        <v>-1.4450122598144419E-2</v>
      </c>
      <c r="AB150" s="30">
        <f t="shared" si="36"/>
        <v>2.5545955770118443E-2</v>
      </c>
      <c r="AC150" s="29">
        <f t="shared" si="39"/>
        <v>2.1273881376720075E-3</v>
      </c>
      <c r="AD150" s="29">
        <f t="shared" si="43"/>
        <v>0.11595400076235664</v>
      </c>
      <c r="AE150" s="29"/>
      <c r="AF150" s="29"/>
      <c r="AG150" s="29"/>
      <c r="AZ150" s="1" t="d">
        <f>A147</f>
        <v>2010-01-04</v>
      </c>
      <c r="BA150" s="6">
        <f t="shared" si="48"/>
        <v>0.18021335352813825</v>
      </c>
      <c r="BB150" s="6">
        <f t="shared" si="40"/>
        <v>-0.5184190739544019</v>
      </c>
      <c r="BC150" s="6">
        <f t="shared" si="44"/>
        <v>-0.46711747495035338</v>
      </c>
    </row>
    <row r="151" spans="1:55">
      <c r="A151" s="1" t="d">
        <v>2010-02-01</v>
      </c>
      <c r="B151">
        <v>54.240001999999997</v>
      </c>
      <c r="C151">
        <v>91.980002999999996</v>
      </c>
      <c r="D151" s="29">
        <f t="shared" si="45"/>
        <v>1.6957964529573579</v>
      </c>
      <c r="E151" s="29">
        <f t="shared" si="49"/>
        <v>0.13559509064307171</v>
      </c>
      <c r="F151" s="30">
        <f t="shared" si="34"/>
        <v>-7.5808353113033106E-2</v>
      </c>
      <c r="G151" s="29">
        <f t="shared" si="37"/>
        <v>-7.6930567922821436E-2</v>
      </c>
      <c r="H151" s="29">
        <f t="shared" si="41"/>
        <v>-0.44935603024779674</v>
      </c>
      <c r="I151" s="29"/>
      <c r="J151" s="29"/>
      <c r="K151" s="29"/>
      <c r="L151" s="1" t="d">
        <v>2010-02-01</v>
      </c>
      <c r="M151">
        <v>30.48</v>
      </c>
      <c r="N151">
        <v>91.980002999999996</v>
      </c>
      <c r="O151" s="29">
        <f t="shared" si="46"/>
        <v>3.0177166338582677</v>
      </c>
      <c r="P151" s="29">
        <f t="shared" si="50"/>
        <v>0.16567062687816148</v>
      </c>
      <c r="Q151" s="30">
        <f t="shared" si="35"/>
        <v>-6.1225610385375828E-2</v>
      </c>
      <c r="R151" s="29">
        <f t="shared" si="38"/>
        <v>-0.16034282007661299</v>
      </c>
      <c r="S151" s="29">
        <f t="shared" si="42"/>
        <v>-0.57576647513285029</v>
      </c>
      <c r="T151" s="29"/>
      <c r="U151" s="29"/>
      <c r="V151" s="29"/>
      <c r="W151" s="1" t="d">
        <v>2010-02-01</v>
      </c>
      <c r="X151">
        <v>28.77</v>
      </c>
      <c r="Y151">
        <v>27.200001</v>
      </c>
      <c r="Z151" s="29">
        <f t="shared" si="47"/>
        <v>1.0577205493485091</v>
      </c>
      <c r="AA151" s="29">
        <f t="shared" si="51"/>
        <v>1.7882167151525019E-2</v>
      </c>
      <c r="AB151" s="30">
        <f t="shared" si="36"/>
        <v>2.4104357979522571E-2</v>
      </c>
      <c r="AC151" s="29">
        <f t="shared" si="39"/>
        <v>3.5904953197174787E-2</v>
      </c>
      <c r="AD151" s="29">
        <f t="shared" si="43"/>
        <v>0.11776545050315076</v>
      </c>
      <c r="AE151" s="29"/>
      <c r="AF151" s="29"/>
      <c r="AG151" s="29"/>
      <c r="AZ151" s="1" t="d">
        <f>A148</f>
        <v>2010-01-11</v>
      </c>
      <c r="BA151" s="6">
        <f t="shared" si="48"/>
        <v>0.12766582150864861</v>
      </c>
      <c r="BB151" s="6">
        <f t="shared" si="40"/>
        <v>-0.43433498710023072</v>
      </c>
      <c r="BC151" s="6">
        <f t="shared" si="44"/>
        <v>-0.33279568459328984</v>
      </c>
    </row>
    <row r="152" spans="1:55">
      <c r="A152" s="1" t="d">
        <v>2010-02-08</v>
      </c>
      <c r="B152">
        <v>55.59</v>
      </c>
      <c r="C152">
        <v>90.190002000000007</v>
      </c>
      <c r="D152" s="29">
        <f t="shared" si="45"/>
        <v>1.6224141392336751</v>
      </c>
      <c r="E152" s="29">
        <f t="shared" si="49"/>
        <v>5.411149462923031E-2</v>
      </c>
      <c r="F152" s="30">
        <f t="shared" ref="F152:F215" si="52">LN(D152/D133)</f>
        <v>-0.1606389776845363</v>
      </c>
      <c r="G152" s="29">
        <f t="shared" si="37"/>
        <v>-0.23025930856429327</v>
      </c>
      <c r="H152" s="29">
        <f t="shared" si="41"/>
        <v>-0.50413985201296618</v>
      </c>
      <c r="I152" s="29"/>
      <c r="J152" s="29"/>
      <c r="K152" s="29"/>
      <c r="L152" s="1" t="d">
        <v>2010-02-08</v>
      </c>
      <c r="M152">
        <v>30.969999000000001</v>
      </c>
      <c r="N152">
        <v>90.190002000000007</v>
      </c>
      <c r="O152" s="29">
        <f t="shared" si="46"/>
        <v>2.912173229324289</v>
      </c>
      <c r="P152" s="29">
        <f t="shared" si="50"/>
        <v>7.7622126406143022E-2</v>
      </c>
      <c r="Q152" s="30">
        <f t="shared" ref="Q152:Q215" si="53">LN(O152/O133)</f>
        <v>-0.13820908279130392</v>
      </c>
      <c r="R152" s="29">
        <f t="shared" si="38"/>
        <v>-0.26493934509485578</v>
      </c>
      <c r="S152" s="29">
        <f t="shared" si="42"/>
        <v>-0.63107836214576485</v>
      </c>
      <c r="T152" s="29"/>
      <c r="U152" s="29"/>
      <c r="V152" s="29"/>
      <c r="W152" s="1" t="d">
        <v>2010-02-08</v>
      </c>
      <c r="X152">
        <v>29.25</v>
      </c>
      <c r="Y152">
        <v>27.57</v>
      </c>
      <c r="Z152" s="29">
        <f t="shared" si="47"/>
        <v>1.0609357997823721</v>
      </c>
      <c r="AA152" s="29">
        <f t="shared" si="51"/>
        <v>2.8327570538492892E-2</v>
      </c>
      <c r="AB152" s="30">
        <f t="shared" ref="AB152:AB215" si="54">LN(Z152/Z133)</f>
        <v>1.3653872836527045E-2</v>
      </c>
      <c r="AC152" s="29">
        <f t="shared" si="39"/>
        <v>4.4127163690213592E-2</v>
      </c>
      <c r="AD152" s="29">
        <f t="shared" si="43"/>
        <v>0.13541832714879126</v>
      </c>
      <c r="AE152" s="29"/>
      <c r="AF152" s="29"/>
      <c r="AG152" s="29"/>
      <c r="AZ152" s="1" t="d">
        <f>A149</f>
        <v>2010-01-18</v>
      </c>
      <c r="BA152" s="6">
        <f t="shared" si="48"/>
        <v>8.9827211197190157E-2</v>
      </c>
      <c r="BB152" s="6">
        <f t="shared" si="40"/>
        <v>-0.32051904558761279</v>
      </c>
      <c r="BC152" s="6">
        <f t="shared" si="44"/>
        <v>-0.44533377861113888</v>
      </c>
    </row>
    <row r="153" spans="1:55">
      <c r="A153" s="1" t="d">
        <v>2010-02-15</v>
      </c>
      <c r="B153">
        <v>57.360000999999997</v>
      </c>
      <c r="C153">
        <v>89.449996999999996</v>
      </c>
      <c r="D153" s="29">
        <f t="shared" si="45"/>
        <v>1.5594490139566071</v>
      </c>
      <c r="E153" s="29">
        <f t="shared" si="49"/>
        <v>-4.6761496974063642E-2</v>
      </c>
      <c r="F153" s="30">
        <f t="shared" si="52"/>
        <v>-9.0768680335572491E-2</v>
      </c>
      <c r="G153" s="29">
        <f t="shared" si="37"/>
        <v>-0.21012037543411885</v>
      </c>
      <c r="H153" s="29">
        <f t="shared" si="41"/>
        <v>-0.39725175557916187</v>
      </c>
      <c r="I153" s="29"/>
      <c r="J153" s="29"/>
      <c r="K153" s="29"/>
      <c r="L153" s="1" t="d">
        <v>2010-02-15</v>
      </c>
      <c r="M153">
        <v>32.290000999999997</v>
      </c>
      <c r="N153">
        <v>89.449996999999996</v>
      </c>
      <c r="O153" s="29">
        <f t="shared" si="46"/>
        <v>2.7702073158808513</v>
      </c>
      <c r="P153" s="29">
        <f t="shared" si="50"/>
        <v>-4.876041067012378E-2</v>
      </c>
      <c r="Q153" s="30">
        <f t="shared" si="53"/>
        <v>-9.4396296235947919E-2</v>
      </c>
      <c r="R153" s="29">
        <f t="shared" si="38"/>
        <v>-0.24979116791688413</v>
      </c>
      <c r="S153" s="29">
        <f t="shared" si="42"/>
        <v>-0.57770599493383212</v>
      </c>
      <c r="T153" s="29"/>
      <c r="U153" s="29"/>
      <c r="V153" s="29"/>
      <c r="W153" s="1" t="d">
        <v>2010-02-15</v>
      </c>
      <c r="X153">
        <v>30.219999000000001</v>
      </c>
      <c r="Y153">
        <v>28.860001</v>
      </c>
      <c r="Z153" s="29">
        <f t="shared" si="47"/>
        <v>1.0471239761911304</v>
      </c>
      <c r="AA153" s="29">
        <f t="shared" si="51"/>
        <v>4.535923768342838E-3</v>
      </c>
      <c r="AB153" s="30">
        <f t="shared" si="54"/>
        <v>4.1061055961648427E-5</v>
      </c>
      <c r="AC153" s="29">
        <f t="shared" si="39"/>
        <v>5.8341479796270093E-3</v>
      </c>
      <c r="AD153" s="29">
        <f t="shared" si="43"/>
        <v>0.1155404912065808</v>
      </c>
      <c r="AE153" s="29"/>
      <c r="AF153" s="29"/>
      <c r="AG153" s="29"/>
      <c r="AZ153" s="1" t="d">
        <f>A150</f>
        <v>2010-01-25</v>
      </c>
      <c r="BA153" s="6">
        <f t="shared" si="48"/>
        <v>9.2467538860546969E-2</v>
      </c>
      <c r="BB153" s="6">
        <f t="shared" si="40"/>
        <v>-0.20910290491012426</v>
      </c>
      <c r="BC153" s="6">
        <f t="shared" si="44"/>
        <v>-0.33724059842386267</v>
      </c>
    </row>
    <row r="154" spans="1:55">
      <c r="A154" s="1" t="d">
        <v>2010-02-22</v>
      </c>
      <c r="B154">
        <v>56.139999000000003</v>
      </c>
      <c r="C154">
        <v>91.669998000000007</v>
      </c>
      <c r="D154" s="29">
        <f t="shared" si="45"/>
        <v>1.6328820739736742</v>
      </c>
      <c r="E154" s="29">
        <f t="shared" si="49"/>
        <v>-3.6605157631565827E-2</v>
      </c>
      <c r="F154" s="30">
        <f t="shared" si="52"/>
        <v>9.1120502125173822E-3</v>
      </c>
      <c r="G154" s="29">
        <f t="shared" si="37"/>
        <v>-0.10968418177426845</v>
      </c>
      <c r="H154" s="29">
        <f t="shared" si="41"/>
        <v>-0.35020279153482758</v>
      </c>
      <c r="I154" s="29"/>
      <c r="J154" s="29"/>
      <c r="K154" s="29"/>
      <c r="L154" s="1" t="d">
        <v>2010-02-22</v>
      </c>
      <c r="M154">
        <v>31.5</v>
      </c>
      <c r="N154">
        <v>91.669998000000007</v>
      </c>
      <c r="O154" s="29">
        <f t="shared" si="46"/>
        <v>2.9101586666666668</v>
      </c>
      <c r="P154" s="29">
        <f t="shared" si="50"/>
        <v>-5.1091691991378183E-2</v>
      </c>
      <c r="Q154" s="30">
        <f t="shared" si="53"/>
        <v>-2.3409761005835639E-2</v>
      </c>
      <c r="R154" s="29">
        <f t="shared" si="38"/>
        <v>-0.17478061052082083</v>
      </c>
      <c r="S154" s="29">
        <f t="shared" si="42"/>
        <v>-0.50661937448558081</v>
      </c>
      <c r="T154" s="29"/>
      <c r="U154" s="29"/>
      <c r="V154" s="29"/>
      <c r="W154" s="1" t="d">
        <v>2010-02-22</v>
      </c>
      <c r="X154">
        <v>30.52</v>
      </c>
      <c r="Y154">
        <v>28.84</v>
      </c>
      <c r="Z154" s="29">
        <f t="shared" si="47"/>
        <v>1.058252427184466</v>
      </c>
      <c r="AA154" s="29">
        <f t="shared" si="51"/>
        <v>2.2441213085461252E-3</v>
      </c>
      <c r="AB154" s="30">
        <f t="shared" si="54"/>
        <v>1.0754165944808962E-2</v>
      </c>
      <c r="AC154" s="29">
        <f t="shared" si="39"/>
        <v>2.8991572913961237E-2</v>
      </c>
      <c r="AD154" s="29">
        <f t="shared" si="43"/>
        <v>0.13540687546775571</v>
      </c>
      <c r="AE154" s="29"/>
      <c r="AF154" s="29"/>
      <c r="AG154" s="29"/>
      <c r="AZ154" s="1" t="d">
        <f>A151</f>
        <v>2010-02-01</v>
      </c>
      <c r="BA154" s="6">
        <f t="shared" si="48"/>
        <v>9.4278988601341096E-2</v>
      </c>
      <c r="BB154" s="6">
        <f t="shared" si="40"/>
        <v>-0.1605582806926131</v>
      </c>
      <c r="BC154" s="6">
        <f t="shared" si="44"/>
        <v>-0.46876873423788823</v>
      </c>
    </row>
    <row r="155" spans="1:55">
      <c r="A155" s="1" t="d">
        <v>2010-03-01</v>
      </c>
      <c r="B155">
        <v>58.150002000000001</v>
      </c>
      <c r="C155">
        <v>90.269997000000004</v>
      </c>
      <c r="D155" s="29">
        <f t="shared" si="45"/>
        <v>1.5523644693941714</v>
      </c>
      <c r="E155" s="29">
        <f t="shared" si="49"/>
        <v>-8.8373281504318862E-2</v>
      </c>
      <c r="F155" s="30">
        <f t="shared" si="52"/>
        <v>-4.7969096740981147E-2</v>
      </c>
      <c r="G155" s="29">
        <f t="shared" si="37"/>
        <v>-0.10489414507734296</v>
      </c>
      <c r="H155" s="29">
        <f t="shared" si="41"/>
        <v>-0.45873518496849663</v>
      </c>
      <c r="I155" s="29"/>
      <c r="J155" s="29"/>
      <c r="K155" s="29"/>
      <c r="L155" s="1" t="d">
        <v>2010-03-01</v>
      </c>
      <c r="M155">
        <v>33.169998</v>
      </c>
      <c r="N155">
        <v>90.269997000000004</v>
      </c>
      <c r="O155" s="29">
        <f t="shared" si="46"/>
        <v>2.7214351053020867</v>
      </c>
      <c r="P155" s="29">
        <f t="shared" si="50"/>
        <v>-0.10334111049619867</v>
      </c>
      <c r="Q155" s="30">
        <f t="shared" si="53"/>
        <v>-0.10061749495829822</v>
      </c>
      <c r="R155" s="29">
        <f t="shared" si="38"/>
        <v>-0.18123138288234136</v>
      </c>
      <c r="S155" s="29">
        <f t="shared" si="42"/>
        <v>-0.6223756906573632</v>
      </c>
      <c r="T155" s="29"/>
      <c r="U155" s="29"/>
      <c r="V155" s="29"/>
      <c r="W155" s="1" t="d">
        <v>2010-03-01</v>
      </c>
      <c r="X155">
        <v>31.790001</v>
      </c>
      <c r="Y155">
        <v>29.9</v>
      </c>
      <c r="Z155" s="29">
        <f t="shared" si="47"/>
        <v>1.0632107357859533</v>
      </c>
      <c r="AA155" s="29">
        <f t="shared" si="51"/>
        <v>5.1771584857034057E-3</v>
      </c>
      <c r="AB155" s="30">
        <f t="shared" si="54"/>
        <v>4.114089437476179E-3</v>
      </c>
      <c r="AC155" s="29">
        <f t="shared" si="39"/>
        <v>4.9562986197013471E-2</v>
      </c>
      <c r="AD155" s="29">
        <f t="shared" si="43"/>
        <v>0.11834386296492551</v>
      </c>
      <c r="AE155" s="29"/>
      <c r="AF155" s="29"/>
      <c r="AG155" s="29"/>
      <c r="AZ155" s="1" t="d">
        <f>A152</f>
        <v>2010-02-08</v>
      </c>
      <c r="BA155" s="6">
        <f t="shared" si="48"/>
        <v>0.11193186524698159</v>
      </c>
      <c r="BB155" s="6">
        <f t="shared" si="40"/>
        <v>-0.26515480571085592</v>
      </c>
      <c r="BC155" s="6">
        <f t="shared" si="44"/>
        <v>-0.52355255600305761</v>
      </c>
    </row>
    <row r="156" spans="1:55">
      <c r="A156" s="1" t="d">
        <v>2010-03-08</v>
      </c>
      <c r="B156">
        <v>58.5</v>
      </c>
      <c r="C156">
        <v>90.480002999999996</v>
      </c>
      <c r="D156" s="29">
        <f t="shared" si="45"/>
        <v>1.5466667179487179</v>
      </c>
      <c r="E156" s="29">
        <f t="shared" si="49"/>
        <v>-4.781313866109356E-2</v>
      </c>
      <c r="F156" s="30">
        <f t="shared" si="52"/>
        <v>-0.1140834333494558</v>
      </c>
      <c r="G156" s="29">
        <f t="shared" si="37"/>
        <v>-8.350566687026989E-2</v>
      </c>
      <c r="H156" s="29">
        <f t="shared" si="41"/>
        <v>-0.39173123263737869</v>
      </c>
      <c r="I156" s="29"/>
      <c r="J156" s="29"/>
      <c r="K156" s="29"/>
      <c r="L156" s="1" t="d">
        <v>2010-03-08</v>
      </c>
      <c r="M156">
        <v>33.290000999999997</v>
      </c>
      <c r="N156">
        <v>90.480002999999996</v>
      </c>
      <c r="O156" s="29">
        <f t="shared" si="46"/>
        <v>2.7179333217803148</v>
      </c>
      <c r="P156" s="29">
        <f t="shared" si="50"/>
        <v>-6.9027833318846155E-2</v>
      </c>
      <c r="Q156" s="30">
        <f t="shared" si="53"/>
        <v>-0.18323032842065537</v>
      </c>
      <c r="R156" s="29">
        <f t="shared" si="38"/>
        <v>-0.16668596829660323</v>
      </c>
      <c r="S156" s="29">
        <f t="shared" si="42"/>
        <v>-0.58788806903586643</v>
      </c>
      <c r="T156" s="29"/>
      <c r="U156" s="29"/>
      <c r="V156" s="29"/>
      <c r="W156" s="1" t="d">
        <v>2010-03-08</v>
      </c>
      <c r="X156">
        <v>32.209999000000003</v>
      </c>
      <c r="Y156">
        <v>30.370000999999998</v>
      </c>
      <c r="Z156" s="29">
        <f t="shared" si="47"/>
        <v>1.0605860368592022</v>
      </c>
      <c r="AA156" s="29">
        <f t="shared" si="51"/>
        <v>-3.2972833019951053E-4</v>
      </c>
      <c r="AB156" s="30">
        <f t="shared" si="54"/>
        <v>8.2842681621733886E-5</v>
      </c>
      <c r="AC156" s="29">
        <f t="shared" si="39"/>
        <v>4.7441055150626604E-2</v>
      </c>
      <c r="AD156" s="29">
        <f t="shared" si="43"/>
        <v>0.10596500729791516</v>
      </c>
      <c r="AE156" s="29"/>
      <c r="AF156" s="29"/>
      <c r="AG156" s="29"/>
      <c r="AZ156" s="1" t="d">
        <f>A153</f>
        <v>2010-02-15</v>
      </c>
      <c r="BA156" s="6">
        <f t="shared" si="48"/>
        <v>9.2054029304771134E-2</v>
      </c>
      <c r="BB156" s="6">
        <f t="shared" si="40"/>
        <v>-0.25000662853288425</v>
      </c>
      <c r="BC156" s="6">
        <f t="shared" si="44"/>
        <v>-0.41666445956925335</v>
      </c>
    </row>
    <row r="157" spans="1:55">
      <c r="A157" s="1" t="d">
        <v>2010-03-15</v>
      </c>
      <c r="B157">
        <v>57.279998999999997</v>
      </c>
      <c r="C157">
        <v>91.260002</v>
      </c>
      <c r="D157" s="29">
        <f t="shared" si="45"/>
        <v>1.5932263197141467</v>
      </c>
      <c r="E157" s="29">
        <f t="shared" si="49"/>
        <v>2.1428529529051929E-2</v>
      </c>
      <c r="F157" s="30">
        <f t="shared" si="52"/>
        <v>-2.5926701139440879E-2</v>
      </c>
      <c r="G157" s="29">
        <f t="shared" si="37"/>
        <v>-0.15655541709725163</v>
      </c>
      <c r="H157" s="29">
        <f t="shared" si="41"/>
        <v>-0.32777908573090642</v>
      </c>
      <c r="I157" s="29"/>
      <c r="J157" s="29"/>
      <c r="K157" s="29"/>
      <c r="L157" s="1" t="d">
        <v>2010-03-15</v>
      </c>
      <c r="M157">
        <v>33.279998999999997</v>
      </c>
      <c r="N157">
        <v>91.260002</v>
      </c>
      <c r="O157" s="29">
        <f t="shared" si="46"/>
        <v>2.7421876424936196</v>
      </c>
      <c r="P157" s="29">
        <f t="shared" si="50"/>
        <v>-1.0166149167181934E-2</v>
      </c>
      <c r="Q157" s="30">
        <f t="shared" si="53"/>
        <v>-0.10344870828171163</v>
      </c>
      <c r="R157" s="29">
        <f t="shared" si="38"/>
        <v>-0.24887210441929583</v>
      </c>
      <c r="S157" s="29">
        <f t="shared" si="42"/>
        <v>-0.58585268837862758</v>
      </c>
      <c r="T157" s="29"/>
      <c r="U157" s="29"/>
      <c r="V157" s="29"/>
      <c r="W157" s="1" t="d">
        <v>2010-03-15</v>
      </c>
      <c r="X157">
        <v>32.400002000000001</v>
      </c>
      <c r="Y157">
        <v>30.809999000000001</v>
      </c>
      <c r="Z157" s="29">
        <f t="shared" si="47"/>
        <v>1.051606720272857</v>
      </c>
      <c r="AA157" s="29">
        <f t="shared" si="51"/>
        <v>4.2718686169297805E-3</v>
      </c>
      <c r="AB157" s="30">
        <f t="shared" si="54"/>
        <v>5.9321064879625206E-3</v>
      </c>
      <c r="AC157" s="29">
        <f t="shared" si="39"/>
        <v>9.2811052889216344E-3</v>
      </c>
      <c r="AD157" s="29">
        <f t="shared" si="43"/>
        <v>0.11702730674797965</v>
      </c>
      <c r="AE157" s="29"/>
      <c r="AF157" s="29"/>
      <c r="AG157" s="29"/>
      <c r="AZ157" s="1" t="d">
        <f>A154</f>
        <v>2010-02-22</v>
      </c>
      <c r="BA157" s="6">
        <f t="shared" si="48"/>
        <v>0.11192041356594604</v>
      </c>
      <c r="BB157" s="6">
        <f t="shared" si="40"/>
        <v>-0.17499607113682095</v>
      </c>
      <c r="BC157" s="6">
        <f t="shared" si="44"/>
        <v>-0.36961549552491907</v>
      </c>
    </row>
    <row r="158" spans="1:55">
      <c r="A158" s="1" t="d">
        <v>2010-03-22</v>
      </c>
      <c r="B158">
        <v>56.080002</v>
      </c>
      <c r="C158">
        <v>88.949996999999996</v>
      </c>
      <c r="D158" s="29">
        <f t="shared" si="45"/>
        <v>1.5861268514220095</v>
      </c>
      <c r="E158" s="29">
        <f t="shared" si="49"/>
        <v>-2.9051495039811928E-2</v>
      </c>
      <c r="F158" s="30">
        <f t="shared" si="52"/>
        <v>-3.3371306383942555E-2</v>
      </c>
      <c r="G158" s="29">
        <f t="shared" si="37"/>
        <v>-0.21934992446861967</v>
      </c>
      <c r="H158" s="29">
        <f t="shared" si="41"/>
        <v>-0.26515037879579578</v>
      </c>
      <c r="I158" s="29"/>
      <c r="J158" s="29"/>
      <c r="K158" s="29"/>
      <c r="L158" s="1" t="d">
        <v>2010-03-22</v>
      </c>
      <c r="M158">
        <v>33.68</v>
      </c>
      <c r="N158">
        <v>88.949996999999996</v>
      </c>
      <c r="O158" s="29">
        <f t="shared" si="46"/>
        <v>2.6410331650831353</v>
      </c>
      <c r="P158" s="29">
        <f t="shared" si="50"/>
        <v>-9.7037413313803389E-2</v>
      </c>
      <c r="Q158" s="30">
        <f t="shared" si="53"/>
        <v>-0.10522485227286744</v>
      </c>
      <c r="R158" s="29">
        <f t="shared" si="38"/>
        <v>-0.32723214350790875</v>
      </c>
      <c r="S158" s="29">
        <f t="shared" si="42"/>
        <v>-0.53648188330509505</v>
      </c>
      <c r="T158" s="29"/>
      <c r="U158" s="29"/>
      <c r="V158" s="29"/>
      <c r="W158" s="1" t="d">
        <v>2010-03-22</v>
      </c>
      <c r="X158">
        <v>33.060001</v>
      </c>
      <c r="Y158">
        <v>31.09</v>
      </c>
      <c r="Z158" s="29">
        <f t="shared" si="47"/>
        <v>1.0633644580250885</v>
      </c>
      <c r="AA158" s="29">
        <f t="shared" si="51"/>
        <v>4.8190045707411358E-3</v>
      </c>
      <c r="AB158" s="30">
        <f t="shared" si="54"/>
        <v>7.638655786732786E-3</v>
      </c>
      <c r="AC158" s="29">
        <f t="shared" si="39"/>
        <v>1.736221155279578E-2</v>
      </c>
      <c r="AD158" s="29">
        <f t="shared" si="43"/>
        <v>0.11039364173404974</v>
      </c>
      <c r="AE158" s="29"/>
      <c r="AF158" s="29"/>
      <c r="AG158" s="29"/>
      <c r="AZ158" s="1" t="d">
        <f>A155</f>
        <v>2010-03-01</v>
      </c>
      <c r="BA158" s="6">
        <f t="shared" si="48"/>
        <v>9.485740106311584E-2</v>
      </c>
      <c r="BB158" s="6">
        <f t="shared" si="40"/>
        <v>-0.18144684349834148</v>
      </c>
      <c r="BC158" s="6">
        <f t="shared" si="44"/>
        <v>-0.47814788895858812</v>
      </c>
    </row>
    <row r="159" spans="1:55">
      <c r="A159" s="1" t="d">
        <v>2010-03-29</v>
      </c>
      <c r="B159">
        <v>58.540000999999997</v>
      </c>
      <c r="C159">
        <v>88.949996999999996</v>
      </c>
      <c r="D159" s="29">
        <f t="shared" si="45"/>
        <v>1.519473786821425</v>
      </c>
      <c r="E159" s="29">
        <f t="shared" si="49"/>
        <v>-2.1415150678994334E-2</v>
      </c>
      <c r="F159" s="30">
        <f t="shared" si="52"/>
        <v>-0.10076625200923249</v>
      </c>
      <c r="G159" s="29">
        <f t="shared" si="37"/>
        <v>-0.29600351721397455</v>
      </c>
      <c r="H159" s="29">
        <f t="shared" si="41"/>
        <v>-0.36068546543010616</v>
      </c>
      <c r="I159" s="29"/>
      <c r="J159" s="29"/>
      <c r="K159" s="29"/>
      <c r="L159" s="1" t="d">
        <v>2010-03-29</v>
      </c>
      <c r="M159">
        <v>34.509998000000003</v>
      </c>
      <c r="N159">
        <v>88.949996999999996</v>
      </c>
      <c r="O159" s="29">
        <f t="shared" si="46"/>
        <v>2.577513826572809</v>
      </c>
      <c r="P159" s="29">
        <f t="shared" si="50"/>
        <v>-5.4334052183582608E-2</v>
      </c>
      <c r="Q159" s="30">
        <f t="shared" si="53"/>
        <v>-0.12892178427122686</v>
      </c>
      <c r="R159" s="29">
        <f t="shared" si="38"/>
        <v>-0.37479802367768833</v>
      </c>
      <c r="S159" s="29">
        <f t="shared" si="42"/>
        <v>-0.60992885738997882</v>
      </c>
      <c r="T159" s="29"/>
      <c r="U159" s="29"/>
      <c r="V159" s="29"/>
      <c r="W159" s="1" t="d">
        <v>2010-03-29</v>
      </c>
      <c r="X159">
        <v>33.07</v>
      </c>
      <c r="Y159">
        <v>31.440000999999999</v>
      </c>
      <c r="Z159" s="29">
        <f t="shared" si="47"/>
        <v>1.0518447502593908</v>
      </c>
      <c r="AA159" s="29">
        <f t="shared" si="51"/>
        <v>-1.0747798356422766E-2</v>
      </c>
      <c r="AB159" s="30">
        <f t="shared" si="54"/>
        <v>6.7272267006757208E-3</v>
      </c>
      <c r="AC159" s="29">
        <f t="shared" si="39"/>
        <v>7.9273962736089339E-3</v>
      </c>
      <c r="AD159" s="29">
        <f t="shared" si="43"/>
        <v>0.11922239342229979</v>
      </c>
      <c r="AE159" s="29"/>
      <c r="AF159" s="29"/>
      <c r="AG159" s="29"/>
      <c r="AZ159" s="1" t="d">
        <f>A156</f>
        <v>2010-03-08</v>
      </c>
      <c r="BA159" s="6">
        <f t="shared" si="48"/>
        <v>8.2478545396105496E-2</v>
      </c>
      <c r="BB159" s="6">
        <f t="shared" si="40"/>
        <v>-0.16690142891260334</v>
      </c>
      <c r="BC159" s="6">
        <f t="shared" si="44"/>
        <v>-0.41114393662747017</v>
      </c>
    </row>
    <row r="160" spans="1:55">
      <c r="A160" s="1" t="d">
        <v>2010-04-05</v>
      </c>
      <c r="B160">
        <v>59.830002</v>
      </c>
      <c r="C160">
        <v>88.980002999999996</v>
      </c>
      <c r="D160" s="29">
        <f t="shared" si="45"/>
        <v>1.4872137727824244</v>
      </c>
      <c r="E160" s="29">
        <f t="shared" si="49"/>
        <v>-3.9197692463201449E-2</v>
      </c>
      <c r="F160" s="30">
        <f t="shared" si="52"/>
        <v>-0.12819972061551094</v>
      </c>
      <c r="G160" s="29">
        <f t="shared" si="37"/>
        <v>-0.37053468168901921</v>
      </c>
      <c r="H160" s="29">
        <f t="shared" si="41"/>
        <v>-0.50004035841723105</v>
      </c>
      <c r="I160" s="29"/>
      <c r="J160" s="29"/>
      <c r="K160" s="29"/>
      <c r="L160" s="1" t="d">
        <v>2010-04-05</v>
      </c>
      <c r="M160">
        <v>34.909999999999997</v>
      </c>
      <c r="N160">
        <v>88.980002999999996</v>
      </c>
      <c r="O160" s="29">
        <f t="shared" si="46"/>
        <v>2.5488399598968776</v>
      </c>
      <c r="P160" s="29">
        <f t="shared" si="50"/>
        <v>-6.4233445361987065E-2</v>
      </c>
      <c r="Q160" s="30">
        <f t="shared" si="53"/>
        <v>-0.15625392526389009</v>
      </c>
      <c r="R160" s="29">
        <f t="shared" si="38"/>
        <v>-0.44021510537452996</v>
      </c>
      <c r="S160" s="29">
        <f t="shared" si="42"/>
        <v>-0.68853421496907119</v>
      </c>
      <c r="T160" s="29"/>
      <c r="U160" s="29"/>
      <c r="V160" s="29"/>
      <c r="W160" s="1" t="d">
        <v>2010-04-05</v>
      </c>
      <c r="X160">
        <v>33.970001000000003</v>
      </c>
      <c r="Y160">
        <v>31.780000999999999</v>
      </c>
      <c r="Z160" s="29">
        <f t="shared" si="47"/>
        <v>1.0689112627781228</v>
      </c>
      <c r="AA160" s="29">
        <f t="shared" si="51"/>
        <v>7.8189987233704631E-3</v>
      </c>
      <c r="AB160" s="30">
        <f t="shared" si="54"/>
        <v>2.380748410059421E-2</v>
      </c>
      <c r="AC160" s="29">
        <f t="shared" si="39"/>
        <v>2.1623796403567081E-3</v>
      </c>
      <c r="AD160" s="29">
        <f t="shared" si="43"/>
        <v>0.10943381743808005</v>
      </c>
      <c r="AE160" s="29"/>
      <c r="AF160" s="29"/>
      <c r="AG160" s="29"/>
      <c r="AZ160" s="1" t="d">
        <f>A157</f>
        <v>2010-03-15</v>
      </c>
      <c r="BA160" s="6">
        <f t="shared" si="48"/>
        <v>9.3540844846169979E-2</v>
      </c>
      <c r="BB160" s="6">
        <f t="shared" si="40"/>
        <v>-0.24908756503529594</v>
      </c>
      <c r="BC160" s="6">
        <f t="shared" si="44"/>
        <v>-0.3471917897209979</v>
      </c>
    </row>
    <row r="161" spans="1:55">
      <c r="A161" s="1" t="d">
        <v>2010-04-12</v>
      </c>
      <c r="B161">
        <v>59.299999</v>
      </c>
      <c r="C161">
        <v>89.860000999999997</v>
      </c>
      <c r="D161" s="29">
        <f t="shared" si="45"/>
        <v>1.5153457422486634</v>
      </c>
      <c r="E161" s="29">
        <f t="shared" si="49"/>
        <v>-5.0117466590210838E-2</v>
      </c>
      <c r="F161" s="30">
        <f t="shared" si="52"/>
        <v>-9.7040656098196065E-2</v>
      </c>
      <c r="G161" s="29">
        <f t="shared" si="37"/>
        <v>-0.2173173908892041</v>
      </c>
      <c r="H161" s="29">
        <f t="shared" si="41"/>
        <v>-0.49141418847919993</v>
      </c>
      <c r="I161" s="29"/>
      <c r="J161" s="29"/>
      <c r="K161" s="29"/>
      <c r="L161" s="1" t="d">
        <v>2010-04-12</v>
      </c>
      <c r="M161">
        <v>34.330002</v>
      </c>
      <c r="N161">
        <v>89.860000999999997</v>
      </c>
      <c r="O161" s="29">
        <f t="shared" si="46"/>
        <v>2.6175355597124637</v>
      </c>
      <c r="P161" s="29">
        <f t="shared" si="50"/>
        <v>-4.6522762466979034E-2</v>
      </c>
      <c r="Q161" s="30">
        <f t="shared" si="53"/>
        <v>-9.1238110692221777E-2</v>
      </c>
      <c r="R161" s="29">
        <f t="shared" si="38"/>
        <v>-0.26997300388376877</v>
      </c>
      <c r="S161" s="29">
        <f t="shared" si="42"/>
        <v>-0.69783684257696554</v>
      </c>
      <c r="T161" s="29"/>
      <c r="U161" s="29"/>
      <c r="V161" s="29"/>
      <c r="W161" s="1" t="d">
        <v>2010-04-12</v>
      </c>
      <c r="X161">
        <v>34.369999</v>
      </c>
      <c r="Y161">
        <v>32.090000000000003</v>
      </c>
      <c r="Z161" s="29">
        <f t="shared" si="47"/>
        <v>1.0710501402306014</v>
      </c>
      <c r="AA161" s="29">
        <f t="shared" si="51"/>
        <v>1.8320402269740146E-2</v>
      </c>
      <c r="AB161" s="30">
        <f t="shared" si="54"/>
        <v>3.4442275736615457E-2</v>
      </c>
      <c r="AC161" s="29">
        <f t="shared" si="39"/>
        <v>8.3829834737586435E-3</v>
      </c>
      <c r="AD161" s="29">
        <f t="shared" si="43"/>
        <v>4.3804314175242845E-2</v>
      </c>
      <c r="AE161" s="29"/>
      <c r="AF161" s="29"/>
      <c r="AG161" s="29"/>
      <c r="AZ161" s="1" t="d">
        <f>A158</f>
        <v>2010-03-22</v>
      </c>
      <c r="BA161" s="6">
        <f t="shared" si="48"/>
        <v>8.690717983224007E-2</v>
      </c>
      <c r="BB161" s="6">
        <f t="shared" si="40"/>
        <v>-0.32744760412390889</v>
      </c>
      <c r="BC161" s="6">
        <f t="shared" si="44"/>
        <v>-0.28456308278588727</v>
      </c>
    </row>
    <row r="162" spans="1:55">
      <c r="A162" s="1" t="d">
        <v>2010-04-19</v>
      </c>
      <c r="B162">
        <v>62.09</v>
      </c>
      <c r="C162">
        <v>90.110000999999997</v>
      </c>
      <c r="D162" s="29">
        <f t="shared" si="45"/>
        <v>1.4512804155258494</v>
      </c>
      <c r="E162" s="29">
        <f t="shared" si="49"/>
        <v>-8.8848890027666771E-2</v>
      </c>
      <c r="F162" s="30">
        <f t="shared" si="52"/>
        <v>-0.13339670708458173</v>
      </c>
      <c r="G162" s="29">
        <f t="shared" si="37"/>
        <v>-0.20780194912994474</v>
      </c>
      <c r="H162" s="29">
        <f t="shared" si="41"/>
        <v>-0.61627907932336445</v>
      </c>
      <c r="I162" s="29"/>
      <c r="J162" s="29"/>
      <c r="K162" s="29"/>
      <c r="L162" s="1" t="d">
        <v>2010-04-19</v>
      </c>
      <c r="M162">
        <v>35.009998000000003</v>
      </c>
      <c r="N162">
        <v>90.110000999999997</v>
      </c>
      <c r="O162" s="29">
        <f t="shared" si="46"/>
        <v>2.573836222441372</v>
      </c>
      <c r="P162" s="29">
        <f t="shared" si="50"/>
        <v>-2.5772711506448959E-2</v>
      </c>
      <c r="Q162" s="30">
        <f t="shared" si="53"/>
        <v>-9.7976638371978356E-2</v>
      </c>
      <c r="R162" s="29">
        <f t="shared" si="38"/>
        <v>-0.21175709528424749</v>
      </c>
      <c r="S162" s="29">
        <f t="shared" si="42"/>
        <v>-0.78913965440337619</v>
      </c>
      <c r="T162" s="29"/>
      <c r="U162" s="29"/>
      <c r="V162" s="29"/>
      <c r="W162" s="1" t="d">
        <v>2010-04-19</v>
      </c>
      <c r="X162">
        <v>35.669998</v>
      </c>
      <c r="Y162">
        <v>33.119999</v>
      </c>
      <c r="Z162" s="29">
        <f t="shared" si="47"/>
        <v>1.0769927257546112</v>
      </c>
      <c r="AA162" s="29">
        <f t="shared" si="51"/>
        <v>1.2734745407201445E-2</v>
      </c>
      <c r="AB162" s="30">
        <f t="shared" si="54"/>
        <v>1.9265015900840635E-2</v>
      </c>
      <c r="AC162" s="29">
        <f t="shared" si="39"/>
        <v>8.8601806334088328E-3</v>
      </c>
      <c r="AD162" s="29">
        <f t="shared" si="43"/>
        <v>2.2621318366690502E-2</v>
      </c>
      <c r="AE162" s="29"/>
      <c r="AF162" s="29"/>
      <c r="AG162" s="29"/>
      <c r="AZ162" s="1" t="d">
        <f>A159</f>
        <v>2010-03-29</v>
      </c>
      <c r="BA162" s="6">
        <f t="shared" si="48"/>
        <v>9.573593152049012E-2</v>
      </c>
      <c r="BB162" s="6">
        <f t="shared" si="40"/>
        <v>-0.37501348429368847</v>
      </c>
      <c r="BC162" s="6">
        <f t="shared" si="44"/>
        <v>-0.38009816942019764</v>
      </c>
    </row>
    <row r="163" spans="1:55">
      <c r="A163" s="1" t="d">
        <v>2010-04-26</v>
      </c>
      <c r="B163">
        <v>59.91</v>
      </c>
      <c r="C163">
        <v>92.129997000000003</v>
      </c>
      <c r="D163" s="29">
        <f t="shared" si="45"/>
        <v>1.5378066599899851</v>
      </c>
      <c r="E163" s="29">
        <f t="shared" si="49"/>
        <v>1.199307242336922E-2</v>
      </c>
      <c r="F163" s="30">
        <f t="shared" si="52"/>
        <v>-7.1955014876458154E-2</v>
      </c>
      <c r="G163" s="29">
        <f t="shared" si="37"/>
        <v>-0.19717097801078246</v>
      </c>
      <c r="H163" s="29">
        <f t="shared" si="41"/>
        <v>-0.47605363473196016</v>
      </c>
      <c r="I163" s="29"/>
      <c r="J163" s="29"/>
      <c r="K163" s="29"/>
      <c r="L163" s="1" t="d">
        <v>2010-04-26</v>
      </c>
      <c r="M163">
        <v>33.990001999999997</v>
      </c>
      <c r="N163">
        <v>92.129997000000003</v>
      </c>
      <c r="O163" s="29">
        <f t="shared" si="46"/>
        <v>2.7105028413943608</v>
      </c>
      <c r="P163" s="29">
        <f t="shared" si="50"/>
        <v>5.0308866779962172E-2</v>
      </c>
      <c r="Q163" s="30">
        <f t="shared" si="53"/>
        <v>-6.7781364171386138E-2</v>
      </c>
      <c r="R163" s="29">
        <f t="shared" si="38"/>
        <v>-0.18331544215660359</v>
      </c>
      <c r="S163" s="29">
        <f t="shared" si="42"/>
        <v>-0.62188913653303368</v>
      </c>
      <c r="T163" s="29"/>
      <c r="U163" s="29"/>
      <c r="V163" s="29"/>
      <c r="W163" s="1" t="d">
        <v>2010-04-26</v>
      </c>
      <c r="X163">
        <v>34.82</v>
      </c>
      <c r="Y163">
        <v>32.57</v>
      </c>
      <c r="Z163" s="29">
        <f t="shared" si="47"/>
        <v>1.0690819772797053</v>
      </c>
      <c r="AA163" s="29">
        <f t="shared" si="51"/>
        <v>1.6254787425820559E-2</v>
      </c>
      <c r="AB163" s="30">
        <f t="shared" si="54"/>
        <v>5.5211055393204495E-3</v>
      </c>
      <c r="AC163" s="29">
        <f t="shared" si="39"/>
        <v>1.0223640300151758E-2</v>
      </c>
      <c r="AD163" s="29">
        <f t="shared" si="43"/>
        <v>1.2092621582200881E-2</v>
      </c>
      <c r="AE163" s="29"/>
      <c r="AF163" s="29"/>
      <c r="AG163" s="29"/>
      <c r="AZ163" s="1" t="d">
        <f>A160</f>
        <v>2010-04-05</v>
      </c>
      <c r="BA163" s="6">
        <f t="shared" si="48"/>
        <v>8.5947355536270378E-2</v>
      </c>
      <c r="BB163" s="6">
        <f t="shared" si="40"/>
        <v>-0.4404305659905301</v>
      </c>
      <c r="BC163" s="6">
        <f t="shared" si="44"/>
        <v>-0.51945306240732259</v>
      </c>
    </row>
    <row r="164" spans="1:55">
      <c r="A164" s="1" t="d">
        <v>2010-05-03</v>
      </c>
      <c r="B164">
        <v>54.990001999999997</v>
      </c>
      <c r="C164">
        <v>95.580001999999993</v>
      </c>
      <c r="D164" s="29">
        <f t="shared" si="45"/>
        <v>1.7381341793731886</v>
      </c>
      <c r="E164" s="29">
        <f t="shared" si="49"/>
        <v>0.15590780892156902</v>
      </c>
      <c r="F164" s="30">
        <f t="shared" si="52"/>
        <v>0.1133917811531869</v>
      </c>
      <c r="G164" s="29">
        <f t="shared" si="37"/>
        <v>-2.3940327270579397E-2</v>
      </c>
      <c r="H164" s="29">
        <f t="shared" si="41"/>
        <v>-0.32960901023828826</v>
      </c>
      <c r="I164" s="29"/>
      <c r="J164" s="29"/>
      <c r="K164" s="29"/>
      <c r="L164" s="1" t="d">
        <v>2010-05-03</v>
      </c>
      <c r="M164">
        <v>31.129999000000002</v>
      </c>
      <c r="N164">
        <v>95.580001999999993</v>
      </c>
      <c r="O164" s="29">
        <f t="shared" si="46"/>
        <v>3.0703503074317475</v>
      </c>
      <c r="P164" s="29">
        <f t="shared" si="50"/>
        <v>0.18615332376833676</v>
      </c>
      <c r="Q164" s="30">
        <f t="shared" si="53"/>
        <v>0.13406468368923136</v>
      </c>
      <c r="R164" s="29">
        <f t="shared" si="38"/>
        <v>2.4725298780535147E-2</v>
      </c>
      <c r="S164" s="29">
        <f t="shared" si="42"/>
        <v>-0.47018978587975463</v>
      </c>
      <c r="T164" s="29"/>
      <c r="U164" s="29"/>
      <c r="V164" s="29"/>
      <c r="W164" s="1" t="d">
        <v>2010-05-03</v>
      </c>
      <c r="X164">
        <v>32.18</v>
      </c>
      <c r="Y164">
        <v>30.030000999999999</v>
      </c>
      <c r="Z164" s="29">
        <f t="shared" si="47"/>
        <v>1.0715950359109212</v>
      </c>
      <c r="AA164" s="29">
        <f t="shared" si="51"/>
        <v>2.5076072336344211E-3</v>
      </c>
      <c r="AB164" s="30">
        <f t="shared" si="54"/>
        <v>3.0622305217125607E-3</v>
      </c>
      <c r="AC164" s="29">
        <f t="shared" si="39"/>
        <v>1.5667874685703253E-2</v>
      </c>
      <c r="AD164" s="29">
        <f t="shared" si="43"/>
        <v>4.5737619857557097E-3</v>
      </c>
      <c r="AE164" s="29"/>
      <c r="AF164" s="29"/>
      <c r="AG164" s="29"/>
      <c r="AZ164" s="1" t="d">
        <f>A161</f>
        <v>2010-04-12</v>
      </c>
      <c r="BA164" s="6">
        <f t="shared" si="48"/>
        <v>2.0317852273433176E-2</v>
      </c>
      <c r="BB164" s="6">
        <f t="shared" si="40"/>
        <v>-0.27018846449976891</v>
      </c>
      <c r="BC164" s="6">
        <f t="shared" si="44"/>
        <v>-0.51082689246929136</v>
      </c>
    </row>
    <row r="165" spans="1:55">
      <c r="A165" s="1" t="d">
        <v>2010-05-10</v>
      </c>
      <c r="B165">
        <v>56.240001999999997</v>
      </c>
      <c r="C165">
        <v>94.879997000000003</v>
      </c>
      <c r="D165" s="29">
        <f t="shared" si="45"/>
        <v>1.687055363191488</v>
      </c>
      <c r="E165" s="29">
        <f t="shared" si="49"/>
        <v>0.10734099493607882</v>
      </c>
      <c r="F165" s="30">
        <f t="shared" si="52"/>
        <v>6.7624587067566827E-2</v>
      </c>
      <c r="G165" s="29">
        <f t="shared" si="37"/>
        <v>-8.724811790979313E-2</v>
      </c>
      <c r="H165" s="29">
        <f t="shared" si="41"/>
        <v>-0.33196160261227653</v>
      </c>
      <c r="I165" s="29"/>
      <c r="J165" s="29"/>
      <c r="K165" s="29"/>
      <c r="L165" s="1" t="d">
        <v>2010-05-10</v>
      </c>
      <c r="M165">
        <v>31.59</v>
      </c>
      <c r="N165">
        <v>94.879997000000003</v>
      </c>
      <c r="O165" s="29">
        <f t="shared" si="46"/>
        <v>3.003482019626464</v>
      </c>
      <c r="P165" s="29">
        <f t="shared" si="50"/>
        <v>0.13753903977378054</v>
      </c>
      <c r="Q165" s="30">
        <f t="shared" si="53"/>
        <v>9.7390145220853666E-2</v>
      </c>
      <c r="R165" s="29">
        <f t="shared" si="38"/>
        <v>-4.2410759452949989E-2</v>
      </c>
      <c r="S165" s="29">
        <f t="shared" si="42"/>
        <v>-0.41885185081146487</v>
      </c>
      <c r="T165" s="29"/>
      <c r="U165" s="29"/>
      <c r="V165" s="29"/>
      <c r="W165" s="1" t="d">
        <v>2010-05-10</v>
      </c>
      <c r="X165">
        <v>33.009998000000003</v>
      </c>
      <c r="Y165">
        <v>31.190000999999999</v>
      </c>
      <c r="Z165" s="29">
        <f t="shared" si="47"/>
        <v>1.0583519378534167</v>
      </c>
      <c r="AA165" s="29">
        <f t="shared" si="51"/>
        <v>-1.1926684048705739E-2</v>
      </c>
      <c r="AB165" s="30">
        <f t="shared" si="54"/>
        <v>-1.2111972692976647E-2</v>
      </c>
      <c r="AC165" s="29">
        <f t="shared" si="39"/>
        <v>1.1259573136631947E-2</v>
      </c>
      <c r="AD165" s="29">
        <f t="shared" si="43"/>
        <v>1.5061448580717535E-2</v>
      </c>
      <c r="AE165" s="29"/>
      <c r="AF165" s="29"/>
      <c r="AG165" s="29"/>
      <c r="AZ165" s="1" t="d">
        <f>A162</f>
        <v>2010-04-19</v>
      </c>
      <c r="BA165" s="6">
        <f t="shared" si="48"/>
        <v>-8.651435351191665E-4</v>
      </c>
      <c r="BB165" s="6">
        <f t="shared" si="40"/>
        <v>-0.21197255590024761</v>
      </c>
      <c r="BC165" s="6">
        <f t="shared" si="44"/>
        <v>-0.63569178331345588</v>
      </c>
    </row>
    <row r="166" spans="1:55">
      <c r="A166" s="1" t="d">
        <v>2010-05-17</v>
      </c>
      <c r="B166">
        <v>53.07</v>
      </c>
      <c r="C166">
        <v>98.43</v>
      </c>
      <c r="D166" s="29">
        <f t="shared" si="45"/>
        <v>1.8547201808931602</v>
      </c>
      <c r="E166" s="29">
        <f t="shared" si="49"/>
        <v>0.24528762683362468</v>
      </c>
      <c r="F166" s="30">
        <f t="shared" si="52"/>
        <v>0.22517641522212078</v>
      </c>
      <c r="G166" s="29">
        <f t="shared" si="37"/>
        <v>3.4840794475109481E-2</v>
      </c>
      <c r="H166" s="29">
        <f t="shared" si="41"/>
        <v>-0.18714204457243791</v>
      </c>
      <c r="I166" s="29"/>
      <c r="J166" s="29"/>
      <c r="K166" s="29"/>
      <c r="L166" s="1" t="d">
        <v>2010-05-17</v>
      </c>
      <c r="M166">
        <v>30.370000999999998</v>
      </c>
      <c r="N166">
        <v>98.43</v>
      </c>
      <c r="O166" s="29">
        <f t="shared" si="46"/>
        <v>3.2410272228835293</v>
      </c>
      <c r="P166" s="29">
        <f t="shared" si="50"/>
        <v>0.23049284415177657</v>
      </c>
      <c r="Q166" s="30">
        <f t="shared" si="53"/>
        <v>0.2370604866252761</v>
      </c>
      <c r="R166" s="29">
        <f t="shared" si="38"/>
        <v>4.6523038295173388E-2</v>
      </c>
      <c r="S166" s="29">
        <f t="shared" si="42"/>
        <v>-0.28795602582513141</v>
      </c>
      <c r="T166" s="29"/>
      <c r="U166" s="29"/>
      <c r="V166" s="29"/>
      <c r="W166" s="1" t="d">
        <v>2010-05-17</v>
      </c>
      <c r="X166">
        <v>31.73</v>
      </c>
      <c r="Y166">
        <v>29.42</v>
      </c>
      <c r="Z166" s="29">
        <f t="shared" si="47"/>
        <v>1.0785180149558122</v>
      </c>
      <c r="AA166" s="29">
        <f t="shared" si="51"/>
        <v>1.415246444362024E-3</v>
      </c>
      <c r="AB166" s="30">
        <f t="shared" si="54"/>
        <v>3.7353890076538068E-2</v>
      </c>
      <c r="AC166" s="29">
        <f t="shared" si="39"/>
        <v>3.6063140172478116E-2</v>
      </c>
      <c r="AD166" s="29">
        <f t="shared" si="43"/>
        <v>1.8755209691680705E-3</v>
      </c>
      <c r="AE166" s="29"/>
      <c r="AF166" s="29"/>
      <c r="AG166" s="29"/>
      <c r="AZ166" s="1" t="d">
        <f>A163</f>
        <v>2010-04-26</v>
      </c>
      <c r="BA166" s="6">
        <f t="shared" si="48"/>
        <v>-1.1393840319608788E-2</v>
      </c>
      <c r="BB166" s="6">
        <f t="shared" si="40"/>
        <v>-0.1835309027726037</v>
      </c>
      <c r="BC166" s="6">
        <f t="shared" si="44"/>
        <v>-0.49546633872205165</v>
      </c>
    </row>
    <row r="167" spans="1:55">
      <c r="A167" s="1" t="d">
        <v>2010-05-24</v>
      </c>
      <c r="B167">
        <v>53.049999</v>
      </c>
      <c r="C167">
        <v>96.5</v>
      </c>
      <c r="D167" s="29">
        <f t="shared" si="45"/>
        <v>1.8190386770789571</v>
      </c>
      <c r="E167" s="29">
        <f t="shared" si="49"/>
        <v>0.16795100767276613</v>
      </c>
      <c r="F167" s="30">
        <f t="shared" si="52"/>
        <v>0.16850440737667408</v>
      </c>
      <c r="G167" s="29">
        <f t="shared" si="37"/>
        <v>-1.6639208798613501E-2</v>
      </c>
      <c r="H167" s="29">
        <f t="shared" si="41"/>
        <v>-0.21018245777072692</v>
      </c>
      <c r="I167" s="29"/>
      <c r="J167" s="29"/>
      <c r="K167" s="29"/>
      <c r="L167" s="1" t="d">
        <v>2010-05-24</v>
      </c>
      <c r="M167">
        <v>30.75</v>
      </c>
      <c r="N167">
        <v>96.5</v>
      </c>
      <c r="O167" s="29">
        <f t="shared" si="46"/>
        <v>3.1382113821138211</v>
      </c>
      <c r="P167" s="29">
        <f t="shared" si="50"/>
        <v>0.14651884608311466</v>
      </c>
      <c r="Q167" s="30">
        <f t="shared" si="53"/>
        <v>0.15237552384133096</v>
      </c>
      <c r="R167" s="29">
        <f t="shared" si="38"/>
        <v>-1.7820674252914198E-2</v>
      </c>
      <c r="S167" s="29">
        <f t="shared" si="42"/>
        <v>-0.31338043627694462</v>
      </c>
      <c r="T167" s="29"/>
      <c r="U167" s="29"/>
      <c r="V167" s="29"/>
      <c r="W167" s="1" t="d">
        <v>2010-05-24</v>
      </c>
      <c r="X167">
        <v>32.369999</v>
      </c>
      <c r="Y167">
        <v>29.6</v>
      </c>
      <c r="Z167" s="29">
        <f t="shared" si="47"/>
        <v>1.0935810472972973</v>
      </c>
      <c r="AA167" s="29">
        <f t="shared" si="51"/>
        <v>2.2657360663434958E-2</v>
      </c>
      <c r="AB167" s="30">
        <f t="shared" si="54"/>
        <v>5.8633897611668769E-2</v>
      </c>
      <c r="AC167" s="29">
        <f t="shared" si="39"/>
        <v>3.9765150421857055E-2</v>
      </c>
      <c r="AD167" s="29">
        <f t="shared" si="43"/>
        <v>2.1963322279267828E-2</v>
      </c>
      <c r="AE167" s="29"/>
      <c r="AF167" s="29"/>
      <c r="AG167" s="29"/>
      <c r="AZ167" s="1" t="d">
        <f>A164</f>
        <v>2010-05-03</v>
      </c>
      <c r="BA167" s="6">
        <f t="shared" si="48"/>
        <v>-1.891269991605396E-2</v>
      </c>
      <c r="BB167" s="6">
        <f t="shared" si="40"/>
        <v>2.4509838164535027E-2</v>
      </c>
      <c r="BC167" s="6">
        <f t="shared" si="44"/>
        <v>-0.34902171422837974</v>
      </c>
    </row>
    <row r="168" spans="1:55">
      <c r="A168" s="1" t="d">
        <v>2010-05-31</v>
      </c>
      <c r="B168">
        <v>51.549999</v>
      </c>
      <c r="C168">
        <v>97.790001000000004</v>
      </c>
      <c r="D168" s="29">
        <f t="shared" si="45"/>
        <v>1.8969932666730023</v>
      </c>
      <c r="E168" s="29">
        <f t="shared" si="49"/>
        <v>8.7457914300931805E-2</v>
      </c>
      <c r="F168" s="30">
        <f t="shared" si="52"/>
        <v>0.14917608182046638</v>
      </c>
      <c r="G168" s="29">
        <f t="shared" si="37"/>
        <v>1.5226165332023834E-2</v>
      </c>
      <c r="H168" s="29">
        <f t="shared" si="41"/>
        <v>-0.1579098393893166</v>
      </c>
      <c r="I168" s="29"/>
      <c r="J168" s="29"/>
      <c r="K168" s="29"/>
      <c r="L168" s="1" t="d">
        <v>2010-05-31</v>
      </c>
      <c r="M168">
        <v>29.110001</v>
      </c>
      <c r="N168">
        <v>97.790001000000004</v>
      </c>
      <c r="O168" s="29">
        <f t="shared" si="46"/>
        <v>3.3593266108098039</v>
      </c>
      <c r="P168" s="29">
        <f t="shared" si="50"/>
        <v>8.9948878695461781E-2</v>
      </c>
      <c r="Q168" s="30">
        <f t="shared" si="53"/>
        <v>0.14405796909315263</v>
      </c>
      <c r="R168" s="29">
        <f t="shared" si="38"/>
        <v>5.7852487940960678E-2</v>
      </c>
      <c r="S168" s="29">
        <f t="shared" si="42"/>
        <v>-0.21365647629512219</v>
      </c>
      <c r="T168" s="29"/>
      <c r="U168" s="29"/>
      <c r="V168" s="29"/>
      <c r="W168" s="1" t="d">
        <v>2010-05-31</v>
      </c>
      <c r="X168">
        <v>31.52</v>
      </c>
      <c r="Y168">
        <v>28.43</v>
      </c>
      <c r="Z168" s="29">
        <f t="shared" si="47"/>
        <v>1.1086880056278579</v>
      </c>
      <c r="AA168" s="29">
        <f t="shared" si="51"/>
        <v>3.4029113057804351E-2</v>
      </c>
      <c r="AB168" s="30">
        <f t="shared" si="54"/>
        <v>6.1665927336947084E-2</v>
      </c>
      <c r="AC168" s="29">
        <f t="shared" si="39"/>
        <v>6.4807973212822431E-2</v>
      </c>
      <c r="AD168" s="29">
        <f t="shared" si="43"/>
        <v>3.8520445286422816E-2</v>
      </c>
      <c r="AE168" s="29"/>
      <c r="AF168" s="29"/>
      <c r="AG168" s="29"/>
      <c r="AZ168" s="1" t="d">
        <f>A165</f>
        <v>2010-05-10</v>
      </c>
      <c r="BA168" s="6">
        <f t="shared" si="48"/>
        <v>-8.4250133210921341E-3</v>
      </c>
      <c r="BB168" s="6">
        <f t="shared" si="40"/>
        <v>-4.2626220068950109E-2</v>
      </c>
      <c r="BC168" s="6">
        <f t="shared" si="44"/>
        <v>-0.35137430660236801</v>
      </c>
    </row>
    <row r="169" spans="1:55">
      <c r="A169" s="1" t="d">
        <v>2010-06-07</v>
      </c>
      <c r="B169">
        <v>54.32</v>
      </c>
      <c r="C169">
        <v>97.410004000000001</v>
      </c>
      <c r="D169" s="29">
        <f t="shared" si="45"/>
        <v>1.7932622238586156</v>
      </c>
      <c r="E169" s="29">
        <f t="shared" si="49"/>
        <v>6.105181202972719E-2</v>
      </c>
      <c r="F169" s="30">
        <f t="shared" si="52"/>
        <v>5.7084677929232233E-2</v>
      </c>
      <c r="G169" s="29">
        <f t="shared" si="37"/>
        <v>-6.027908076171885E-3</v>
      </c>
      <c r="H169" s="29">
        <f t="shared" si="41"/>
        <v>-0.19665559091259488</v>
      </c>
      <c r="I169" s="29"/>
      <c r="J169" s="29"/>
      <c r="K169" s="29"/>
      <c r="L169" s="1" t="d">
        <v>2010-06-07</v>
      </c>
      <c r="M169">
        <v>30.67</v>
      </c>
      <c r="N169">
        <v>97.410004000000001</v>
      </c>
      <c r="O169" s="29">
        <f t="shared" si="46"/>
        <v>3.1760679491359634</v>
      </c>
      <c r="P169" s="29">
        <f t="shared" si="50"/>
        <v>5.5871648903715092E-2</v>
      </c>
      <c r="Q169" s="30">
        <f t="shared" si="53"/>
        <v>3.6344641404162645E-2</v>
      </c>
      <c r="R169" s="29">
        <f t="shared" si="38"/>
        <v>1.1220560699271619E-2</v>
      </c>
      <c r="S169" s="29">
        <f t="shared" si="42"/>
        <v>-0.23234221859840171</v>
      </c>
      <c r="T169" s="29"/>
      <c r="U169" s="29"/>
      <c r="V169" s="29"/>
      <c r="W169" s="1" t="d">
        <v>2010-06-07</v>
      </c>
      <c r="X169">
        <v>32.25</v>
      </c>
      <c r="Y169">
        <v>29.17</v>
      </c>
      <c r="Z169" s="29">
        <f t="shared" si="47"/>
        <v>1.105587932807679</v>
      </c>
      <c r="AA169" s="29">
        <f t="shared" si="51"/>
        <v>4.3664336766021661E-2</v>
      </c>
      <c r="AB169" s="30">
        <f t="shared" si="54"/>
        <v>4.600248667118953E-2</v>
      </c>
      <c r="AC169" s="29">
        <f t="shared" si="39"/>
        <v>7.3050086305448556E-2</v>
      </c>
      <c r="AD169" s="29">
        <f t="shared" si="43"/>
        <v>4.9522613798509703E-2</v>
      </c>
      <c r="AE169" s="29"/>
      <c r="AF169" s="29"/>
      <c r="AG169" s="29"/>
      <c r="AZ169" s="1" t="d">
        <f>A166</f>
        <v>2010-05-17</v>
      </c>
      <c r="BA169" s="6">
        <f t="shared" si="48"/>
        <v>-2.1610940932641598E-2</v>
      </c>
      <c r="BB169" s="6">
        <f t="shared" si="40"/>
        <v>4.6307577679173269E-2</v>
      </c>
      <c r="BC169" s="6">
        <f t="shared" si="44"/>
        <v>-0.20655474856252939</v>
      </c>
    </row>
    <row r="170" spans="1:55">
      <c r="A170" s="1" t="d">
        <v>2010-06-14</v>
      </c>
      <c r="B170">
        <v>55.610000999999997</v>
      </c>
      <c r="C170">
        <v>97.690002000000007</v>
      </c>
      <c r="D170" s="29">
        <f t="shared" si="45"/>
        <v>1.7566984399083181</v>
      </c>
      <c r="E170" s="29">
        <f t="shared" si="49"/>
        <v>-5.4297677845390517E-2</v>
      </c>
      <c r="F170" s="30">
        <f t="shared" si="52"/>
        <v>3.5283646733658337E-2</v>
      </c>
      <c r="G170" s="29">
        <f t="shared" si="37"/>
        <v>1.2191647609801098E-2</v>
      </c>
      <c r="H170" s="29">
        <f t="shared" si="41"/>
        <v>-0.15674397650826216</v>
      </c>
      <c r="I170" s="29"/>
      <c r="J170" s="29"/>
      <c r="K170" s="29"/>
      <c r="L170" s="1" t="d">
        <v>2010-06-14</v>
      </c>
      <c r="M170">
        <v>30.950001</v>
      </c>
      <c r="N170">
        <v>97.690002000000007</v>
      </c>
      <c r="O170" s="29">
        <f t="shared" si="46"/>
        <v>3.1563812227340478</v>
      </c>
      <c r="P170" s="29">
        <f t="shared" si="50"/>
        <v>-2.6464134959239164E-2</v>
      </c>
      <c r="Q170" s="30">
        <f t="shared" si="53"/>
        <v>4.4925724787875522E-2</v>
      </c>
      <c r="R170" s="29">
        <f t="shared" si="38"/>
        <v>5.3629398063023512E-2</v>
      </c>
      <c r="S170" s="29">
        <f t="shared" si="42"/>
        <v>-0.17876055191321721</v>
      </c>
      <c r="T170" s="29"/>
      <c r="U170" s="29"/>
      <c r="V170" s="29"/>
      <c r="W170" s="1" t="d">
        <v>2010-06-14</v>
      </c>
      <c r="X170">
        <v>32.470001000000003</v>
      </c>
      <c r="Y170">
        <v>30</v>
      </c>
      <c r="Z170" s="29">
        <f t="shared" si="47"/>
        <v>1.0823333666666668</v>
      </c>
      <c r="AA170" s="29">
        <f t="shared" si="51"/>
        <v>3.531344828445528E-3</v>
      </c>
      <c r="AB170" s="30">
        <f t="shared" si="54"/>
        <v>2.3003067753458634E-2</v>
      </c>
      <c r="AC170" s="29">
        <f t="shared" si="39"/>
        <v>5.0290418329414791E-2</v>
      </c>
      <c r="AD170" s="29">
        <f t="shared" si="43"/>
        <v>2.6871850696968277E-2</v>
      </c>
      <c r="AE170" s="29"/>
      <c r="AF170" s="29"/>
      <c r="AG170" s="29"/>
      <c r="AZ170" s="1" t="d">
        <f>A167</f>
        <v>2010-05-24</v>
      </c>
      <c r="BA170" s="6">
        <f t="shared" si="48"/>
        <v>-1.5231396225418407E-3</v>
      </c>
      <c r="BB170" s="6">
        <f t="shared" si="40"/>
        <v>-1.8036134868914318E-2</v>
      </c>
      <c r="BC170" s="6">
        <f t="shared" si="44"/>
        <v>-0.2295951617608184</v>
      </c>
    </row>
    <row r="171" spans="1:55">
      <c r="A171" s="1" t="d">
        <v>2010-06-21</v>
      </c>
      <c r="B171">
        <v>52.490001999999997</v>
      </c>
      <c r="C171">
        <v>99.050003000000004</v>
      </c>
      <c r="D171" s="29">
        <f t="shared" si="45"/>
        <v>1.8870260854629042</v>
      </c>
      <c r="E171" s="29">
        <f t="shared" si="49"/>
        <v>3.6693927930500081E-2</v>
      </c>
      <c r="F171" s="30">
        <f t="shared" si="52"/>
        <v>0.15108684067794376</v>
      </c>
      <c r="G171" s="29">
        <f t="shared" si="37"/>
        <v>3.1041222730289111E-2</v>
      </c>
      <c r="H171" s="29">
        <f t="shared" si="41"/>
        <v>2.9919007920500763E-2</v>
      </c>
      <c r="I171" s="29"/>
      <c r="J171" s="29"/>
      <c r="K171" s="29"/>
      <c r="L171" s="1" t="d">
        <v>2010-06-21</v>
      </c>
      <c r="M171">
        <v>30.1</v>
      </c>
      <c r="N171">
        <v>99.050003000000004</v>
      </c>
      <c r="O171" s="29">
        <f t="shared" si="46"/>
        <v>3.2906977740863788</v>
      </c>
      <c r="P171" s="29">
        <f t="shared" si="50"/>
        <v>4.7446617585049464E-2</v>
      </c>
      <c r="Q171" s="30">
        <f t="shared" si="53"/>
        <v>0.1222000150202375</v>
      </c>
      <c r="R171" s="29">
        <f t="shared" si="38"/>
        <v>2.5373557382969245E-2</v>
      </c>
      <c r="S171" s="29">
        <f t="shared" si="42"/>
        <v>-7.3743652308267821E-2</v>
      </c>
      <c r="T171" s="29"/>
      <c r="U171" s="29"/>
      <c r="V171" s="29"/>
      <c r="W171" s="1" t="d">
        <v>2010-06-21</v>
      </c>
      <c r="X171">
        <v>30.809999000000001</v>
      </c>
      <c r="Y171">
        <v>28.92</v>
      </c>
      <c r="Z171" s="29">
        <f t="shared" si="47"/>
        <v>1.0653526625172891</v>
      </c>
      <c r="AA171" s="29">
        <f t="shared" si="51"/>
        <v>-2.6151792854318175E-2</v>
      </c>
      <c r="AB171" s="30">
        <f t="shared" si="54"/>
        <v>4.1545342188576122E-3</v>
      </c>
      <c r="AC171" s="29">
        <f t="shared" si="39"/>
        <v>3.1294073343740667E-2</v>
      </c>
      <c r="AD171" s="29">
        <f t="shared" si="43"/>
        <v>4.3094668561392761E-2</v>
      </c>
      <c r="AE171" s="29"/>
      <c r="AF171" s="29"/>
      <c r="AG171" s="29"/>
      <c r="AZ171" s="1" t="d">
        <f>A168</f>
        <v>2010-05-31</v>
      </c>
      <c r="BA171" s="6">
        <f t="shared" si="48"/>
        <v>1.5033983384613148E-2</v>
      </c>
      <c r="BB171" s="6">
        <f t="shared" si="40"/>
        <v>5.7637027324960559E-2</v>
      </c>
      <c r="BC171" s="6">
        <f t="shared" si="44"/>
        <v>-0.17732254337940809</v>
      </c>
    </row>
    <row r="172" spans="1:55">
      <c r="A172" s="1" t="d">
        <v>2010-06-28</v>
      </c>
      <c r="B172">
        <v>49.380001</v>
      </c>
      <c r="C172">
        <v>100.790001</v>
      </c>
      <c r="D172" s="29">
        <f t="shared" si="45"/>
        <v>2.0411097399532254</v>
      </c>
      <c r="E172" s="29">
        <f t="shared" si="49"/>
        <v>7.3223508634407228E-2</v>
      </c>
      <c r="F172" s="30">
        <f t="shared" si="52"/>
        <v>0.26916108742893735</v>
      </c>
      <c r="G172" s="29">
        <f t="shared" ref="G172:G235" si="55">LN(D172/D133)</f>
        <v>6.8939423048076612E-2</v>
      </c>
      <c r="H172" s="29">
        <f t="shared" si="41"/>
        <v>-6.8090783168049673E-4</v>
      </c>
      <c r="I172" s="29"/>
      <c r="J172" s="29"/>
      <c r="K172" s="29"/>
      <c r="L172" s="1" t="d">
        <v>2010-06-28</v>
      </c>
      <c r="M172">
        <v>28.049999</v>
      </c>
      <c r="N172">
        <v>100.790001</v>
      </c>
      <c r="O172" s="29">
        <f t="shared" si="46"/>
        <v>3.5932265452130676</v>
      </c>
      <c r="P172" s="29">
        <f t="shared" si="50"/>
        <v>6.7310017530134186E-2</v>
      </c>
      <c r="Q172" s="30">
        <f t="shared" si="53"/>
        <v>0.26012839729341047</v>
      </c>
      <c r="R172" s="29">
        <f t="shared" ref="R172:R235" si="56">LN(O172/O133)</f>
        <v>7.1941858521795729E-2</v>
      </c>
      <c r="S172" s="29">
        <f t="shared" si="42"/>
        <v>-5.4788403781756208E-2</v>
      </c>
      <c r="T172" s="29"/>
      <c r="U172" s="29"/>
      <c r="V172" s="29"/>
      <c r="W172" s="1" t="d">
        <v>2010-06-28</v>
      </c>
      <c r="X172">
        <v>29.040001</v>
      </c>
      <c r="Y172">
        <v>27.01</v>
      </c>
      <c r="Z172" s="29">
        <f t="shared" si="47"/>
        <v>1.0751573861532766</v>
      </c>
      <c r="AA172" s="29">
        <f t="shared" si="51"/>
        <v>-3.07102827394376E-2</v>
      </c>
      <c r="AB172" s="30">
        <f t="shared" si="54"/>
        <v>2.6419720829166576E-2</v>
      </c>
      <c r="AC172" s="29">
        <f t="shared" ref="AC172:AC235" si="57">LN(Z172/Z133)</f>
        <v>2.6969580781699476E-2</v>
      </c>
      <c r="AD172" s="29">
        <f t="shared" si="43"/>
        <v>5.7442871635385917E-2</v>
      </c>
      <c r="AE172" s="29"/>
      <c r="AF172" s="29"/>
      <c r="AG172" s="29"/>
      <c r="AZ172" s="1" t="d">
        <f>A169</f>
        <v>2010-06-07</v>
      </c>
      <c r="BA172" s="6">
        <f t="shared" si="48"/>
        <v>2.6036151896700034E-2</v>
      </c>
      <c r="BB172" s="6">
        <f t="shared" si="40"/>
        <v>1.1005100083271499E-2</v>
      </c>
      <c r="BC172" s="6">
        <f t="shared" si="44"/>
        <v>-0.21606829490268636</v>
      </c>
    </row>
    <row r="173" spans="1:55">
      <c r="A173" s="1" t="d">
        <v>2010-07-05</v>
      </c>
      <c r="B173">
        <v>52.619999</v>
      </c>
      <c r="C173">
        <v>99.220000999999996</v>
      </c>
      <c r="D173" s="29">
        <f t="shared" si="45"/>
        <v>1.8855948857011571</v>
      </c>
      <c r="E173" s="29">
        <f t="shared" si="49"/>
        <v>5.0206927747581842E-2</v>
      </c>
      <c r="F173" s="30">
        <f t="shared" si="52"/>
        <v>0.14389676330837978</v>
      </c>
      <c r="G173" s="29">
        <f t="shared" si="55"/>
        <v>9.9142117316656439E-2</v>
      </c>
      <c r="H173" s="29">
        <f t="shared" si="41"/>
        <v>-2.0209577781889851E-2</v>
      </c>
      <c r="I173" s="29"/>
      <c r="J173" s="29"/>
      <c r="K173" s="29"/>
      <c r="L173" s="1" t="d">
        <v>2010-07-05</v>
      </c>
      <c r="M173">
        <v>30.389999</v>
      </c>
      <c r="N173">
        <v>99.220000999999996</v>
      </c>
      <c r="O173" s="29">
        <f t="shared" si="46"/>
        <v>3.2648899067091115</v>
      </c>
      <c r="P173" s="29">
        <f t="shared" si="50"/>
        <v>2.7582105208126692E-2</v>
      </c>
      <c r="Q173" s="30">
        <f t="shared" si="53"/>
        <v>0.11501843860366757</v>
      </c>
      <c r="R173" s="29">
        <f t="shared" si="56"/>
        <v>6.9907586015513529E-2</v>
      </c>
      <c r="S173" s="29">
        <f t="shared" si="42"/>
        <v>-8.5487285665422755E-2</v>
      </c>
      <c r="T173" s="29"/>
      <c r="U173" s="29"/>
      <c r="V173" s="29"/>
      <c r="W173" s="1" t="d">
        <v>2010-07-05</v>
      </c>
      <c r="X173">
        <v>30.41</v>
      </c>
      <c r="Y173">
        <v>28.639999</v>
      </c>
      <c r="Z173" s="29">
        <f t="shared" si="47"/>
        <v>1.0618017130517359</v>
      </c>
      <c r="AA173" s="29">
        <f t="shared" si="51"/>
        <v>-4.0410064849121116E-2</v>
      </c>
      <c r="AB173" s="30">
        <f t="shared" si="54"/>
        <v>3.3483005135223321E-3</v>
      </c>
      <c r="AC173" s="29">
        <f t="shared" si="57"/>
        <v>1.3960919810826301E-2</v>
      </c>
      <c r="AD173" s="29">
        <f t="shared" si="43"/>
        <v>1.9754006734491708E-2</v>
      </c>
      <c r="AE173" s="29"/>
      <c r="AF173" s="29"/>
      <c r="AG173" s="29"/>
      <c r="AZ173" s="1" t="d">
        <f>A170</f>
        <v>2010-06-14</v>
      </c>
      <c r="BA173" s="6">
        <f t="shared" si="48"/>
        <v>3.3853887951586087E-3</v>
      </c>
      <c r="BB173" s="6">
        <f t="shared" si="40"/>
        <v>5.3413937447023392E-2</v>
      </c>
      <c r="BC173" s="6">
        <f t="shared" si="44"/>
        <v>-0.17615668049835365</v>
      </c>
    </row>
    <row r="174" spans="1:55">
      <c r="A174" s="1" t="d">
        <v>2010-07-12</v>
      </c>
      <c r="B174">
        <v>51.73</v>
      </c>
      <c r="C174">
        <v>100.800003</v>
      </c>
      <c r="D174" s="29">
        <f t="shared" si="45"/>
        <v>1.9485792190218443</v>
      </c>
      <c r="E174" s="29">
        <f t="shared" si="49"/>
        <v>0.10366434042782295</v>
      </c>
      <c r="F174" s="30">
        <f t="shared" si="52"/>
        <v>0.22732126866580024</v>
      </c>
      <c r="G174" s="29">
        <f t="shared" si="55"/>
        <v>0.18586595456109573</v>
      </c>
      <c r="H174" s="29">
        <f t="shared" si="41"/>
        <v>6.706972257430989E-2</v>
      </c>
      <c r="I174" s="29"/>
      <c r="J174" s="29"/>
      <c r="K174" s="29"/>
      <c r="L174" s="1" t="d">
        <v>2010-07-12</v>
      </c>
      <c r="M174">
        <v>29.83</v>
      </c>
      <c r="N174">
        <v>100.800003</v>
      </c>
      <c r="O174" s="29">
        <f t="shared" si="46"/>
        <v>3.3791486087831046</v>
      </c>
      <c r="P174" s="29">
        <f t="shared" si="50"/>
        <v>6.819759817552222E-2</v>
      </c>
      <c r="Q174" s="30">
        <f t="shared" si="53"/>
        <v>0.21646443345959651</v>
      </c>
      <c r="R174" s="29">
        <f t="shared" si="56"/>
        <v>0.12600642154197164</v>
      </c>
      <c r="S174" s="29">
        <f t="shared" si="42"/>
        <v>-2.5364427973013554E-2</v>
      </c>
      <c r="T174" s="29"/>
      <c r="U174" s="29"/>
      <c r="V174" s="29"/>
      <c r="W174" s="1" t="d">
        <v>2010-07-12</v>
      </c>
      <c r="X174">
        <v>30.02</v>
      </c>
      <c r="Y174">
        <v>28.07</v>
      </c>
      <c r="Z174" s="29">
        <f t="shared" si="47"/>
        <v>1.0694691841824011</v>
      </c>
      <c r="AA174" s="29">
        <f t="shared" si="51"/>
        <v>-1.1956799418733498E-2</v>
      </c>
      <c r="AB174" s="30">
        <f t="shared" si="54"/>
        <v>5.8691098490217097E-3</v>
      </c>
      <c r="AC174" s="29">
        <f t="shared" si="57"/>
        <v>2.1297707776825846E-2</v>
      </c>
      <c r="AD174" s="29">
        <f t="shared" si="43"/>
        <v>3.9535114745978213E-2</v>
      </c>
      <c r="AE174" s="29"/>
      <c r="AF174" s="29"/>
      <c r="AG174" s="29"/>
      <c r="AZ174" s="1" t="d">
        <f>A171</f>
        <v>2010-06-21</v>
      </c>
      <c r="BA174" s="6">
        <f t="shared" si="48"/>
        <v>1.9608206659583093E-2</v>
      </c>
      <c r="BB174" s="6">
        <f t="shared" si="40"/>
        <v>2.5158096766969125E-2</v>
      </c>
      <c r="BC174" s="6">
        <f t="shared" si="44"/>
        <v>1.0506303930409279E-2</v>
      </c>
    </row>
    <row r="175" spans="1:55">
      <c r="A175" s="1" t="d">
        <v>2010-07-19</v>
      </c>
      <c r="B175">
        <v>53.779998999999997</v>
      </c>
      <c r="C175">
        <v>99.779999000000004</v>
      </c>
      <c r="D175" s="29">
        <f t="shared" si="45"/>
        <v>1.855336572245009</v>
      </c>
      <c r="E175" s="29">
        <f t="shared" si="49"/>
        <v>-1.6935969901192231E-2</v>
      </c>
      <c r="F175" s="30">
        <f t="shared" si="52"/>
        <v>0.18196400943784521</v>
      </c>
      <c r="G175" s="29">
        <f t="shared" si="55"/>
        <v>0.13031779070546756</v>
      </c>
      <c r="H175" s="29">
        <f t="shared" si="41"/>
        <v>7.3392742369105743E-2</v>
      </c>
      <c r="I175" s="29"/>
      <c r="J175" s="29"/>
      <c r="K175" s="29"/>
      <c r="L175" s="1" t="d">
        <v>2010-07-19</v>
      </c>
      <c r="M175">
        <v>32.009998000000003</v>
      </c>
      <c r="N175">
        <v>99.779999000000004</v>
      </c>
      <c r="O175" s="29">
        <f t="shared" si="46"/>
        <v>3.117151053867607</v>
      </c>
      <c r="P175" s="29">
        <f t="shared" si="50"/>
        <v>-5.4180170767915092E-2</v>
      </c>
      <c r="Q175" s="30">
        <f t="shared" si="53"/>
        <v>0.13704767757116845</v>
      </c>
      <c r="R175" s="29">
        <f t="shared" si="56"/>
        <v>3.5142612538330488E-2</v>
      </c>
      <c r="S175" s="29">
        <f t="shared" si="42"/>
        <v>-4.5471275385712641E-2</v>
      </c>
      <c r="T175" s="29"/>
      <c r="U175" s="29"/>
      <c r="V175" s="29"/>
      <c r="W175" s="1" t="d">
        <v>2010-07-19</v>
      </c>
      <c r="X175">
        <v>31.549999</v>
      </c>
      <c r="Y175">
        <v>30.07</v>
      </c>
      <c r="Z175" s="29">
        <f t="shared" si="47"/>
        <v>1.049218456933821</v>
      </c>
      <c r="AA175" s="29">
        <f t="shared" si="51"/>
        <v>-1.5260322569954892E-2</v>
      </c>
      <c r="AB175" s="30">
        <f t="shared" si="54"/>
        <v>-1.0776060020897786E-2</v>
      </c>
      <c r="AC175" s="29">
        <f t="shared" si="57"/>
        <v>-9.1336762539641278E-3</v>
      </c>
      <c r="AD175" s="29">
        <f t="shared" si="43"/>
        <v>3.6315220505573093E-2</v>
      </c>
      <c r="AE175" s="29"/>
      <c r="AF175" s="29"/>
      <c r="AG175" s="29"/>
      <c r="AZ175" s="1" t="d">
        <f>A172</f>
        <v>2010-06-28</v>
      </c>
      <c r="BA175" s="6">
        <f t="shared" si="48"/>
        <v>3.3956409733576248E-2</v>
      </c>
      <c r="BB175" s="6">
        <f t="shared" ref="BB175:BB238" si="58">R172-AVERAGE($P$4:$S$640)</f>
        <v>7.1726397905795616E-2</v>
      </c>
      <c r="BC175" s="6">
        <f t="shared" si="44"/>
        <v>-2.0093611821771981E-2</v>
      </c>
    </row>
    <row r="176" spans="1:55">
      <c r="A176" s="1" t="d">
        <v>2010-07-26</v>
      </c>
      <c r="B176">
        <v>53.84</v>
      </c>
      <c r="C176">
        <v>100.480003</v>
      </c>
      <c r="D176" s="29">
        <f t="shared" si="45"/>
        <v>1.866270486627043</v>
      </c>
      <c r="E176" s="29">
        <f t="shared" si="49"/>
        <v>-8.9551602880155137E-2</v>
      </c>
      <c r="F176" s="30">
        <f t="shared" si="52"/>
        <v>0.15818095501973015</v>
      </c>
      <c r="G176" s="29">
        <f t="shared" si="55"/>
        <v>7.3756503164095516E-2</v>
      </c>
      <c r="H176" s="29">
        <f t="shared" si="41"/>
        <v>0.10433426964328152</v>
      </c>
      <c r="I176" s="29"/>
      <c r="J176" s="29"/>
      <c r="K176" s="29"/>
      <c r="L176" s="1" t="d">
        <v>2010-07-26</v>
      </c>
      <c r="M176">
        <v>32.009998000000003</v>
      </c>
      <c r="N176">
        <v>100.480003</v>
      </c>
      <c r="O176" s="29">
        <f t="shared" si="46"/>
        <v>3.1390193463929608</v>
      </c>
      <c r="P176" s="29">
        <f t="shared" si="50"/>
        <v>-0.13514011689504399</v>
      </c>
      <c r="Q176" s="30">
        <f t="shared" si="53"/>
        <v>0.13515442956554849</v>
      </c>
      <c r="R176" s="29">
        <f t="shared" si="56"/>
        <v>-3.9191670683753621E-2</v>
      </c>
      <c r="S176" s="29">
        <f t="shared" si="42"/>
        <v>-2.2647310559701483E-2</v>
      </c>
      <c r="T176" s="29"/>
      <c r="U176" s="29"/>
      <c r="V176" s="29"/>
      <c r="W176" s="1" t="d">
        <v>2010-07-26</v>
      </c>
      <c r="X176">
        <v>31.440000999999999</v>
      </c>
      <c r="Y176">
        <v>30.290001</v>
      </c>
      <c r="Z176" s="29">
        <f t="shared" si="47"/>
        <v>1.0379663242665458</v>
      </c>
      <c r="AA176" s="29">
        <f t="shared" si="51"/>
        <v>-3.5203715273052813E-2</v>
      </c>
      <c r="AB176" s="30">
        <f t="shared" si="54"/>
        <v>-1.3055863060815926E-2</v>
      </c>
      <c r="AC176" s="29">
        <f t="shared" si="57"/>
        <v>-2.1475436316059356E-2</v>
      </c>
      <c r="AD176" s="29">
        <f t="shared" si="43"/>
        <v>2.5882776152945507E-2</v>
      </c>
      <c r="AE176" s="29"/>
      <c r="AF176" s="29"/>
      <c r="AG176" s="29"/>
      <c r="AZ176" s="1" t="d">
        <f>A173</f>
        <v>2010-07-05</v>
      </c>
      <c r="BA176" s="6">
        <f t="shared" si="48"/>
        <v>-3.7324551673179607E-3</v>
      </c>
      <c r="BB176" s="6">
        <f t="shared" si="58"/>
        <v>6.9692125399513416E-2</v>
      </c>
      <c r="BC176" s="6">
        <f t="shared" si="44"/>
        <v>-3.9622281771981335E-2</v>
      </c>
    </row>
    <row r="177" spans="1:55">
      <c r="A177" s="1" t="d">
        <v>2010-08-02</v>
      </c>
      <c r="B177">
        <v>55.639999000000003</v>
      </c>
      <c r="C177">
        <v>100.099998</v>
      </c>
      <c r="D177" s="29">
        <f t="shared" si="45"/>
        <v>1.7990654169494142</v>
      </c>
      <c r="E177" s="29">
        <f t="shared" si="49"/>
        <v>-4.6976043084956252E-2</v>
      </c>
      <c r="F177" s="30">
        <f t="shared" si="52"/>
        <v>0.1259722152632356</v>
      </c>
      <c r="G177" s="29">
        <f t="shared" si="55"/>
        <v>9.5579523898779883E-2</v>
      </c>
      <c r="H177" s="29">
        <f t="shared" si="41"/>
        <v>-3.5049192059030815E-2</v>
      </c>
      <c r="I177" s="29"/>
      <c r="J177" s="29"/>
      <c r="K177" s="29"/>
      <c r="L177" s="1" t="d">
        <v>2010-08-02</v>
      </c>
      <c r="M177">
        <v>32.490001999999997</v>
      </c>
      <c r="N177">
        <v>100.099998</v>
      </c>
      <c r="O177" s="29">
        <f t="shared" si="46"/>
        <v>3.0809477327825343</v>
      </c>
      <c r="P177" s="29">
        <f t="shared" si="50"/>
        <v>-5.7988787825630342E-2</v>
      </c>
      <c r="Q177" s="30">
        <f t="shared" si="53"/>
        <v>0.15406706409184071</v>
      </c>
      <c r="R177" s="29">
        <f t="shared" si="56"/>
        <v>1.3032535311301408E-2</v>
      </c>
      <c r="S177" s="29">
        <f t="shared" si="42"/>
        <v>-0.1323908608262829</v>
      </c>
      <c r="T177" s="29"/>
      <c r="U177" s="29"/>
      <c r="V177" s="29"/>
      <c r="W177" s="1" t="d">
        <v>2010-08-02</v>
      </c>
      <c r="X177">
        <v>32.029998999999997</v>
      </c>
      <c r="Y177">
        <v>30.85</v>
      </c>
      <c r="Z177" s="29">
        <f t="shared" si="47"/>
        <v>1.0382495623987031</v>
      </c>
      <c r="AA177" s="29">
        <f t="shared" si="51"/>
        <v>-2.2431012464091602E-2</v>
      </c>
      <c r="AB177" s="30">
        <f t="shared" si="54"/>
        <v>-2.3901716521310436E-2</v>
      </c>
      <c r="AC177" s="29">
        <f t="shared" si="57"/>
        <v>-6.8509158381942735E-3</v>
      </c>
      <c r="AD177" s="29">
        <f t="shared" si="43"/>
        <v>-3.5019170372351267E-3</v>
      </c>
      <c r="AE177" s="29"/>
      <c r="AF177" s="29"/>
      <c r="AG177" s="29"/>
      <c r="AZ177" s="1" t="d">
        <f>A174</f>
        <v>2010-07-12</v>
      </c>
      <c r="BA177" s="6">
        <f t="shared" si="48"/>
        <v>1.6048652844168544E-2</v>
      </c>
      <c r="BB177" s="6">
        <f t="shared" si="58"/>
        <v>0.12579096092597153</v>
      </c>
      <c r="BC177" s="6">
        <f t="shared" si="44"/>
        <v>4.7657018584218405E-2</v>
      </c>
    </row>
    <row r="178" spans="1:55">
      <c r="A178" s="1" t="d">
        <v>2010-08-09</v>
      </c>
      <c r="B178">
        <v>53.349997999999999</v>
      </c>
      <c r="C178">
        <v>102.290001</v>
      </c>
      <c r="D178" s="29">
        <f t="shared" si="45"/>
        <v>1.9173384223931931</v>
      </c>
      <c r="E178" s="29">
        <f t="shared" si="49"/>
        <v>-1.6162515398182902E-2</v>
      </c>
      <c r="F178" s="30">
        <f t="shared" si="52"/>
        <v>0.23257390394661159</v>
      </c>
      <c r="G178" s="29">
        <f t="shared" si="55"/>
        <v>0.1562715776062647</v>
      </c>
      <c r="H178" s="29">
        <f t="shared" si="41"/>
        <v>-2.9707040478412307E-2</v>
      </c>
      <c r="I178" s="29"/>
      <c r="J178" s="29"/>
      <c r="K178" s="29"/>
      <c r="L178" s="1" t="d">
        <v>2010-08-09</v>
      </c>
      <c r="M178">
        <v>31.299999</v>
      </c>
      <c r="N178">
        <v>102.290001</v>
      </c>
      <c r="O178" s="29">
        <f t="shared" si="46"/>
        <v>3.2680512545703277</v>
      </c>
      <c r="P178" s="29">
        <f t="shared" si="50"/>
        <v>-3.3429926224698071E-2</v>
      </c>
      <c r="Q178" s="30">
        <f t="shared" si="53"/>
        <v>0.23736855941848112</v>
      </c>
      <c r="R178" s="29">
        <f t="shared" si="56"/>
        <v>0.10779881736404529</v>
      </c>
      <c r="S178" s="29">
        <f t="shared" si="42"/>
        <v>-0.11420847387099607</v>
      </c>
      <c r="T178" s="29"/>
      <c r="U178" s="29"/>
      <c r="V178" s="29"/>
      <c r="W178" s="1" t="d">
        <v>2010-08-09</v>
      </c>
      <c r="X178">
        <v>30.75</v>
      </c>
      <c r="Y178">
        <v>29.4</v>
      </c>
      <c r="Z178" s="29">
        <f t="shared" si="47"/>
        <v>1.0459183673469388</v>
      </c>
      <c r="AA178" s="29">
        <f t="shared" si="51"/>
        <v>-2.2267115923633833E-2</v>
      </c>
      <c r="AB178" s="30">
        <f t="shared" si="54"/>
        <v>-5.6502077181893404E-3</v>
      </c>
      <c r="AC178" s="29">
        <f t="shared" si="57"/>
        <v>-8.903922875625369E-3</v>
      </c>
      <c r="AD178" s="29">
        <f t="shared" si="43"/>
        <v>8.1963289043769161E-4</v>
      </c>
      <c r="AE178" s="29"/>
      <c r="AF178" s="29"/>
      <c r="AG178" s="29"/>
      <c r="AZ178" s="1" t="d">
        <f>A175</f>
        <v>2010-07-19</v>
      </c>
      <c r="BA178" s="6">
        <f t="shared" si="48"/>
        <v>1.2828758603763424E-2</v>
      </c>
      <c r="BB178" s="6">
        <f t="shared" si="58"/>
        <v>3.4927151922330368E-2</v>
      </c>
      <c r="BC178" s="6">
        <f t="shared" si="44"/>
        <v>5.3980038379014258E-2</v>
      </c>
    </row>
    <row r="179" spans="1:55">
      <c r="A179" s="1" t="d">
        <v>2010-08-16</v>
      </c>
      <c r="B179">
        <v>52.189999</v>
      </c>
      <c r="C179">
        <v>106.040001</v>
      </c>
      <c r="D179" s="29">
        <f t="shared" si="45"/>
        <v>2.0318069176433591</v>
      </c>
      <c r="E179" s="29">
        <f t="shared" si="49"/>
        <v>9.0859384192268008E-2</v>
      </c>
      <c r="F179" s="30">
        <f t="shared" si="52"/>
        <v>0.31202108609331469</v>
      </c>
      <c r="G179" s="29">
        <f t="shared" si="55"/>
        <v>0.18979517030847862</v>
      </c>
      <c r="H179" s="29">
        <f t="shared" si="41"/>
        <v>-5.4420948962634781E-3</v>
      </c>
      <c r="I179" s="29"/>
      <c r="J179" s="29"/>
      <c r="K179" s="29"/>
      <c r="L179" s="1" t="d">
        <v>2010-08-16</v>
      </c>
      <c r="M179">
        <v>31.49</v>
      </c>
      <c r="N179">
        <v>106.040001</v>
      </c>
      <c r="O179" s="29">
        <f t="shared" si="46"/>
        <v>3.3674182597650049</v>
      </c>
      <c r="P179" s="29">
        <f t="shared" si="50"/>
        <v>7.7226894828747367E-2</v>
      </c>
      <c r="Q179" s="30">
        <f t="shared" si="53"/>
        <v>0.27850801776190304</v>
      </c>
      <c r="R179" s="29">
        <f t="shared" si="56"/>
        <v>0.13839927023773188</v>
      </c>
      <c r="S179" s="29">
        <f t="shared" si="42"/>
        <v>-0.1074769691687297</v>
      </c>
      <c r="T179" s="29"/>
      <c r="U179" s="29"/>
      <c r="V179" s="29"/>
      <c r="W179" s="1" t="d">
        <v>2010-08-16</v>
      </c>
      <c r="X179">
        <v>30.9</v>
      </c>
      <c r="Y179">
        <v>29.17</v>
      </c>
      <c r="Z179" s="29">
        <f t="shared" si="47"/>
        <v>1.059307507713404</v>
      </c>
      <c r="AA179" s="29">
        <f t="shared" si="51"/>
        <v>9.5698397330066971E-3</v>
      </c>
      <c r="AB179" s="30">
        <f t="shared" si="54"/>
        <v>-9.0252190112614511E-3</v>
      </c>
      <c r="AC179" s="29">
        <f t="shared" si="57"/>
        <v>1.3797099098664903E-2</v>
      </c>
      <c r="AD179" s="29">
        <f t="shared" si="43"/>
        <v>1.4997268671598113E-2</v>
      </c>
      <c r="AE179" s="29"/>
      <c r="AF179" s="29"/>
      <c r="AG179" s="29"/>
      <c r="AZ179" s="1" t="d">
        <f>A176</f>
        <v>2010-07-26</v>
      </c>
      <c r="BA179" s="6">
        <f t="shared" si="48"/>
        <v>2.3963142511358379E-3</v>
      </c>
      <c r="BB179" s="6">
        <f t="shared" si="58"/>
        <v>-3.9407131299753741E-2</v>
      </c>
      <c r="BC179" s="6">
        <f t="shared" si="44"/>
        <v>8.4921565653190034E-2</v>
      </c>
    </row>
    <row r="180" spans="1:55">
      <c r="A180" s="1" t="d">
        <v>2010-08-23</v>
      </c>
      <c r="B180">
        <v>52.099997999999999</v>
      </c>
      <c r="C180">
        <v>105.349998</v>
      </c>
      <c r="D180" s="29">
        <f t="shared" si="45"/>
        <v>2.0220729758953158</v>
      </c>
      <c r="E180" s="29">
        <f t="shared" si="49"/>
        <v>8.0181163654151733E-2</v>
      </c>
      <c r="F180" s="30">
        <f t="shared" si="52"/>
        <v>0.28847958526409284</v>
      </c>
      <c r="G180" s="29">
        <f t="shared" si="55"/>
        <v>0.17901907201539374</v>
      </c>
      <c r="H180" s="29">
        <f t="shared" si="41"/>
        <v>-6.3315889058114694E-2</v>
      </c>
      <c r="I180" s="29"/>
      <c r="J180" s="29"/>
      <c r="K180" s="29"/>
      <c r="L180" s="1" t="d">
        <v>2010-08-23</v>
      </c>
      <c r="M180">
        <v>31.379999000000002</v>
      </c>
      <c r="N180">
        <v>105.349998</v>
      </c>
      <c r="O180" s="29">
        <f t="shared" si="46"/>
        <v>3.3572339501986597</v>
      </c>
      <c r="P180" s="29">
        <f t="shared" si="50"/>
        <v>6.7206964753124307E-2</v>
      </c>
      <c r="Q180" s="30">
        <f t="shared" si="53"/>
        <v>0.2488841567856519</v>
      </c>
      <c r="R180" s="29">
        <f t="shared" si="56"/>
        <v>0.11922514258812315</v>
      </c>
      <c r="S180" s="29">
        <f t="shared" si="42"/>
        <v>-0.16473603752251684</v>
      </c>
      <c r="T180" s="29"/>
      <c r="U180" s="29"/>
      <c r="V180" s="29"/>
      <c r="W180" s="1" t="d">
        <v>2010-08-23</v>
      </c>
      <c r="X180">
        <v>30.690000999999999</v>
      </c>
      <c r="Y180">
        <v>28.74</v>
      </c>
      <c r="Z180" s="29">
        <f t="shared" si="47"/>
        <v>1.0678497216423104</v>
      </c>
      <c r="AA180" s="29">
        <f t="shared" si="51"/>
        <v>2.838367925038944E-2</v>
      </c>
      <c r="AB180" s="30">
        <f t="shared" si="54"/>
        <v>-2.99258608016647E-3</v>
      </c>
      <c r="AC180" s="29">
        <f t="shared" si="57"/>
        <v>2.2813885629932352E-2</v>
      </c>
      <c r="AD180" s="29">
        <f t="shared" si="43"/>
        <v>1.1687811696947383E-3</v>
      </c>
      <c r="AE180" s="29"/>
      <c r="AF180" s="29"/>
      <c r="AG180" s="29"/>
      <c r="AZ180" s="1" t="d">
        <f>A177</f>
        <v>2010-08-02</v>
      </c>
      <c r="BA180" s="6">
        <f t="shared" si="48"/>
        <v>-2.6988378939044794E-2</v>
      </c>
      <c r="BB180" s="6">
        <f t="shared" si="58"/>
        <v>1.2817074695301288E-2</v>
      </c>
      <c r="BC180" s="6">
        <f t="shared" si="44"/>
        <v>-5.4461896049122299E-2</v>
      </c>
    </row>
    <row r="181" spans="1:55">
      <c r="A181" s="1" t="d">
        <v>2010-08-30</v>
      </c>
      <c r="B181">
        <v>54.200001</v>
      </c>
      <c r="C181">
        <v>103.58000199999999</v>
      </c>
      <c r="D181" s="29">
        <f t="shared" si="45"/>
        <v>1.9110701123418796</v>
      </c>
      <c r="E181" s="29">
        <f t="shared" si="49"/>
        <v>6.0396036150112901E-2</v>
      </c>
      <c r="F181" s="30">
        <f t="shared" si="52"/>
        <v>0.27521714144101528</v>
      </c>
      <c r="G181" s="29">
        <f t="shared" si="55"/>
        <v>0.13497907168034839</v>
      </c>
      <c r="H181" s="29">
        <f t="shared" si="41"/>
        <v>1.470233688934054E-2</v>
      </c>
      <c r="I181" s="29"/>
      <c r="J181" s="29"/>
      <c r="K181" s="29"/>
      <c r="L181" s="1" t="d">
        <v>2010-08-30</v>
      </c>
      <c r="M181">
        <v>32.729999999999997</v>
      </c>
      <c r="N181">
        <v>103.58000199999999</v>
      </c>
      <c r="O181" s="29">
        <f t="shared" si="46"/>
        <v>3.1646807821570424</v>
      </c>
      <c r="P181" s="29">
        <f t="shared" si="50"/>
        <v>2.6814936688657382E-2</v>
      </c>
      <c r="Q181" s="30">
        <f t="shared" si="53"/>
        <v>0.20665471228694704</v>
      </c>
      <c r="R181" s="29">
        <f t="shared" si="56"/>
        <v>9.8580832056427703E-2</v>
      </c>
      <c r="S181" s="29">
        <f t="shared" si="42"/>
        <v>-8.01540611351194E-2</v>
      </c>
      <c r="T181" s="29"/>
      <c r="U181" s="29"/>
      <c r="V181" s="29"/>
      <c r="W181" s="1" t="d">
        <v>2010-08-30</v>
      </c>
      <c r="X181">
        <v>32.279998999999997</v>
      </c>
      <c r="Y181">
        <v>30.129999000000002</v>
      </c>
      <c r="Z181" s="29">
        <f t="shared" si="47"/>
        <v>1.0713574534137886</v>
      </c>
      <c r="AA181" s="29">
        <f t="shared" si="51"/>
        <v>3.1390310421177368E-2</v>
      </c>
      <c r="AB181" s="30">
        <f t="shared" si="54"/>
        <v>-5.2461515073345634E-3</v>
      </c>
      <c r="AC181" s="29">
        <f t="shared" si="57"/>
        <v>3.4729161561896087E-2</v>
      </c>
      <c r="AD181" s="29">
        <f t="shared" si="43"/>
        <v>8.6698692990392918E-3</v>
      </c>
      <c r="AE181" s="29"/>
      <c r="AF181" s="29"/>
      <c r="AG181" s="29"/>
      <c r="AZ181" s="1" t="d">
        <f>A178</f>
        <v>2010-08-09</v>
      </c>
      <c r="BA181" s="6">
        <f t="shared" si="48"/>
        <v>-2.2666829011371976E-2</v>
      </c>
      <c r="BB181" s="6">
        <f t="shared" si="58"/>
        <v>0.10758335674804517</v>
      </c>
      <c r="BC181" s="6">
        <f t="shared" si="44"/>
        <v>-4.9119744468503791E-2</v>
      </c>
    </row>
    <row r="182" spans="1:55">
      <c r="A182" s="1" t="d">
        <v>2010-09-06</v>
      </c>
      <c r="B182">
        <v>54.52</v>
      </c>
      <c r="C182">
        <v>102.32</v>
      </c>
      <c r="D182" s="29">
        <f t="shared" si="45"/>
        <v>1.8767424798239176</v>
      </c>
      <c r="E182" s="29">
        <f t="shared" si="49"/>
        <v>-2.1400435543310656E-2</v>
      </c>
      <c r="F182" s="30">
        <f t="shared" si="52"/>
        <v>0.19918039597993176</v>
      </c>
      <c r="G182" s="29">
        <f t="shared" si="55"/>
        <v>0.12369463138998162</v>
      </c>
      <c r="H182" s="29">
        <f t="shared" si="41"/>
        <v>4.9289389344618767E-2</v>
      </c>
      <c r="I182" s="29"/>
      <c r="J182" s="29"/>
      <c r="K182" s="29"/>
      <c r="L182" s="1" t="d">
        <v>2010-09-06</v>
      </c>
      <c r="M182">
        <v>32.82</v>
      </c>
      <c r="N182">
        <v>102.32</v>
      </c>
      <c r="O182" s="29">
        <f t="shared" si="46"/>
        <v>3.117611212675198</v>
      </c>
      <c r="P182" s="29">
        <f t="shared" si="50"/>
        <v>-4.7126789039175068E-2</v>
      </c>
      <c r="Q182" s="30">
        <f t="shared" si="53"/>
        <v>0.13993290359934385</v>
      </c>
      <c r="R182" s="29">
        <f t="shared" si="56"/>
        <v>9.3692953732208331E-2</v>
      </c>
      <c r="S182" s="29">
        <f t="shared" si="42"/>
        <v>-2.0087503180060935E-2</v>
      </c>
      <c r="T182" s="29"/>
      <c r="U182" s="29"/>
      <c r="V182" s="29"/>
      <c r="W182" s="1" t="d">
        <v>2010-09-06</v>
      </c>
      <c r="X182">
        <v>32.290000999999997</v>
      </c>
      <c r="Y182">
        <v>30.4</v>
      </c>
      <c r="Z182" s="29">
        <f t="shared" si="47"/>
        <v>1.0621710855263158</v>
      </c>
      <c r="AA182" s="29">
        <f t="shared" si="51"/>
        <v>1.5419687419456799E-2</v>
      </c>
      <c r="AB182" s="30">
        <f t="shared" si="54"/>
        <v>-6.4853077245532499E-3</v>
      </c>
      <c r="AC182" s="29">
        <f t="shared" si="57"/>
        <v>5.4073792507378119E-3</v>
      </c>
      <c r="AD182" s="29">
        <f t="shared" si="43"/>
        <v>-4.9974560166939647E-3</v>
      </c>
      <c r="AE182" s="29"/>
      <c r="AF182" s="29"/>
      <c r="AG182" s="29"/>
      <c r="AZ182" s="1" t="d">
        <f>A179</f>
        <v>2010-08-16</v>
      </c>
      <c r="BA182" s="6">
        <f t="shared" si="48"/>
        <v>-8.4891932302115555E-3</v>
      </c>
      <c r="BB182" s="6">
        <f t="shared" si="58"/>
        <v>0.13818380962173177</v>
      </c>
      <c r="BC182" s="6">
        <f t="shared" si="44"/>
        <v>-2.4854798886354963E-2</v>
      </c>
    </row>
    <row r="183" spans="1:55">
      <c r="A183" s="1" t="d">
        <v>2010-09-13</v>
      </c>
      <c r="B183">
        <v>53.889999000000003</v>
      </c>
      <c r="C183">
        <v>101.66999800000001</v>
      </c>
      <c r="D183" s="29">
        <f t="shared" si="45"/>
        <v>1.8866208923106493</v>
      </c>
      <c r="E183" s="29">
        <f t="shared" si="49"/>
        <v>-7.4138163130168813E-2</v>
      </c>
      <c r="F183" s="30">
        <f t="shared" si="52"/>
        <v>8.197511404157673E-2</v>
      </c>
      <c r="G183" s="29">
        <f t="shared" si="55"/>
        <v>0.13247517188771496</v>
      </c>
      <c r="H183" s="29">
        <f t="shared" si="41"/>
        <v>7.259208753390466E-3</v>
      </c>
      <c r="I183" s="29"/>
      <c r="J183" s="29"/>
      <c r="K183" s="29"/>
      <c r="L183" s="1" t="d">
        <v>2010-09-13</v>
      </c>
      <c r="M183">
        <v>32.729999999999997</v>
      </c>
      <c r="N183">
        <v>101.66999800000001</v>
      </c>
      <c r="O183" s="29">
        <f t="shared" si="46"/>
        <v>3.1063244118545681</v>
      </c>
      <c r="P183" s="29">
        <f t="shared" si="50"/>
        <v>-8.0706189635800826E-2</v>
      </c>
      <c r="Q183" s="30">
        <f t="shared" si="53"/>
        <v>1.1648504357765415E-2</v>
      </c>
      <c r="R183" s="29">
        <f t="shared" si="56"/>
        <v>6.852463392180963E-2</v>
      </c>
      <c r="S183" s="29">
        <f t="shared" si="42"/>
        <v>-4.7009444063407978E-2</v>
      </c>
      <c r="T183" s="29"/>
      <c r="U183" s="29"/>
      <c r="V183" s="29"/>
      <c r="W183" s="1" t="d">
        <v>2010-09-13</v>
      </c>
      <c r="X183">
        <v>32.75</v>
      </c>
      <c r="Y183">
        <v>30.700001</v>
      </c>
      <c r="Z183" s="29">
        <f t="shared" si="47"/>
        <v>1.0667752095512961</v>
      </c>
      <c r="AA183" s="29">
        <f t="shared" si="51"/>
        <v>7.0248748907505553E-3</v>
      </c>
      <c r="AB183" s="30">
        <f t="shared" si="54"/>
        <v>-4.5079513541453915E-3</v>
      </c>
      <c r="AC183" s="29">
        <f t="shared" si="57"/>
        <v>3.3610654022397427E-3</v>
      </c>
      <c r="AD183" s="29">
        <f t="shared" si="43"/>
        <v>8.0636001630710417E-3</v>
      </c>
      <c r="AE183" s="29"/>
      <c r="AF183" s="29"/>
      <c r="AG183" s="29"/>
      <c r="AZ183" s="1" t="d">
        <f>A180</f>
        <v>2010-08-23</v>
      </c>
      <c r="BA183" s="6">
        <f t="shared" si="48"/>
        <v>-2.2317680732114931E-2</v>
      </c>
      <c r="BB183" s="6">
        <f t="shared" si="58"/>
        <v>0.11900968197212304</v>
      </c>
      <c r="BC183" s="6">
        <f t="shared" si="44"/>
        <v>-8.2728593048206178E-2</v>
      </c>
    </row>
    <row r="184" spans="1:55">
      <c r="A184" s="1" t="d">
        <v>2010-09-20</v>
      </c>
      <c r="B184">
        <v>55.27</v>
      </c>
      <c r="C184">
        <v>103.5</v>
      </c>
      <c r="D184" s="29">
        <f t="shared" si="45"/>
        <v>1.8726252940112176</v>
      </c>
      <c r="E184" s="29">
        <f t="shared" si="49"/>
        <v>-7.6781864034003208E-2</v>
      </c>
      <c r="F184" s="30">
        <f t="shared" si="52"/>
        <v>0.10435672629401074</v>
      </c>
      <c r="G184" s="29">
        <f t="shared" si="55"/>
        <v>0.18792090082851928</v>
      </c>
      <c r="H184" s="29">
        <f t="shared" si="41"/>
        <v>5.0588792404752954E-2</v>
      </c>
      <c r="I184" s="29"/>
      <c r="J184" s="29"/>
      <c r="K184" s="29"/>
      <c r="L184" s="1" t="d">
        <v>2010-09-20</v>
      </c>
      <c r="M184">
        <v>33.360000999999997</v>
      </c>
      <c r="N184">
        <v>103.5</v>
      </c>
      <c r="O184" s="29">
        <f t="shared" si="46"/>
        <v>3.1025178926103751</v>
      </c>
      <c r="P184" s="29">
        <f t="shared" si="50"/>
        <v>-7.8903400589546188E-2</v>
      </c>
      <c r="Q184" s="30">
        <f t="shared" si="53"/>
        <v>3.2441716422325212E-2</v>
      </c>
      <c r="R184" s="29">
        <f t="shared" si="56"/>
        <v>0.14448702718336146</v>
      </c>
      <c r="S184" s="29">
        <f t="shared" si="42"/>
        <v>3.5147642274665408E-2</v>
      </c>
      <c r="T184" s="29"/>
      <c r="U184" s="29"/>
      <c r="V184" s="29"/>
      <c r="W184" s="1" t="d">
        <v>2010-09-20</v>
      </c>
      <c r="X184">
        <v>33.700001</v>
      </c>
      <c r="Y184">
        <v>31.440000999999999</v>
      </c>
      <c r="Z184" s="29">
        <f t="shared" si="47"/>
        <v>1.0718829493675908</v>
      </c>
      <c r="AA184" s="29">
        <f t="shared" si="51"/>
        <v>3.7698470996160843E-3</v>
      </c>
      <c r="AB184" s="30">
        <f t="shared" si="54"/>
        <v>1.270394506815533E-2</v>
      </c>
      <c r="AC184" s="29">
        <f t="shared" si="57"/>
        <v>3.3308719170321169E-3</v>
      </c>
      <c r="AD184" s="29">
        <f t="shared" si="43"/>
        <v>1.5936516081022898E-2</v>
      </c>
      <c r="AE184" s="29"/>
      <c r="AF184" s="29"/>
      <c r="AG184" s="29"/>
      <c r="AZ184" s="1" t="d">
        <f>A181</f>
        <v>2010-08-30</v>
      </c>
      <c r="BA184" s="6">
        <f t="shared" si="48"/>
        <v>-1.4816592602770377E-2</v>
      </c>
      <c r="BB184" s="6">
        <f t="shared" si="58"/>
        <v>9.836537144042759E-2</v>
      </c>
      <c r="BC184" s="6">
        <f t="shared" si="44"/>
        <v>-4.7103671007509441E-3</v>
      </c>
    </row>
    <row r="185" spans="1:55">
      <c r="A185" s="1" t="d">
        <v>2010-09-27</v>
      </c>
      <c r="B185">
        <v>56.810001</v>
      </c>
      <c r="C185">
        <v>104.610001</v>
      </c>
      <c r="D185" s="29">
        <f t="shared" si="45"/>
        <v>1.8414011469565015</v>
      </c>
      <c r="E185" s="29">
        <f t="shared" si="49"/>
        <v>-3.713657866529229E-2</v>
      </c>
      <c r="F185" s="30">
        <f t="shared" si="52"/>
        <v>-7.2070640579016132E-3</v>
      </c>
      <c r="G185" s="29">
        <f t="shared" si="55"/>
        <v>0.15516674124474023</v>
      </c>
      <c r="H185" s="29">
        <f t="shared" si="41"/>
        <v>2.9403626738030888E-4</v>
      </c>
      <c r="I185" s="29"/>
      <c r="J185" s="29"/>
      <c r="K185" s="29"/>
      <c r="L185" s="1" t="d">
        <v>2010-09-27</v>
      </c>
      <c r="M185">
        <v>33.209999000000003</v>
      </c>
      <c r="N185">
        <v>104.610001</v>
      </c>
      <c r="O185" s="29">
        <f t="shared" si="46"/>
        <v>3.1499549578426662</v>
      </c>
      <c r="P185" s="29">
        <f t="shared" si="50"/>
        <v>-4.66403815366059E-3</v>
      </c>
      <c r="Q185" s="30">
        <f t="shared" si="53"/>
        <v>-2.8502170018490012E-2</v>
      </c>
      <c r="R185" s="29">
        <f t="shared" si="56"/>
        <v>0.14500601004206221</v>
      </c>
      <c r="S185" s="29">
        <f t="shared" si="42"/>
        <v>5.2051053682583325E-3</v>
      </c>
      <c r="T185" s="29"/>
      <c r="U185" s="29"/>
      <c r="V185" s="29"/>
      <c r="W185" s="1" t="d">
        <v>2010-09-27</v>
      </c>
      <c r="X185">
        <v>33.450001</v>
      </c>
      <c r="Y185">
        <v>31.309999000000001</v>
      </c>
      <c r="Z185" s="29">
        <f t="shared" si="47"/>
        <v>1.0683488364212339</v>
      </c>
      <c r="AA185" s="29">
        <f t="shared" si="51"/>
        <v>-2.8121794001489484E-3</v>
      </c>
      <c r="AB185" s="30">
        <f t="shared" si="54"/>
        <v>-9.4735773518455964E-3</v>
      </c>
      <c r="AC185" s="29">
        <f t="shared" si="57"/>
        <v>-2.7105822191392688E-3</v>
      </c>
      <c r="AD185" s="29">
        <f t="shared" si="43"/>
        <v>2.0660963610469228E-2</v>
      </c>
      <c r="AE185" s="29"/>
      <c r="AF185" s="29"/>
      <c r="AG185" s="29"/>
      <c r="AZ185" s="1" t="d">
        <f>A182</f>
        <v>2010-09-06</v>
      </c>
      <c r="BA185" s="6">
        <f t="shared" si="48"/>
        <v>-2.8483917918503632E-2</v>
      </c>
      <c r="BB185" s="6">
        <f t="shared" si="58"/>
        <v>9.3477493116208218E-2</v>
      </c>
      <c r="BC185" s="6">
        <f t="shared" si="44"/>
        <v>2.9876685354527283E-2</v>
      </c>
    </row>
    <row r="186" spans="1:55">
      <c r="A186" s="1" t="d">
        <v>2010-10-04</v>
      </c>
      <c r="B186">
        <v>58.360000999999997</v>
      </c>
      <c r="C186">
        <v>104.220001</v>
      </c>
      <c r="D186" s="29">
        <f t="shared" si="45"/>
        <v>1.7858121866721695</v>
      </c>
      <c r="E186" s="29">
        <f t="shared" si="49"/>
        <v>-4.9664232155708241E-2</v>
      </c>
      <c r="F186" s="30">
        <f t="shared" si="52"/>
        <v>-1.8434843848542527E-2</v>
      </c>
      <c r="G186" s="29">
        <f t="shared" si="55"/>
        <v>0.18731589470735127</v>
      </c>
      <c r="H186" s="29">
        <f t="shared" si="41"/>
        <v>-3.0197260396599289E-3</v>
      </c>
      <c r="I186" s="29"/>
      <c r="J186" s="29"/>
      <c r="K186" s="29"/>
      <c r="L186" s="1" t="d">
        <v>2010-10-04</v>
      </c>
      <c r="M186">
        <v>34.240001999999997</v>
      </c>
      <c r="N186">
        <v>104.220001</v>
      </c>
      <c r="O186" s="29">
        <f t="shared" si="46"/>
        <v>3.0438082626280223</v>
      </c>
      <c r="P186" s="29">
        <f t="shared" si="50"/>
        <v>-2.3957622217241133E-2</v>
      </c>
      <c r="Q186" s="30">
        <f t="shared" si="53"/>
        <v>-3.0543564701012011E-2</v>
      </c>
      <c r="R186" s="29">
        <f t="shared" si="56"/>
        <v>0.17427961236044509</v>
      </c>
      <c r="S186" s="29">
        <f t="shared" si="42"/>
        <v>-1.6257835969657682E-2</v>
      </c>
      <c r="T186" s="29"/>
      <c r="U186" s="29"/>
      <c r="V186" s="29"/>
      <c r="W186" s="1" t="d">
        <v>2010-10-04</v>
      </c>
      <c r="X186">
        <v>34.360000999999997</v>
      </c>
      <c r="Y186">
        <v>32.200001</v>
      </c>
      <c r="Z186" s="29">
        <f t="shared" si="47"/>
        <v>1.067080743258362</v>
      </c>
      <c r="AA186" s="29">
        <f t="shared" si="51"/>
        <v>4.6116352860525985E-3</v>
      </c>
      <c r="AB186" s="30">
        <f t="shared" si="54"/>
        <v>-2.4531033101935624E-2</v>
      </c>
      <c r="AC186" s="29">
        <f t="shared" si="57"/>
        <v>2.6692642268125587E-2</v>
      </c>
      <c r="AD186" s="29">
        <f t="shared" si="43"/>
        <v>2.540189236406588E-2</v>
      </c>
      <c r="AE186" s="29"/>
      <c r="AF186" s="29"/>
      <c r="AG186" s="29"/>
      <c r="AZ186" s="1" t="d">
        <f>A183</f>
        <v>2010-09-13</v>
      </c>
      <c r="BA186" s="6">
        <f t="shared" si="48"/>
        <v>-1.5422861738738627E-2</v>
      </c>
      <c r="BB186" s="6">
        <f t="shared" si="58"/>
        <v>6.8309173305809517E-2</v>
      </c>
      <c r="BC186" s="6">
        <f t="shared" si="44"/>
        <v>-1.2153495236701018E-2</v>
      </c>
    </row>
    <row r="187" spans="1:55">
      <c r="A187" s="1" t="d">
        <v>2010-10-11</v>
      </c>
      <c r="B187">
        <v>59.209999000000003</v>
      </c>
      <c r="C187">
        <v>100.269997</v>
      </c>
      <c r="D187" s="29">
        <f t="shared" si="45"/>
        <v>1.693463919835567</v>
      </c>
      <c r="E187" s="29">
        <f t="shared" si="49"/>
        <v>-0.10801125326452675</v>
      </c>
      <c r="F187" s="30">
        <f t="shared" si="52"/>
        <v>-0.11349405352388174</v>
      </c>
      <c r="G187" s="29">
        <f t="shared" si="55"/>
        <v>9.6972333203554251E-2</v>
      </c>
      <c r="H187" s="29">
        <f t="shared" si="41"/>
        <v>-8.8171282971733253E-2</v>
      </c>
      <c r="I187" s="29"/>
      <c r="J187" s="29"/>
      <c r="K187" s="29"/>
      <c r="L187" s="1" t="d">
        <v>2010-10-11</v>
      </c>
      <c r="M187">
        <v>34.590000000000003</v>
      </c>
      <c r="N187">
        <v>100.269997</v>
      </c>
      <c r="O187" s="29">
        <f t="shared" si="46"/>
        <v>2.8988145995952586</v>
      </c>
      <c r="P187" s="29">
        <f t="shared" si="50"/>
        <v>-6.9138271434956267E-2</v>
      </c>
      <c r="Q187" s="30">
        <f t="shared" si="53"/>
        <v>-0.14743864577265275</v>
      </c>
      <c r="R187" s="29">
        <f t="shared" si="56"/>
        <v>7.3024404416455718E-2</v>
      </c>
      <c r="S187" s="29">
        <f t="shared" si="42"/>
        <v>-9.7171793677789525E-2</v>
      </c>
      <c r="T187" s="29"/>
      <c r="U187" s="29"/>
      <c r="V187" s="29"/>
      <c r="W187" s="1" t="d">
        <v>2010-10-11</v>
      </c>
      <c r="X187">
        <v>34.709999000000003</v>
      </c>
      <c r="Y187">
        <v>32.229999999999997</v>
      </c>
      <c r="Z187" s="29">
        <f t="shared" si="47"/>
        <v>1.0769469128141484</v>
      </c>
      <c r="AA187" s="29">
        <f t="shared" si="51"/>
        <v>9.4898303213868992E-3</v>
      </c>
      <c r="AB187" s="30">
        <f t="shared" si="54"/>
        <v>-2.9047234090562986E-2</v>
      </c>
      <c r="AC187" s="29">
        <f t="shared" si="57"/>
        <v>4.3306327132539811E-2</v>
      </c>
      <c r="AD187" s="29">
        <f t="shared" si="43"/>
        <v>2.4437579942728192E-2</v>
      </c>
      <c r="AE187" s="29"/>
      <c r="AF187" s="29"/>
      <c r="AG187" s="29"/>
      <c r="AZ187" s="1" t="d">
        <f>A184</f>
        <v>2010-09-20</v>
      </c>
      <c r="BA187" s="6">
        <f t="shared" si="48"/>
        <v>-7.5499458207867708E-3</v>
      </c>
      <c r="BB187" s="6">
        <f t="shared" si="58"/>
        <v>0.14427156656736134</v>
      </c>
      <c r="BC187" s="6">
        <f t="shared" si="44"/>
        <v>3.1176088414661469E-2</v>
      </c>
    </row>
    <row r="188" spans="1:55">
      <c r="A188" s="1" t="d">
        <v>2010-10-18</v>
      </c>
      <c r="B188">
        <v>59.299999</v>
      </c>
      <c r="C188">
        <v>101.379997</v>
      </c>
      <c r="D188" s="29">
        <f t="shared" si="45"/>
        <v>1.7096121198922787</v>
      </c>
      <c r="E188" s="29">
        <f t="shared" si="49"/>
        <v>-9.1074832547957923E-2</v>
      </c>
      <c r="F188" s="30">
        <f t="shared" si="52"/>
        <v>-4.7769918283674238E-2</v>
      </c>
      <c r="G188" s="29">
        <f t="shared" si="55"/>
        <v>4.5172454646909124E-2</v>
      </c>
      <c r="H188" s="29">
        <f t="shared" si="41"/>
        <v>-8.8777461841533373E-2</v>
      </c>
      <c r="I188" s="29"/>
      <c r="J188" s="29"/>
      <c r="K188" s="29"/>
      <c r="L188" s="1" t="d">
        <v>2010-10-18</v>
      </c>
      <c r="M188">
        <v>34.290000999999997</v>
      </c>
      <c r="N188">
        <v>101.379997</v>
      </c>
      <c r="O188" s="29">
        <f t="shared" si="46"/>
        <v>2.9565469245684772</v>
      </c>
      <c r="P188" s="29">
        <f t="shared" si="50"/>
        <v>-4.8191997424141458E-2</v>
      </c>
      <c r="Q188" s="30">
        <f t="shared" si="53"/>
        <v>-7.1621929905531331E-2</v>
      </c>
      <c r="R188" s="29">
        <f t="shared" si="56"/>
        <v>1.6339436467679422E-2</v>
      </c>
      <c r="S188" s="29">
        <f t="shared" si="42"/>
        <v>-6.9866044684512282E-2</v>
      </c>
      <c r="T188" s="29"/>
      <c r="U188" s="29"/>
      <c r="V188" s="29"/>
      <c r="W188" s="1" t="d">
        <v>2010-10-18</v>
      </c>
      <c r="X188">
        <v>34.959999000000003</v>
      </c>
      <c r="Y188">
        <v>32.479999999999997</v>
      </c>
      <c r="Z188" s="29">
        <f t="shared" si="47"/>
        <v>1.0763546490147786</v>
      </c>
      <c r="AA188" s="29">
        <f t="shared" si="51"/>
        <v>4.1631392254531923E-3</v>
      </c>
      <c r="AB188" s="30">
        <f t="shared" si="54"/>
        <v>-2.6797252472412873E-2</v>
      </c>
      <c r="AC188" s="29">
        <f t="shared" si="57"/>
        <v>3.2068594899915467E-2</v>
      </c>
      <c r="AD188" s="29">
        <f t="shared" si="43"/>
        <v>3.5210640775790947E-2</v>
      </c>
      <c r="AE188" s="29"/>
      <c r="AF188" s="29"/>
      <c r="AG188" s="29"/>
      <c r="AZ188" s="1" t="d">
        <f>A185</f>
        <v>2010-09-27</v>
      </c>
      <c r="BA188" s="6">
        <f t="shared" si="48"/>
        <v>-2.8254982913404406E-3</v>
      </c>
      <c r="BB188" s="6">
        <f t="shared" si="58"/>
        <v>0.14479054942606209</v>
      </c>
      <c r="BC188" s="6">
        <f t="shared" si="44"/>
        <v>-1.9118667722711175E-2</v>
      </c>
    </row>
    <row r="189" spans="1:55">
      <c r="A189" s="1" t="d">
        <v>2010-10-25</v>
      </c>
      <c r="B189">
        <v>59.240001999999997</v>
      </c>
      <c r="C189">
        <v>100.41999800000001</v>
      </c>
      <c r="D189" s="29">
        <f t="shared" si="45"/>
        <v>1.6951383289960054</v>
      </c>
      <c r="E189" s="29">
        <f t="shared" si="49"/>
        <v>-8.2762427213776552E-2</v>
      </c>
      <c r="F189" s="30">
        <f t="shared" si="52"/>
        <v>-3.5671813426287613E-2</v>
      </c>
      <c r="G189" s="29">
        <f t="shared" si="55"/>
        <v>8.1259286290188417E-4</v>
      </c>
      <c r="H189" s="29">
        <f t="shared" si="41"/>
        <v>-6.2299993142502175E-2</v>
      </c>
      <c r="I189" s="29"/>
      <c r="J189" s="29"/>
      <c r="K189" s="29"/>
      <c r="L189" s="1" t="d">
        <v>2010-10-25</v>
      </c>
      <c r="M189">
        <v>34.799999</v>
      </c>
      <c r="N189">
        <v>100.41999800000001</v>
      </c>
      <c r="O189" s="29">
        <f t="shared" si="46"/>
        <v>2.8856322093572477</v>
      </c>
      <c r="P189" s="29">
        <f t="shared" si="50"/>
        <v>-8.7644140992330324E-2</v>
      </c>
      <c r="Q189" s="30">
        <f t="shared" si="53"/>
        <v>-8.9682176051581228E-2</v>
      </c>
      <c r="R189" s="29">
        <f t="shared" si="56"/>
        <v>-5.9555283670674419E-2</v>
      </c>
      <c r="S189" s="29">
        <f t="shared" si="42"/>
        <v>-8.4679364375565516E-2</v>
      </c>
      <c r="T189" s="29"/>
      <c r="U189" s="29"/>
      <c r="V189" s="29"/>
      <c r="W189" s="1" t="d">
        <v>2010-10-25</v>
      </c>
      <c r="X189">
        <v>35.259998000000003</v>
      </c>
      <c r="Y189">
        <v>32.18</v>
      </c>
      <c r="Z189" s="29">
        <f t="shared" si="47"/>
        <v>1.0957115599751399</v>
      </c>
      <c r="AA189" s="29">
        <f t="shared" si="51"/>
        <v>2.5289665614020931E-2</v>
      </c>
      <c r="AB189" s="30">
        <f t="shared" si="54"/>
        <v>1.2284743433729803E-2</v>
      </c>
      <c r="AC189" s="29">
        <f t="shared" si="57"/>
        <v>3.7029205993026192E-2</v>
      </c>
      <c r="AD189" s="29">
        <f t="shared" si="43"/>
        <v>6.4076805627285224E-2</v>
      </c>
      <c r="AE189" s="29"/>
      <c r="AF189" s="29"/>
      <c r="AG189" s="29"/>
      <c r="AZ189" s="1" t="d">
        <f>A186</f>
        <v>2010-10-04</v>
      </c>
      <c r="BA189" s="6">
        <f t="shared" si="48"/>
        <v>1.9154304622562117E-3</v>
      </c>
      <c r="BB189" s="6">
        <f t="shared" si="58"/>
        <v>0.17406415174444498</v>
      </c>
      <c r="BC189" s="6">
        <f t="shared" si="44"/>
        <v>-2.2432430029751413E-2</v>
      </c>
    </row>
    <row r="190" spans="1:55">
      <c r="A190" s="1" t="d">
        <v>2010-11-01</v>
      </c>
      <c r="B190">
        <v>62.310001</v>
      </c>
      <c r="C190">
        <v>97.980002999999996</v>
      </c>
      <c r="D190" s="29">
        <f t="shared" si="45"/>
        <v>1.5724603021591992</v>
      </c>
      <c r="E190" s="29">
        <f t="shared" si="49"/>
        <v>-0.12723185406254395</v>
      </c>
      <c r="F190" s="30">
        <f t="shared" si="52"/>
        <v>-0.18236062584158663</v>
      </c>
      <c r="G190" s="29">
        <f t="shared" si="55"/>
        <v>-7.551104999826444E-2</v>
      </c>
      <c r="H190" s="29">
        <f t="shared" si="41"/>
        <v>-9.8603049122121589E-2</v>
      </c>
      <c r="I190" s="29"/>
      <c r="J190" s="29"/>
      <c r="K190" s="29"/>
      <c r="L190" s="1" t="d">
        <v>2010-11-01</v>
      </c>
      <c r="M190">
        <v>36.32</v>
      </c>
      <c r="N190">
        <v>97.980002999999996</v>
      </c>
      <c r="O190" s="29">
        <f t="shared" si="46"/>
        <v>2.6976873072687222</v>
      </c>
      <c r="P190" s="29">
        <f t="shared" si="50"/>
        <v>-0.1207145962955721</v>
      </c>
      <c r="Q190" s="30">
        <f t="shared" si="53"/>
        <v>-0.19870477858163368</v>
      </c>
      <c r="R190" s="29">
        <f t="shared" si="56"/>
        <v>-0.1121056108132885</v>
      </c>
      <c r="S190" s="29">
        <f t="shared" si="42"/>
        <v>-0.10340193753814055</v>
      </c>
      <c r="T190" s="29"/>
      <c r="U190" s="29"/>
      <c r="V190" s="29"/>
      <c r="W190" s="1" t="d">
        <v>2010-11-01</v>
      </c>
      <c r="X190">
        <v>36.509998000000003</v>
      </c>
      <c r="Y190">
        <v>33.43</v>
      </c>
      <c r="Z190" s="29">
        <f t="shared" si="47"/>
        <v>1.0921327550104698</v>
      </c>
      <c r="AA190" s="29">
        <f t="shared" si="51"/>
        <v>2.3205797842624182E-2</v>
      </c>
      <c r="AB190" s="30">
        <f t="shared" si="54"/>
        <v>2.4826557595006789E-2</v>
      </c>
      <c r="AC190" s="29">
        <f t="shared" si="57"/>
        <v>3.201627295922492E-2</v>
      </c>
      <c r="AD190" s="29">
        <f t="shared" si="43"/>
        <v>5.9303623535181142E-2</v>
      </c>
      <c r="AE190" s="29"/>
      <c r="AF190" s="29"/>
      <c r="AG190" s="29"/>
      <c r="AZ190" s="1" t="d">
        <f>A187</f>
        <v>2010-10-11</v>
      </c>
      <c r="BA190" s="6">
        <f t="shared" si="48"/>
        <v>9.5111804091852284E-4</v>
      </c>
      <c r="BB190" s="6">
        <f t="shared" si="58"/>
        <v>7.2808943800455606E-2</v>
      </c>
      <c r="BC190" s="6">
        <f t="shared" si="44"/>
        <v>-0.10758398696182474</v>
      </c>
    </row>
    <row r="191" spans="1:55">
      <c r="A191" s="1" t="d">
        <v>2010-11-08</v>
      </c>
      <c r="B191">
        <v>62.939999</v>
      </c>
      <c r="C191">
        <v>95.809997999999993</v>
      </c>
      <c r="D191" s="29">
        <f t="shared" si="45"/>
        <v>1.5222433988281441</v>
      </c>
      <c r="E191" s="29">
        <f t="shared" si="49"/>
        <v>-0.10659092092194919</v>
      </c>
      <c r="F191" s="30">
        <f t="shared" si="52"/>
        <v>-0.2933084830802381</v>
      </c>
      <c r="G191" s="29">
        <f t="shared" si="55"/>
        <v>-6.3730082347625172E-2</v>
      </c>
      <c r="H191" s="29">
        <f t="shared" si="41"/>
        <v>-0.18377570029527993</v>
      </c>
      <c r="I191" s="29"/>
      <c r="J191" s="29"/>
      <c r="K191" s="29"/>
      <c r="L191" s="1" t="d">
        <v>2010-11-08</v>
      </c>
      <c r="M191">
        <v>35.509998000000003</v>
      </c>
      <c r="N191">
        <v>95.809997999999993</v>
      </c>
      <c r="O191" s="29">
        <f t="shared" si="46"/>
        <v>2.6981133031885833</v>
      </c>
      <c r="P191" s="29">
        <f t="shared" si="50"/>
        <v>-7.1749142512236283E-2</v>
      </c>
      <c r="Q191" s="30">
        <f t="shared" si="53"/>
        <v>-0.28649780581502315</v>
      </c>
      <c r="R191" s="29">
        <f t="shared" si="56"/>
        <v>-7.6346864501923656E-2</v>
      </c>
      <c r="S191" s="29">
        <f t="shared" si="42"/>
        <v>-0.17317332213919182</v>
      </c>
      <c r="T191" s="29"/>
      <c r="U191" s="29"/>
      <c r="V191" s="29"/>
      <c r="W191" s="1" t="d">
        <v>2010-11-08</v>
      </c>
      <c r="X191">
        <v>36.009998000000003</v>
      </c>
      <c r="Y191">
        <v>32.409999999999997</v>
      </c>
      <c r="Z191" s="29">
        <f t="shared" si="47"/>
        <v>1.1110767664301144</v>
      </c>
      <c r="AA191" s="29">
        <f t="shared" si="51"/>
        <v>3.1199499730991852E-2</v>
      </c>
      <c r="AB191" s="30">
        <f t="shared" si="54"/>
        <v>3.2862548379866491E-2</v>
      </c>
      <c r="AC191" s="29">
        <f t="shared" si="57"/>
        <v>4.6178256325038858E-2</v>
      </c>
      <c r="AD191" s="29">
        <f t="shared" si="43"/>
        <v>7.3317795449921813E-2</v>
      </c>
      <c r="AE191" s="29"/>
      <c r="AF191" s="29"/>
      <c r="AG191" s="29"/>
      <c r="AZ191" s="1" t="d">
        <f>A188</f>
        <v>2010-10-18</v>
      </c>
      <c r="BA191" s="6">
        <f t="shared" si="48"/>
        <v>1.1724178873981278E-2</v>
      </c>
      <c r="BB191" s="6">
        <f t="shared" si="58"/>
        <v>1.6123975851679302E-2</v>
      </c>
      <c r="BC191" s="6">
        <f t="shared" si="44"/>
        <v>-0.10819016583162486</v>
      </c>
    </row>
    <row r="192" spans="1:55">
      <c r="A192" s="1" t="d">
        <v>2010-11-15</v>
      </c>
      <c r="B192">
        <v>63.59</v>
      </c>
      <c r="C192">
        <v>96.589995999999999</v>
      </c>
      <c r="D192" s="29">
        <f t="shared" si="45"/>
        <v>1.5189494574618649</v>
      </c>
      <c r="E192" s="29">
        <f t="shared" si="49"/>
        <v>-0.11824756481256159</v>
      </c>
      <c r="F192" s="30">
        <f t="shared" si="52"/>
        <v>-0.21622441084381763</v>
      </c>
      <c r="G192" s="29">
        <f t="shared" si="55"/>
        <v>-2.6313613191588831E-2</v>
      </c>
      <c r="H192" s="29">
        <f t="shared" ref="H192:H255" si="59">LN(D192/D133)</f>
        <v>-0.22653527757244954</v>
      </c>
      <c r="I192" s="29"/>
      <c r="J192" s="29"/>
      <c r="K192" s="29"/>
      <c r="L192" s="1" t="d">
        <v>2010-11-15</v>
      </c>
      <c r="M192">
        <v>35.389999000000003</v>
      </c>
      <c r="N192">
        <v>96.589995999999999</v>
      </c>
      <c r="O192" s="29">
        <f t="shared" si="46"/>
        <v>2.7293020268240187</v>
      </c>
      <c r="P192" s="29">
        <f t="shared" si="50"/>
        <v>-7.9976099136470455E-2</v>
      </c>
      <c r="Q192" s="30">
        <f t="shared" si="53"/>
        <v>-0.17918013425012855</v>
      </c>
      <c r="R192" s="29">
        <f t="shared" si="56"/>
        <v>-1.4876251998667177E-2</v>
      </c>
      <c r="S192" s="29">
        <f t="shared" ref="S192:S255" si="60">LN(O192/O133)</f>
        <v>-0.20306279077028211</v>
      </c>
      <c r="T192" s="29"/>
      <c r="U192" s="29"/>
      <c r="V192" s="29"/>
      <c r="W192" s="1" t="d">
        <v>2010-11-15</v>
      </c>
      <c r="X192">
        <v>36.240001999999997</v>
      </c>
      <c r="Y192">
        <v>32.759998000000003</v>
      </c>
      <c r="Z192" s="29">
        <f t="shared" si="47"/>
        <v>1.1062272348124074</v>
      </c>
      <c r="AA192" s="29">
        <f t="shared" si="51"/>
        <v>2.737533153787066E-2</v>
      </c>
      <c r="AB192" s="30">
        <f t="shared" si="54"/>
        <v>4.0988143914579007E-2</v>
      </c>
      <c r="AC192" s="29">
        <f t="shared" si="57"/>
        <v>5.4908002669443456E-2</v>
      </c>
      <c r="AD192" s="29">
        <f t="shared" ref="AD192:AD255" si="61">LN(Z192/Z133)</f>
        <v>5.5457862621976224E-2</v>
      </c>
      <c r="AE192" s="29"/>
      <c r="AF192" s="29"/>
      <c r="AG192" s="29"/>
      <c r="AZ192" s="1" t="d">
        <f>A189</f>
        <v>2010-10-25</v>
      </c>
      <c r="BA192" s="6">
        <f t="shared" si="48"/>
        <v>4.0590343725475556E-2</v>
      </c>
      <c r="BB192" s="6">
        <f t="shared" si="58"/>
        <v>-5.9770744286674539E-2</v>
      </c>
      <c r="BC192" s="6">
        <f t="shared" si="44"/>
        <v>-8.1712697132593659E-2</v>
      </c>
    </row>
    <row r="193" spans="1:55">
      <c r="A193" s="1" t="d">
        <v>2010-11-22</v>
      </c>
      <c r="B193">
        <v>62.509998000000003</v>
      </c>
      <c r="C193">
        <v>97.07</v>
      </c>
      <c r="D193" s="29">
        <f t="shared" si="45"/>
        <v>1.5528715902374528</v>
      </c>
      <c r="E193" s="29">
        <f t="shared" si="49"/>
        <v>-8.7658491754343079E-2</v>
      </c>
      <c r="F193" s="30">
        <f t="shared" si="52"/>
        <v>-0.22699464560845367</v>
      </c>
      <c r="G193" s="29">
        <f t="shared" si="55"/>
        <v>-5.0240741259875356E-2</v>
      </c>
      <c r="H193" s="29">
        <f t="shared" si="59"/>
        <v>-9.499538725159884E-2</v>
      </c>
      <c r="I193" s="29"/>
      <c r="J193" s="29"/>
      <c r="K193" s="29"/>
      <c r="L193" s="1" t="d">
        <v>2010-11-22</v>
      </c>
      <c r="M193">
        <v>34.869999</v>
      </c>
      <c r="N193">
        <v>97.07</v>
      </c>
      <c r="O193" s="29">
        <f t="shared" si="46"/>
        <v>2.7837683620237557</v>
      </c>
      <c r="P193" s="29">
        <f t="shared" si="50"/>
        <v>-3.5938476930889786E-2</v>
      </c>
      <c r="Q193" s="30">
        <f t="shared" si="53"/>
        <v>-0.19381825115799331</v>
      </c>
      <c r="R193" s="29">
        <f t="shared" si="56"/>
        <v>-4.4402068610186057E-2</v>
      </c>
      <c r="S193" s="29">
        <f t="shared" si="60"/>
        <v>-8.9512921198340076E-2</v>
      </c>
      <c r="T193" s="29"/>
      <c r="U193" s="29"/>
      <c r="V193" s="29"/>
      <c r="W193" s="1" t="d">
        <v>2010-11-22</v>
      </c>
      <c r="X193">
        <v>36.310001</v>
      </c>
      <c r="Y193">
        <v>32.700001</v>
      </c>
      <c r="Z193" s="29">
        <f t="shared" si="47"/>
        <v>1.1103975501407477</v>
      </c>
      <c r="AA193" s="29">
        <f t="shared" si="51"/>
        <v>1.3314125798631329E-2</v>
      </c>
      <c r="AB193" s="30">
        <f t="shared" si="54"/>
        <v>3.755566865109472E-2</v>
      </c>
      <c r="AC193" s="29">
        <f t="shared" si="57"/>
        <v>4.8099210483111561E-2</v>
      </c>
      <c r="AD193" s="29">
        <f t="shared" si="61"/>
        <v>5.8711829780415496E-2</v>
      </c>
      <c r="AE193" s="29"/>
      <c r="AF193" s="29"/>
      <c r="AG193" s="29"/>
      <c r="AZ193" s="1" t="d">
        <f>A190</f>
        <v>2010-11-01</v>
      </c>
      <c r="BA193" s="6">
        <f t="shared" si="48"/>
        <v>3.5817161633371473E-2</v>
      </c>
      <c r="BB193" s="6">
        <f t="shared" si="58"/>
        <v>-0.11232107142928861</v>
      </c>
      <c r="BC193" s="6">
        <f t="shared" si="44"/>
        <v>-0.11801575311221307</v>
      </c>
    </row>
    <row r="194" spans="1:55">
      <c r="A194" s="1" t="d">
        <v>2010-11-29</v>
      </c>
      <c r="B194">
        <v>65.819999999999993</v>
      </c>
      <c r="C194">
        <v>94.889999000000003</v>
      </c>
      <c r="D194" s="29">
        <f t="shared" si="45"/>
        <v>1.4416590549984809</v>
      </c>
      <c r="E194" s="29">
        <f t="shared" si="49"/>
        <v>-8.684689229204795E-2</v>
      </c>
      <c r="F194" s="30">
        <f t="shared" si="52"/>
        <v>-0.25227154823244236</v>
      </c>
      <c r="G194" s="29">
        <f t="shared" si="55"/>
        <v>-7.398466078599357E-2</v>
      </c>
      <c r="H194" s="29">
        <f t="shared" si="59"/>
        <v>-0.11543997489069799</v>
      </c>
      <c r="I194" s="29"/>
      <c r="J194" s="29"/>
      <c r="K194" s="29"/>
      <c r="L194" s="1" t="d">
        <v>2010-11-29</v>
      </c>
      <c r="M194">
        <v>37.009998000000003</v>
      </c>
      <c r="N194">
        <v>94.889999000000003</v>
      </c>
      <c r="O194" s="29">
        <f t="shared" si="46"/>
        <v>2.5639017597353018</v>
      </c>
      <c r="P194" s="29">
        <f t="shared" si="50"/>
        <v>-5.0864630007294784E-2</v>
      </c>
      <c r="Q194" s="30">
        <f t="shared" si="53"/>
        <v>-0.19538923782101333</v>
      </c>
      <c r="R194" s="29">
        <f t="shared" si="56"/>
        <v>-5.9629130324384647E-2</v>
      </c>
      <c r="S194" s="29">
        <f t="shared" si="60"/>
        <v>-0.15008714224200931</v>
      </c>
      <c r="T194" s="29"/>
      <c r="U194" s="29"/>
      <c r="V194" s="29"/>
      <c r="W194" s="1" t="d">
        <v>2010-11-29</v>
      </c>
      <c r="X194">
        <v>37.419998</v>
      </c>
      <c r="Y194">
        <v>34.040000999999997</v>
      </c>
      <c r="Z194" s="29">
        <f t="shared" si="47"/>
        <v>1.0992948560724192</v>
      </c>
      <c r="AA194" s="29">
        <f t="shared" si="51"/>
        <v>6.5364938601871871E-3</v>
      </c>
      <c r="AB194" s="30">
        <f t="shared" si="54"/>
        <v>4.6623374025148961E-2</v>
      </c>
      <c r="AC194" s="29">
        <f t="shared" si="57"/>
        <v>3.3375608333708701E-2</v>
      </c>
      <c r="AD194" s="29">
        <f t="shared" si="61"/>
        <v>4.8804206261512821E-2</v>
      </c>
      <c r="AE194" s="29"/>
      <c r="AF194" s="29"/>
      <c r="AG194" s="29"/>
      <c r="AZ194" s="1" t="d">
        <f>A191</f>
        <v>2010-11-08</v>
      </c>
      <c r="BA194" s="6">
        <f t="shared" si="48"/>
        <v>4.9831333548112144E-2</v>
      </c>
      <c r="BB194" s="6">
        <f t="shared" si="58"/>
        <v>-7.6562325117923768E-2</v>
      </c>
      <c r="BC194" s="6">
        <f t="shared" si="44"/>
        <v>-0.20318840428537141</v>
      </c>
    </row>
    <row r="195" spans="1:55">
      <c r="A195" s="1" t="d">
        <v>2010-12-06</v>
      </c>
      <c r="B195">
        <v>65.900002000000001</v>
      </c>
      <c r="C195">
        <v>93.150002000000001</v>
      </c>
      <c r="D195" s="29">
        <f t="shared" si="45"/>
        <v>1.413505298527912</v>
      </c>
      <c r="E195" s="29">
        <f t="shared" si="49"/>
        <v>-7.41125203791521E-2</v>
      </c>
      <c r="F195" s="30">
        <f t="shared" si="52"/>
        <v>-0.27786940057923498</v>
      </c>
      <c r="G195" s="29">
        <f t="shared" si="55"/>
        <v>-9.0029464065683712E-2</v>
      </c>
      <c r="H195" s="29">
        <f t="shared" si="59"/>
        <v>-0.14167568279806125</v>
      </c>
      <c r="I195" s="29"/>
      <c r="J195" s="29"/>
      <c r="K195" s="29"/>
      <c r="L195" s="1" t="d">
        <v>2010-12-06</v>
      </c>
      <c r="M195">
        <v>37.25</v>
      </c>
      <c r="N195">
        <v>93.150002000000001</v>
      </c>
      <c r="O195" s="29">
        <f t="shared" si="46"/>
        <v>2.5006711946308724</v>
      </c>
      <c r="P195" s="29">
        <f t="shared" si="50"/>
        <v>-7.5993578462526884E-2</v>
      </c>
      <c r="Q195" s="30">
        <f t="shared" si="53"/>
        <v>-0.22735126738250611</v>
      </c>
      <c r="R195" s="29">
        <f t="shared" si="56"/>
        <v>-8.3312609645604482E-2</v>
      </c>
      <c r="S195" s="29">
        <f t="shared" si="60"/>
        <v>-0.18521767467844241</v>
      </c>
      <c r="T195" s="29"/>
      <c r="U195" s="29"/>
      <c r="V195" s="29"/>
      <c r="W195" s="1" t="d">
        <v>2010-12-06</v>
      </c>
      <c r="X195">
        <v>37.560001</v>
      </c>
      <c r="Y195">
        <v>34.400002000000001</v>
      </c>
      <c r="Z195" s="29">
        <f t="shared" si="47"/>
        <v>1.0918604307057889</v>
      </c>
      <c r="AA195" s="29">
        <f t="shared" si="51"/>
        <v>-1.7446546521954806E-2</v>
      </c>
      <c r="AB195" s="30">
        <f t="shared" si="54"/>
        <v>5.0619717130964532E-2</v>
      </c>
      <c r="AC195" s="29">
        <f t="shared" si="57"/>
        <v>2.9061438133283438E-2</v>
      </c>
      <c r="AD195" s="29">
        <f t="shared" si="61"/>
        <v>3.0703821900217018E-2</v>
      </c>
      <c r="AE195" s="29"/>
      <c r="AF195" s="29"/>
      <c r="AG195" s="29"/>
      <c r="AZ195" s="1" t="d">
        <f>A192</f>
        <v>2010-11-15</v>
      </c>
      <c r="BA195" s="6">
        <f t="shared" si="48"/>
        <v>3.1971400720166555E-2</v>
      </c>
      <c r="BB195" s="6">
        <f t="shared" si="58"/>
        <v>-1.5091712614667296E-2</v>
      </c>
      <c r="BC195" s="6">
        <f t="shared" ref="BC195:BC258" si="62">H192-AVERAGE($E$4:$H$640)</f>
        <v>-0.24594798156254102</v>
      </c>
    </row>
    <row r="196" spans="1:55">
      <c r="A196" s="1" t="d">
        <v>2010-12-13</v>
      </c>
      <c r="B196">
        <v>65.889999000000003</v>
      </c>
      <c r="C196">
        <v>93.239998</v>
      </c>
      <c r="D196" s="29">
        <f t="shared" ref="D196:D259" si="63">C196/B196</f>
        <v>1.4150857400984327</v>
      </c>
      <c r="E196" s="29">
        <f t="shared" si="49"/>
        <v>-7.0828826531116718E-2</v>
      </c>
      <c r="F196" s="30">
        <f t="shared" si="52"/>
        <v>-0.24007719428997817</v>
      </c>
      <c r="G196" s="29">
        <f t="shared" si="55"/>
        <v>-0.11857096925175738</v>
      </c>
      <c r="H196" s="29">
        <f t="shared" si="59"/>
        <v>-0.20299542110739205</v>
      </c>
      <c r="I196" s="29"/>
      <c r="J196" s="29"/>
      <c r="K196" s="29"/>
      <c r="L196" s="1" t="d">
        <v>2010-12-13</v>
      </c>
      <c r="M196">
        <v>37.560001</v>
      </c>
      <c r="N196">
        <v>93.239998</v>
      </c>
      <c r="O196" s="29">
        <f t="shared" ref="O196:O259" si="64">N196/M196</f>
        <v>2.482427995675506</v>
      </c>
      <c r="P196" s="29">
        <f t="shared" si="50"/>
        <v>-9.4808796924842467E-2</v>
      </c>
      <c r="Q196" s="30">
        <f t="shared" si="53"/>
        <v>-0.21600014334934076</v>
      </c>
      <c r="R196" s="29">
        <f t="shared" si="56"/>
        <v>-9.9518899756327717E-2</v>
      </c>
      <c r="S196" s="29">
        <f t="shared" si="60"/>
        <v>-0.27386500000562986</v>
      </c>
      <c r="T196" s="29"/>
      <c r="U196" s="29"/>
      <c r="V196" s="29"/>
      <c r="W196" s="1" t="d">
        <v>2010-12-13</v>
      </c>
      <c r="X196">
        <v>37.360000999999997</v>
      </c>
      <c r="Y196">
        <v>34.540000999999997</v>
      </c>
      <c r="Z196" s="29">
        <f t="shared" ref="Z196:Z259" si="65">X196/Y196</f>
        <v>1.0816444678157364</v>
      </c>
      <c r="AA196" s="29">
        <f t="shared" si="51"/>
        <v>-2.2472799970844171E-2</v>
      </c>
      <c r="AB196" s="30">
        <f t="shared" si="54"/>
        <v>4.094635640782638E-2</v>
      </c>
      <c r="AC196" s="29">
        <f t="shared" si="57"/>
        <v>2.816333408166968E-2</v>
      </c>
      <c r="AD196" s="29">
        <f t="shared" si="61"/>
        <v>1.9743760826426107E-2</v>
      </c>
      <c r="AE196" s="29"/>
      <c r="AF196" s="29"/>
      <c r="AG196" s="29"/>
      <c r="AZ196" s="1" t="d">
        <f>A193</f>
        <v>2010-11-22</v>
      </c>
      <c r="BA196" s="6">
        <f t="shared" si="48"/>
        <v>3.5225367878605827E-2</v>
      </c>
      <c r="BB196" s="6">
        <f t="shared" si="58"/>
        <v>-4.4617529226186177E-2</v>
      </c>
      <c r="BC196" s="6">
        <f t="shared" si="62"/>
        <v>-0.11440809124169032</v>
      </c>
    </row>
    <row r="197" spans="1:55">
      <c r="A197" s="1" t="d">
        <v>2010-12-20</v>
      </c>
      <c r="B197">
        <v>67.410004000000001</v>
      </c>
      <c r="C197">
        <v>92.93</v>
      </c>
      <c r="D197" s="29">
        <f t="shared" si="63"/>
        <v>1.378578764065939</v>
      </c>
      <c r="E197" s="29">
        <f t="shared" si="49"/>
        <v>-0.11905276840977001</v>
      </c>
      <c r="F197" s="30">
        <f t="shared" si="52"/>
        <v>-0.32988489862004078</v>
      </c>
      <c r="G197" s="29">
        <f t="shared" si="55"/>
        <v>-0.14024201462983335</v>
      </c>
      <c r="H197" s="29">
        <f t="shared" si="59"/>
        <v>-0.17063470599428909</v>
      </c>
      <c r="I197" s="29"/>
      <c r="J197" s="29"/>
      <c r="K197" s="29"/>
      <c r="L197" s="1" t="d">
        <v>2010-12-20</v>
      </c>
      <c r="M197">
        <v>38.139999000000003</v>
      </c>
      <c r="N197">
        <v>92.93</v>
      </c>
      <c r="O197" s="29">
        <f t="shared" si="64"/>
        <v>2.4365496181580917</v>
      </c>
      <c r="P197" s="29">
        <f t="shared" si="50"/>
        <v>-0.13322258809835441</v>
      </c>
      <c r="Q197" s="30">
        <f t="shared" si="53"/>
        <v>-0.29361091303164971</v>
      </c>
      <c r="R197" s="29">
        <f t="shared" si="56"/>
        <v>-8.0587243394737024E-2</v>
      </c>
      <c r="S197" s="29">
        <f t="shared" si="60"/>
        <v>-0.22162177217527637</v>
      </c>
      <c r="T197" s="29"/>
      <c r="U197" s="29"/>
      <c r="V197" s="29"/>
      <c r="W197" s="1" t="d">
        <v>2010-12-20</v>
      </c>
      <c r="X197">
        <v>37.630001</v>
      </c>
      <c r="Y197">
        <v>34.82</v>
      </c>
      <c r="Z197" s="29">
        <f t="shared" si="65"/>
        <v>1.0807007754164273</v>
      </c>
      <c r="AA197" s="29">
        <f t="shared" si="51"/>
        <v>-2.7108407642775396E-2</v>
      </c>
      <c r="AB197" s="30">
        <f t="shared" si="54"/>
        <v>3.2714376931953192E-2</v>
      </c>
      <c r="AC197" s="29">
        <f t="shared" si="57"/>
        <v>1.6171798269594893E-2</v>
      </c>
      <c r="AD197" s="29">
        <f t="shared" si="61"/>
        <v>3.3222598952711201E-2</v>
      </c>
      <c r="AE197" s="29"/>
      <c r="AF197" s="29"/>
      <c r="AG197" s="29"/>
      <c r="AZ197" s="1" t="d">
        <f>A194</f>
        <v>2010-11-29</v>
      </c>
      <c r="BA197" s="6">
        <f t="shared" si="48"/>
        <v>2.5317744359703152E-2</v>
      </c>
      <c r="BB197" s="6">
        <f t="shared" si="58"/>
        <v>-5.9844590940384766E-2</v>
      </c>
      <c r="BC197" s="6">
        <f t="shared" si="62"/>
        <v>-0.13485267888078947</v>
      </c>
    </row>
    <row r="198" spans="1:55">
      <c r="A198" s="1" t="d">
        <v>2010-12-27</v>
      </c>
      <c r="B198">
        <v>68.25</v>
      </c>
      <c r="C198">
        <v>94.120002999999997</v>
      </c>
      <c r="D198" s="29">
        <f t="shared" si="63"/>
        <v>1.379047663003663</v>
      </c>
      <c r="E198" s="29">
        <f t="shared" si="49"/>
        <v>-4.4401410263659805E-2</v>
      </c>
      <c r="F198" s="30">
        <f t="shared" si="52"/>
        <v>-0.38753234268837022</v>
      </c>
      <c r="G198" s="29">
        <f t="shared" si="55"/>
        <v>-9.6970920370659006E-2</v>
      </c>
      <c r="H198" s="29">
        <f t="shared" si="59"/>
        <v>-0.173273246711006</v>
      </c>
      <c r="I198" s="29"/>
      <c r="J198" s="29"/>
      <c r="K198" s="29"/>
      <c r="L198" s="1" t="d">
        <v>2010-12-27</v>
      </c>
      <c r="M198">
        <v>38.409999999999997</v>
      </c>
      <c r="N198">
        <v>94.120002999999997</v>
      </c>
      <c r="O198" s="29">
        <f t="shared" si="64"/>
        <v>2.4504036188492582</v>
      </c>
      <c r="P198" s="29">
        <f t="shared" si="50"/>
        <v>-4.5277469712983423E-2</v>
      </c>
      <c r="Q198" s="30">
        <f t="shared" si="53"/>
        <v>-0.31789360236274411</v>
      </c>
      <c r="R198" s="29">
        <f t="shared" si="56"/>
        <v>-5.0572547853785399E-2</v>
      </c>
      <c r="S198" s="29">
        <f t="shared" si="60"/>
        <v>-0.18014228990822118</v>
      </c>
      <c r="T198" s="29"/>
      <c r="U198" s="29"/>
      <c r="V198" s="29"/>
      <c r="W198" s="1" t="d">
        <v>2010-12-27</v>
      </c>
      <c r="X198">
        <v>37.409999999999997</v>
      </c>
      <c r="Y198">
        <v>34.869999</v>
      </c>
      <c r="Z198" s="29">
        <f t="shared" si="65"/>
        <v>1.0728420152808147</v>
      </c>
      <c r="AA198" s="29">
        <f t="shared" si="51"/>
        <v>-2.4357717965769812E-2</v>
      </c>
      <c r="AB198" s="30">
        <f t="shared" si="54"/>
        <v>1.2695816326372431E-2</v>
      </c>
      <c r="AC198" s="29">
        <f t="shared" si="57"/>
        <v>1.9765688724361522E-2</v>
      </c>
      <c r="AD198" s="29">
        <f t="shared" si="61"/>
        <v>1.6511973566925492E-2</v>
      </c>
      <c r="AE198" s="29"/>
      <c r="AF198" s="29"/>
      <c r="AG198" s="29"/>
      <c r="AZ198" s="1" t="d">
        <f>A195</f>
        <v>2010-12-06</v>
      </c>
      <c r="BA198" s="6">
        <f t="shared" si="48"/>
        <v>7.2173599984073494E-3</v>
      </c>
      <c r="BB198" s="6">
        <f t="shared" si="58"/>
        <v>-8.3528070261604595E-2</v>
      </c>
      <c r="BC198" s="6">
        <f t="shared" si="62"/>
        <v>-0.16108838678815274</v>
      </c>
    </row>
    <row r="199" spans="1:55">
      <c r="A199" s="1" t="d">
        <v>2011-01-03</v>
      </c>
      <c r="B199">
        <v>68.279999000000004</v>
      </c>
      <c r="C199">
        <v>92.349997999999999</v>
      </c>
      <c r="D199" s="29">
        <f t="shared" si="63"/>
        <v>1.3525190297674139</v>
      </c>
      <c r="E199" s="29">
        <f t="shared" si="49"/>
        <v>-4.4103844953023323E-2</v>
      </c>
      <c r="F199" s="30">
        <f t="shared" si="52"/>
        <v>-0.4021544091864101</v>
      </c>
      <c r="G199" s="29">
        <f t="shared" si="55"/>
        <v>-9.4935616555505559E-2</v>
      </c>
      <c r="H199" s="29">
        <f t="shared" si="59"/>
        <v>-0.21716153234034152</v>
      </c>
      <c r="I199" s="29"/>
      <c r="J199" s="29"/>
      <c r="K199" s="29"/>
      <c r="L199" s="1" t="d">
        <v>2011-01-03</v>
      </c>
      <c r="M199">
        <v>38.310001</v>
      </c>
      <c r="N199">
        <v>92.349997999999999</v>
      </c>
      <c r="O199" s="29">
        <f t="shared" si="64"/>
        <v>2.4105976400261646</v>
      </c>
      <c r="P199" s="29">
        <f t="shared" si="50"/>
        <v>-3.6684473519669185E-2</v>
      </c>
      <c r="Q199" s="30">
        <f t="shared" si="53"/>
        <v>-0.33124270565529956</v>
      </c>
      <c r="R199" s="29">
        <f t="shared" si="56"/>
        <v>-5.5763637803286484E-2</v>
      </c>
      <c r="S199" s="29">
        <f t="shared" si="60"/>
        <v>-0.19587238532745763</v>
      </c>
      <c r="T199" s="29"/>
      <c r="U199" s="29"/>
      <c r="V199" s="29"/>
      <c r="W199" s="1" t="d">
        <v>2011-01-03</v>
      </c>
      <c r="X199">
        <v>37.700001</v>
      </c>
      <c r="Y199">
        <v>35.259998000000003</v>
      </c>
      <c r="Z199" s="29">
        <f t="shared" si="65"/>
        <v>1.0692003158933814</v>
      </c>
      <c r="AA199" s="29">
        <f t="shared" si="51"/>
        <v>-2.0972057714305641E-2</v>
      </c>
      <c r="AB199" s="30">
        <f t="shared" si="54"/>
        <v>1.2639801662693577E-3</v>
      </c>
      <c r="AC199" s="29">
        <f t="shared" si="57"/>
        <v>2.7038169560746305E-4</v>
      </c>
      <c r="AD199" s="29">
        <f t="shared" si="61"/>
        <v>2.3092699805533842E-2</v>
      </c>
      <c r="AE199" s="29"/>
      <c r="AF199" s="29"/>
      <c r="AG199" s="29"/>
      <c r="AZ199" s="1" t="d">
        <f>A196</f>
        <v>2010-12-13</v>
      </c>
      <c r="BA199" s="6">
        <f t="shared" si="48"/>
        <v>-3.7427010753835616E-3</v>
      </c>
      <c r="BB199" s="6">
        <f t="shared" si="58"/>
        <v>-9.9734360372327829E-2</v>
      </c>
      <c r="BC199" s="6">
        <f t="shared" si="62"/>
        <v>-0.22240812509748353</v>
      </c>
    </row>
    <row r="200" spans="1:55">
      <c r="A200" s="1" t="d">
        <v>2011-01-10</v>
      </c>
      <c r="B200">
        <v>70.650002000000001</v>
      </c>
      <c r="C200">
        <v>91.839995999999999</v>
      </c>
      <c r="D200" s="29">
        <f t="shared" si="63"/>
        <v>1.2999291351753961</v>
      </c>
      <c r="E200" s="29">
        <f t="shared" si="49"/>
        <v>-8.4880371390466974E-2</v>
      </c>
      <c r="F200" s="30">
        <f t="shared" si="52"/>
        <v>-0.38535360183055806</v>
      </c>
      <c r="G200" s="29">
        <f t="shared" si="55"/>
        <v>-0.15333387405201349</v>
      </c>
      <c r="H200" s="29">
        <f t="shared" si="59"/>
        <v>-0.2627943873007127</v>
      </c>
      <c r="I200" s="29"/>
      <c r="J200" s="29"/>
      <c r="K200" s="29"/>
      <c r="L200" s="1" t="d">
        <v>2011-01-10</v>
      </c>
      <c r="M200">
        <v>38.799999</v>
      </c>
      <c r="N200">
        <v>91.839995999999999</v>
      </c>
      <c r="O200" s="29">
        <f t="shared" si="64"/>
        <v>2.3670102671909863</v>
      </c>
      <c r="P200" s="29">
        <f t="shared" si="50"/>
        <v>-4.7609443592187946E-2</v>
      </c>
      <c r="Q200" s="30">
        <f t="shared" si="53"/>
        <v>-0.29042452363018612</v>
      </c>
      <c r="R200" s="29">
        <f t="shared" si="56"/>
        <v>-0.10060558088153665</v>
      </c>
      <c r="S200" s="29">
        <f t="shared" si="60"/>
        <v>-0.23026459507906546</v>
      </c>
      <c r="T200" s="29"/>
      <c r="U200" s="29"/>
      <c r="V200" s="29"/>
      <c r="W200" s="1" t="d">
        <v>2011-01-10</v>
      </c>
      <c r="X200">
        <v>37.919998</v>
      </c>
      <c r="Y200">
        <v>35.909999999999997</v>
      </c>
      <c r="Z200" s="29">
        <f t="shared" si="65"/>
        <v>1.0559732108047899</v>
      </c>
      <c r="AA200" s="29">
        <f t="shared" si="51"/>
        <v>-2.4019722050552698E-2</v>
      </c>
      <c r="AB200" s="30">
        <f t="shared" si="54"/>
        <v>-1.4463676063903658E-2</v>
      </c>
      <c r="AC200" s="29">
        <f t="shared" si="57"/>
        <v>-1.4176790238623187E-2</v>
      </c>
      <c r="AD200" s="29">
        <f t="shared" si="61"/>
        <v>1.1629681471475613E-2</v>
      </c>
      <c r="AE200" s="29"/>
      <c r="AF200" s="29"/>
      <c r="AG200" s="29"/>
      <c r="AZ200" s="1" t="d">
        <f>A197</f>
        <v>2010-12-20</v>
      </c>
      <c r="BA200" s="6">
        <f t="shared" ref="BA200:BA263" si="66">AD197-AVERAGE($AA$4:$AD$640)</f>
        <v>9.7361370509015319E-3</v>
      </c>
      <c r="BB200" s="6">
        <f t="shared" si="58"/>
        <v>-8.0802704010737136E-2</v>
      </c>
      <c r="BC200" s="6">
        <f t="shared" si="62"/>
        <v>-0.19004740998438058</v>
      </c>
    </row>
    <row r="201" spans="1:55">
      <c r="A201" s="1" t="d">
        <v>2011-01-17</v>
      </c>
      <c r="B201">
        <v>70.099997999999999</v>
      </c>
      <c r="C201">
        <v>91.519997000000004</v>
      </c>
      <c r="D201" s="29">
        <f t="shared" si="63"/>
        <v>1.305563475194393</v>
      </c>
      <c r="E201" s="29">
        <f t="shared" ref="E201:E264" si="67">LN(D201/D197)</f>
        <v>-5.4418358023631819E-2</v>
      </c>
      <c r="F201" s="30">
        <f t="shared" si="52"/>
        <v>-0.36290282110036187</v>
      </c>
      <c r="G201" s="29">
        <f t="shared" si="55"/>
        <v>-0.10581148262579838</v>
      </c>
      <c r="H201" s="29">
        <f t="shared" si="59"/>
        <v>-0.24604955238646525</v>
      </c>
      <c r="I201" s="29"/>
      <c r="J201" s="29"/>
      <c r="K201" s="29"/>
      <c r="L201" s="1" t="d">
        <v>2011-01-17</v>
      </c>
      <c r="M201">
        <v>37.479999999999997</v>
      </c>
      <c r="N201">
        <v>91.519997000000004</v>
      </c>
      <c r="O201" s="29">
        <f t="shared" si="64"/>
        <v>2.4418355656350057</v>
      </c>
      <c r="P201" s="29">
        <f t="shared" ref="P201:P264" si="68">LN(O201/O197)</f>
        <v>2.1670898653778437E-3</v>
      </c>
      <c r="Q201" s="30">
        <f t="shared" si="53"/>
        <v>-0.24431703412709668</v>
      </c>
      <c r="R201" s="29">
        <f t="shared" si="56"/>
        <v>-5.2647442022910114E-2</v>
      </c>
      <c r="S201" s="29">
        <f t="shared" si="60"/>
        <v>-0.16072132225342953</v>
      </c>
      <c r="T201" s="29"/>
      <c r="U201" s="29"/>
      <c r="V201" s="29"/>
      <c r="W201" s="1" t="d">
        <v>2011-01-17</v>
      </c>
      <c r="X201">
        <v>37.82</v>
      </c>
      <c r="Y201">
        <v>35.900002000000001</v>
      </c>
      <c r="Z201" s="29">
        <f t="shared" si="65"/>
        <v>1.0534818354606219</v>
      </c>
      <c r="AA201" s="29">
        <f t="shared" ref="AA201:AA264" si="69">LN(Z201/Z197)</f>
        <v>-2.5508984814070733E-2</v>
      </c>
      <c r="AB201" s="30">
        <f t="shared" si="54"/>
        <v>-8.2142953015743765E-3</v>
      </c>
      <c r="AC201" s="29">
        <f t="shared" si="57"/>
        <v>-2.2071931951677188E-2</v>
      </c>
      <c r="AD201" s="29">
        <f t="shared" si="61"/>
        <v>1.7903381117553401E-2</v>
      </c>
      <c r="AE201" s="29"/>
      <c r="AF201" s="29"/>
      <c r="AG201" s="29"/>
      <c r="AZ201" s="1" t="d">
        <f>A198</f>
        <v>2010-12-27</v>
      </c>
      <c r="BA201" s="6">
        <f t="shared" si="66"/>
        <v>-6.9744883348841769E-3</v>
      </c>
      <c r="BB201" s="6">
        <f t="shared" si="58"/>
        <v>-5.0788008469785519E-2</v>
      </c>
      <c r="BC201" s="6">
        <f t="shared" si="62"/>
        <v>-0.19268595070109748</v>
      </c>
    </row>
    <row r="202" spans="1:55">
      <c r="A202" s="1" t="d">
        <v>2011-01-24</v>
      </c>
      <c r="B202">
        <v>71.110000999999997</v>
      </c>
      <c r="C202">
        <v>91.919998000000007</v>
      </c>
      <c r="D202" s="29">
        <f t="shared" si="63"/>
        <v>1.2926451512776664</v>
      </c>
      <c r="E202" s="29">
        <f t="shared" si="67"/>
        <v>-6.4702537843991811E-2</v>
      </c>
      <c r="F202" s="30">
        <f t="shared" si="52"/>
        <v>-0.37809671740219319</v>
      </c>
      <c r="G202" s="29">
        <f t="shared" si="55"/>
        <v>-0.17366653063802009</v>
      </c>
      <c r="H202" s="29">
        <f t="shared" si="59"/>
        <v>-0.24915229522797011</v>
      </c>
      <c r="I202" s="29"/>
      <c r="J202" s="29"/>
      <c r="K202" s="29"/>
      <c r="L202" s="1" t="d">
        <v>2011-01-24</v>
      </c>
      <c r="M202">
        <v>37.810001</v>
      </c>
      <c r="N202">
        <v>91.919998000000007</v>
      </c>
      <c r="O202" s="29">
        <f t="shared" si="64"/>
        <v>2.4311027656412918</v>
      </c>
      <c r="P202" s="29">
        <f t="shared" si="68"/>
        <v>-7.9077859439722047E-3</v>
      </c>
      <c r="Q202" s="30">
        <f t="shared" si="53"/>
        <v>-0.24509519867091542</v>
      </c>
      <c r="R202" s="29">
        <f t="shared" si="56"/>
        <v>-0.10878920057771971</v>
      </c>
      <c r="S202" s="29">
        <f t="shared" si="60"/>
        <v>-0.1550291504448553</v>
      </c>
      <c r="T202" s="29"/>
      <c r="U202" s="29"/>
      <c r="V202" s="29"/>
      <c r="W202" s="1" t="d">
        <v>2011-01-24</v>
      </c>
      <c r="X202">
        <v>37.099997999999999</v>
      </c>
      <c r="Y202">
        <v>35.830002</v>
      </c>
      <c r="Z202" s="29">
        <f t="shared" si="65"/>
        <v>1.0354450440722833</v>
      </c>
      <c r="AA202" s="29">
        <f t="shared" si="69"/>
        <v>-3.5479887781416544E-2</v>
      </c>
      <c r="AB202" s="30">
        <f t="shared" si="54"/>
        <v>-2.9808946345794732E-2</v>
      </c>
      <c r="AC202" s="29">
        <f t="shared" si="57"/>
        <v>-3.196898648287564E-2</v>
      </c>
      <c r="AD202" s="29">
        <f t="shared" si="61"/>
        <v>-2.0076299507584518E-2</v>
      </c>
      <c r="AE202" s="29"/>
      <c r="AF202" s="29"/>
      <c r="AG202" s="29"/>
      <c r="AZ202" s="1" t="d">
        <f>A199</f>
        <v>2011-01-03</v>
      </c>
      <c r="BA202" s="6">
        <f t="shared" si="66"/>
        <v>-3.9376209627582648E-4</v>
      </c>
      <c r="BB202" s="6">
        <f t="shared" si="58"/>
        <v>-5.5979098419286603E-2</v>
      </c>
      <c r="BC202" s="6">
        <f t="shared" si="62"/>
        <v>-0.23657423633043301</v>
      </c>
    </row>
    <row r="203" spans="1:55">
      <c r="A203" s="1" t="d">
        <v>2011-01-31</v>
      </c>
      <c r="B203">
        <v>74.129997000000003</v>
      </c>
      <c r="C203">
        <v>88.809997999999993</v>
      </c>
      <c r="D203" s="29">
        <f t="shared" si="63"/>
        <v>1.1980305084863283</v>
      </c>
      <c r="E203" s="29">
        <f t="shared" si="67"/>
        <v>-0.1212898361566013</v>
      </c>
      <c r="F203" s="30">
        <f t="shared" si="52"/>
        <v>-0.44666238130900821</v>
      </c>
      <c r="G203" s="29">
        <f t="shared" si="55"/>
        <v>-0.37213326163367594</v>
      </c>
      <c r="H203" s="29">
        <f t="shared" si="59"/>
        <v>-0.32163320378753785</v>
      </c>
      <c r="I203" s="29"/>
      <c r="J203" s="29"/>
      <c r="K203" s="29"/>
      <c r="L203" s="1" t="d">
        <v>2011-01-31</v>
      </c>
      <c r="M203">
        <v>39.580002</v>
      </c>
      <c r="N203">
        <v>88.809997999999993</v>
      </c>
      <c r="O203" s="29">
        <f t="shared" si="64"/>
        <v>2.2438098411414935</v>
      </c>
      <c r="P203" s="29">
        <f t="shared" si="68"/>
        <v>-7.1699457127669133E-2</v>
      </c>
      <c r="Q203" s="30">
        <f t="shared" si="53"/>
        <v>-0.32403876219342248</v>
      </c>
      <c r="R203" s="29">
        <f t="shared" si="56"/>
        <v>-0.31361641869929247</v>
      </c>
      <c r="S203" s="29">
        <f t="shared" si="60"/>
        <v>-0.25674028913524816</v>
      </c>
      <c r="T203" s="29"/>
      <c r="U203" s="29"/>
      <c r="V203" s="29"/>
      <c r="W203" s="1" t="d">
        <v>2011-01-31</v>
      </c>
      <c r="X203">
        <v>38.209999000000003</v>
      </c>
      <c r="Y203">
        <v>36.779998999999997</v>
      </c>
      <c r="Z203" s="29">
        <f t="shared" si="65"/>
        <v>1.038879827049479</v>
      </c>
      <c r="AA203" s="29">
        <f t="shared" si="69"/>
        <v>-2.8767957430774468E-2</v>
      </c>
      <c r="AB203" s="30">
        <f t="shared" si="54"/>
        <v>-3.1273824364121176E-2</v>
      </c>
      <c r="AC203" s="29">
        <f t="shared" si="57"/>
        <v>-3.1005182968801517E-2</v>
      </c>
      <c r="AD203" s="29">
        <f t="shared" si="61"/>
        <v>-2.3136166212416449E-2</v>
      </c>
      <c r="AE203" s="29"/>
      <c r="AF203" s="29"/>
      <c r="AG203" s="29"/>
      <c r="AZ203" s="1" t="d">
        <f>A200</f>
        <v>2011-01-10</v>
      </c>
      <c r="BA203" s="6">
        <f t="shared" si="66"/>
        <v>-1.1856780430334056E-2</v>
      </c>
      <c r="BB203" s="6">
        <f t="shared" si="58"/>
        <v>-0.10082104149753676</v>
      </c>
      <c r="BC203" s="6">
        <f t="shared" si="62"/>
        <v>-0.28220709129080418</v>
      </c>
    </row>
    <row r="204" spans="1:55">
      <c r="A204" s="1" t="d">
        <v>2011-02-07</v>
      </c>
      <c r="B204">
        <v>74.110000999999997</v>
      </c>
      <c r="C204">
        <v>89.459998999999996</v>
      </c>
      <c r="D204" s="29">
        <f t="shared" si="63"/>
        <v>1.2071245148141343</v>
      </c>
      <c r="E204" s="29">
        <f t="shared" si="67"/>
        <v>-7.406865420835021E-2</v>
      </c>
      <c r="F204" s="30">
        <f t="shared" si="52"/>
        <v>-0.422285677373616</v>
      </c>
      <c r="G204" s="29">
        <f t="shared" si="55"/>
        <v>-0.33474352319644263</v>
      </c>
      <c r="H204" s="29">
        <f t="shared" si="59"/>
        <v>-0.25117934866193403</v>
      </c>
      <c r="I204" s="29"/>
      <c r="J204" s="29"/>
      <c r="K204" s="29"/>
      <c r="L204" s="1" t="d">
        <v>2011-02-07</v>
      </c>
      <c r="M204">
        <v>39.849997999999999</v>
      </c>
      <c r="N204">
        <v>89.459998999999996</v>
      </c>
      <c r="O204" s="29">
        <f t="shared" si="64"/>
        <v>2.2449185317399514</v>
      </c>
      <c r="P204" s="29">
        <f t="shared" si="68"/>
        <v>-5.295843638271211E-2</v>
      </c>
      <c r="Q204" s="30">
        <f t="shared" si="53"/>
        <v>-0.33871892185923752</v>
      </c>
      <c r="R204" s="29">
        <f t="shared" si="56"/>
        <v>-0.29110305703802919</v>
      </c>
      <c r="S204" s="29">
        <f t="shared" si="60"/>
        <v>-0.17905774627699295</v>
      </c>
      <c r="T204" s="29"/>
      <c r="U204" s="29"/>
      <c r="V204" s="29"/>
      <c r="W204" s="1" t="d">
        <v>2011-02-07</v>
      </c>
      <c r="X204">
        <v>39.580002</v>
      </c>
      <c r="Y204">
        <v>37.849997999999999</v>
      </c>
      <c r="Z204" s="29">
        <f t="shared" si="65"/>
        <v>1.0457068452156855</v>
      </c>
      <c r="AA204" s="29">
        <f t="shared" si="69"/>
        <v>-9.7697527445206166E-3</v>
      </c>
      <c r="AB204" s="30">
        <f t="shared" si="54"/>
        <v>-2.1421249408275393E-2</v>
      </c>
      <c r="AC204" s="29">
        <f t="shared" si="57"/>
        <v>-1.2019858934438075E-2</v>
      </c>
      <c r="AD204" s="29">
        <f t="shared" si="61"/>
        <v>-2.1392932085561266E-2</v>
      </c>
      <c r="AE204" s="29"/>
      <c r="AF204" s="29"/>
      <c r="AG204" s="29"/>
      <c r="AZ204" s="1" t="d">
        <f>A201</f>
        <v>2011-01-17</v>
      </c>
      <c r="BA204" s="6">
        <f t="shared" si="66"/>
        <v>-5.5830807842562682E-3</v>
      </c>
      <c r="BB204" s="6">
        <f t="shared" si="58"/>
        <v>-5.2862902638910234E-2</v>
      </c>
      <c r="BC204" s="6">
        <f t="shared" si="62"/>
        <v>-0.26546225637655674</v>
      </c>
    </row>
    <row r="205" spans="1:55">
      <c r="A205" s="1" t="d">
        <v>2011-02-14</v>
      </c>
      <c r="B205">
        <v>77.019997000000004</v>
      </c>
      <c r="C205">
        <v>89.489998</v>
      </c>
      <c r="D205" s="29">
        <f t="shared" si="63"/>
        <v>1.1619060177319924</v>
      </c>
      <c r="E205" s="29">
        <f t="shared" si="67"/>
        <v>-0.11657295393183277</v>
      </c>
      <c r="F205" s="30">
        <f t="shared" si="52"/>
        <v>-0.42981154287648654</v>
      </c>
      <c r="G205" s="29">
        <f t="shared" si="55"/>
        <v>-0.46767206339125583</v>
      </c>
      <c r="H205" s="29">
        <f t="shared" si="59"/>
        <v>-0.30529825808861411</v>
      </c>
      <c r="I205" s="29"/>
      <c r="J205" s="29"/>
      <c r="K205" s="29"/>
      <c r="L205" s="1" t="d">
        <v>2011-02-14</v>
      </c>
      <c r="M205">
        <v>40.25</v>
      </c>
      <c r="N205">
        <v>89.489998</v>
      </c>
      <c r="O205" s="29">
        <f t="shared" si="64"/>
        <v>2.2233539875776396</v>
      </c>
      <c r="P205" s="29">
        <f t="shared" si="68"/>
        <v>-9.3733176500217313E-2</v>
      </c>
      <c r="Q205" s="30">
        <f t="shared" si="53"/>
        <v>-0.31409258841007298</v>
      </c>
      <c r="R205" s="29">
        <f t="shared" si="56"/>
        <v>-0.37687346267490401</v>
      </c>
      <c r="S205" s="29">
        <f t="shared" si="60"/>
        <v>-0.20336528261435188</v>
      </c>
      <c r="T205" s="29"/>
      <c r="U205" s="29"/>
      <c r="V205" s="29"/>
      <c r="W205" s="1" t="d">
        <v>2011-02-14</v>
      </c>
      <c r="X205">
        <v>40.009998000000003</v>
      </c>
      <c r="Y205">
        <v>38.040000999999997</v>
      </c>
      <c r="Z205" s="29">
        <f t="shared" si="65"/>
        <v>1.0517875117826629</v>
      </c>
      <c r="AA205" s="29">
        <f t="shared" si="69"/>
        <v>-1.6096031094407527E-3</v>
      </c>
      <c r="AB205" s="30">
        <f t="shared" si="54"/>
        <v>-1.4435533697067682E-2</v>
      </c>
      <c r="AC205" s="29">
        <f t="shared" si="57"/>
        <v>-2.5096781505480101E-2</v>
      </c>
      <c r="AD205" s="29">
        <f t="shared" si="61"/>
        <v>-1.8333786372773751E-2</v>
      </c>
      <c r="AE205" s="29"/>
      <c r="AF205" s="29"/>
      <c r="AG205" s="29"/>
      <c r="AZ205" s="1" t="d">
        <f>A202</f>
        <v>2011-01-24</v>
      </c>
      <c r="BA205" s="6">
        <f t="shared" si="66"/>
        <v>-4.3562761409394191E-2</v>
      </c>
      <c r="BB205" s="6">
        <f t="shared" si="58"/>
        <v>-0.10900466119371982</v>
      </c>
      <c r="BC205" s="6">
        <f t="shared" si="62"/>
        <v>-0.2685649992180616</v>
      </c>
    </row>
    <row r="206" spans="1:55">
      <c r="A206" s="1" t="d">
        <v>2011-02-21</v>
      </c>
      <c r="B206">
        <v>77.940002000000007</v>
      </c>
      <c r="C206">
        <v>92.279999000000004</v>
      </c>
      <c r="D206" s="29">
        <f t="shared" si="63"/>
        <v>1.1839876396205378</v>
      </c>
      <c r="E206" s="29">
        <f t="shared" si="67"/>
        <v>-8.7802526926662447E-2</v>
      </c>
      <c r="F206" s="30">
        <f t="shared" si="52"/>
        <v>-0.35788799106432884</v>
      </c>
      <c r="G206" s="29">
        <f t="shared" si="55"/>
        <v>-0.42942006523744858</v>
      </c>
      <c r="H206" s="29">
        <f t="shared" si="59"/>
        <v>-0.22366932668155473</v>
      </c>
      <c r="I206" s="29"/>
      <c r="J206" s="29"/>
      <c r="K206" s="29"/>
      <c r="L206" s="1" t="d">
        <v>2011-02-21</v>
      </c>
      <c r="M206">
        <v>39.040000999999997</v>
      </c>
      <c r="N206">
        <v>92.279999000000004</v>
      </c>
      <c r="O206" s="29">
        <f t="shared" si="64"/>
        <v>2.3637294220356195</v>
      </c>
      <c r="P206" s="29">
        <f t="shared" si="68"/>
        <v>-2.810433212225567E-2</v>
      </c>
      <c r="Q206" s="30">
        <f t="shared" si="53"/>
        <v>-0.20406125935821484</v>
      </c>
      <c r="R206" s="29">
        <f t="shared" si="56"/>
        <v>-0.28341237878309028</v>
      </c>
      <c r="S206" s="29">
        <f t="shared" si="60"/>
        <v>-7.8589201721633029E-2</v>
      </c>
      <c r="T206" s="29"/>
      <c r="U206" s="29"/>
      <c r="V206" s="29"/>
      <c r="W206" s="1" t="d">
        <v>2011-02-21</v>
      </c>
      <c r="X206">
        <v>39.110000999999997</v>
      </c>
      <c r="Y206">
        <v>36.830002</v>
      </c>
      <c r="Z206" s="29">
        <f t="shared" si="65"/>
        <v>1.0619060243330967</v>
      </c>
      <c r="AA206" s="29">
        <f t="shared" si="69"/>
        <v>2.5234101006775912E-2</v>
      </c>
      <c r="AB206" s="30">
        <f t="shared" si="54"/>
        <v>-1.4064675660405684E-2</v>
      </c>
      <c r="AC206" s="29">
        <f t="shared" si="57"/>
        <v>-2.9392246139534572E-2</v>
      </c>
      <c r="AD206" s="29">
        <f t="shared" si="61"/>
        <v>2.1831429230526691E-2</v>
      </c>
      <c r="AE206" s="29"/>
      <c r="AF206" s="29"/>
      <c r="AG206" s="29"/>
      <c r="AZ206" s="1" t="d">
        <f>A203</f>
        <v>2011-01-31</v>
      </c>
      <c r="BA206" s="6">
        <f t="shared" si="66"/>
        <v>-4.6622628114226114E-2</v>
      </c>
      <c r="BB206" s="6">
        <f t="shared" si="58"/>
        <v>-0.31383187931529261</v>
      </c>
      <c r="BC206" s="6">
        <f t="shared" si="62"/>
        <v>-0.34104590777762933</v>
      </c>
    </row>
    <row r="207" spans="1:55">
      <c r="A207" s="1" t="d">
        <v>2011-02-28</v>
      </c>
      <c r="B207">
        <v>78.339995999999999</v>
      </c>
      <c r="C207">
        <v>90.809997999999993</v>
      </c>
      <c r="D207" s="29">
        <f t="shared" si="63"/>
        <v>1.1591779759600702</v>
      </c>
      <c r="E207" s="29">
        <f t="shared" si="67"/>
        <v>-3.2967853051713014E-2</v>
      </c>
      <c r="F207" s="30">
        <f t="shared" si="52"/>
        <v>-0.38855540181276343</v>
      </c>
      <c r="G207" s="29">
        <f t="shared" si="55"/>
        <v>-0.4925590289863207</v>
      </c>
      <c r="H207" s="29">
        <f t="shared" si="59"/>
        <v>-0.28209264225888475</v>
      </c>
      <c r="I207" s="29"/>
      <c r="J207" s="29"/>
      <c r="K207" s="29"/>
      <c r="L207" s="1" t="d">
        <v>2011-02-28</v>
      </c>
      <c r="M207">
        <v>39.049999</v>
      </c>
      <c r="N207">
        <v>90.809997999999993</v>
      </c>
      <c r="O207" s="29">
        <f t="shared" si="64"/>
        <v>2.3254801619841268</v>
      </c>
      <c r="P207" s="29">
        <f t="shared" si="68"/>
        <v>3.5751295954793934E-2</v>
      </c>
      <c r="Q207" s="30">
        <f t="shared" si="53"/>
        <v>-0.24009546881448729</v>
      </c>
      <c r="R207" s="29">
        <f t="shared" si="56"/>
        <v>-0.36781400143996035</v>
      </c>
      <c r="S207" s="29">
        <f t="shared" si="60"/>
        <v>-0.14735095125085187</v>
      </c>
      <c r="T207" s="29"/>
      <c r="U207" s="29"/>
      <c r="V207" s="29"/>
      <c r="W207" s="1" t="d">
        <v>2011-02-28</v>
      </c>
      <c r="X207">
        <v>39.209999000000003</v>
      </c>
      <c r="Y207">
        <v>36.840000000000003</v>
      </c>
      <c r="Z207" s="29">
        <f t="shared" si="65"/>
        <v>1.0643322204125949</v>
      </c>
      <c r="AA207" s="29">
        <f t="shared" si="69"/>
        <v>2.420453611327171E-2</v>
      </c>
      <c r="AB207" s="30">
        <f t="shared" si="54"/>
        <v>-1.1232427476302665E-2</v>
      </c>
      <c r="AC207" s="29">
        <f t="shared" si="57"/>
        <v>-4.0829759913334242E-2</v>
      </c>
      <c r="AD207" s="29">
        <f t="shared" si="61"/>
        <v>3.1523801309768604E-2</v>
      </c>
      <c r="AE207" s="29"/>
      <c r="AF207" s="29"/>
      <c r="AG207" s="29"/>
      <c r="AZ207" s="1" t="d">
        <f>A204</f>
        <v>2011-02-07</v>
      </c>
      <c r="BA207" s="6">
        <f t="shared" si="66"/>
        <v>-4.4879393987370939E-2</v>
      </c>
      <c r="BB207" s="6">
        <f t="shared" si="58"/>
        <v>-0.29131851765402933</v>
      </c>
      <c r="BC207" s="6">
        <f t="shared" si="62"/>
        <v>-0.27059205265202552</v>
      </c>
    </row>
    <row r="208" spans="1:55">
      <c r="A208" s="1" t="d">
        <v>2011-03-07</v>
      </c>
      <c r="B208">
        <v>75.110000999999997</v>
      </c>
      <c r="C208">
        <v>91.550003000000004</v>
      </c>
      <c r="D208" s="29">
        <f t="shared" si="63"/>
        <v>1.2188790012131674</v>
      </c>
      <c r="E208" s="29">
        <f t="shared" si="67"/>
        <v>9.6904875079723354E-3</v>
      </c>
      <c r="F208" s="30">
        <f t="shared" si="52"/>
        <v>-0.32983276265186712</v>
      </c>
      <c r="G208" s="29">
        <f t="shared" si="55"/>
        <v>-0.38610484771819742</v>
      </c>
      <c r="H208" s="29">
        <f t="shared" si="59"/>
        <v>-0.29316247478761392</v>
      </c>
      <c r="I208" s="29"/>
      <c r="J208" s="29"/>
      <c r="K208" s="29"/>
      <c r="L208" s="1" t="d">
        <v>2011-03-07</v>
      </c>
      <c r="M208">
        <v>37.909999999999997</v>
      </c>
      <c r="N208">
        <v>91.550003000000004</v>
      </c>
      <c r="O208" s="29">
        <f t="shared" si="64"/>
        <v>2.4149301767343712</v>
      </c>
      <c r="P208" s="29">
        <f t="shared" si="68"/>
        <v>7.3001142582749853E-2</v>
      </c>
      <c r="Q208" s="30">
        <f t="shared" si="53"/>
        <v>-0.17807363828415748</v>
      </c>
      <c r="R208" s="29">
        <f t="shared" si="56"/>
        <v>-0.27397356335899448</v>
      </c>
      <c r="S208" s="29">
        <f t="shared" si="60"/>
        <v>-0.1860121969857837</v>
      </c>
      <c r="T208" s="29"/>
      <c r="U208" s="29"/>
      <c r="V208" s="29"/>
      <c r="W208" s="1" t="d">
        <v>2011-03-07</v>
      </c>
      <c r="X208">
        <v>39.009998000000003</v>
      </c>
      <c r="Y208">
        <v>36.669998</v>
      </c>
      <c r="Z208" s="29">
        <f t="shared" si="65"/>
        <v>1.0638123841730236</v>
      </c>
      <c r="AA208" s="29">
        <f t="shared" si="69"/>
        <v>1.7165981045230171E-2</v>
      </c>
      <c r="AB208" s="30">
        <f t="shared" si="54"/>
        <v>-2.9544933977066257E-2</v>
      </c>
      <c r="AC208" s="29">
        <f t="shared" si="57"/>
        <v>-3.8518214655229567E-2</v>
      </c>
      <c r="AD208" s="29">
        <f t="shared" si="61"/>
        <v>2.0347632717098971E-2</v>
      </c>
      <c r="AE208" s="29"/>
      <c r="AF208" s="29"/>
      <c r="AG208" s="29"/>
      <c r="AZ208" s="1" t="d">
        <f>A205</f>
        <v>2011-02-14</v>
      </c>
      <c r="BA208" s="6">
        <f t="shared" si="66"/>
        <v>-4.1820248274583416E-2</v>
      </c>
      <c r="BB208" s="6">
        <f t="shared" si="58"/>
        <v>-0.37708892329090415</v>
      </c>
      <c r="BC208" s="6">
        <f t="shared" si="62"/>
        <v>-0.32471096207870559</v>
      </c>
    </row>
    <row r="209" spans="1:55">
      <c r="A209" s="1" t="d">
        <v>2011-03-14</v>
      </c>
      <c r="B209">
        <v>75.389999000000003</v>
      </c>
      <c r="C209">
        <v>93.459998999999996</v>
      </c>
      <c r="D209" s="29">
        <f t="shared" si="63"/>
        <v>1.2396869643147228</v>
      </c>
      <c r="E209" s="29">
        <f t="shared" si="67"/>
        <v>6.4797124203203008E-2</v>
      </c>
      <c r="F209" s="30">
        <f t="shared" si="52"/>
        <v>-0.23778256461073954</v>
      </c>
      <c r="G209" s="29">
        <f t="shared" si="55"/>
        <v>-0.34857726134266226</v>
      </c>
      <c r="H209" s="29">
        <f t="shared" si="59"/>
        <v>-0.31209285505347278</v>
      </c>
      <c r="I209" s="29"/>
      <c r="J209" s="29"/>
      <c r="K209" s="29"/>
      <c r="L209" s="1" t="d">
        <v>2011-03-14</v>
      </c>
      <c r="M209">
        <v>37.729999999999997</v>
      </c>
      <c r="N209">
        <v>93.459998999999996</v>
      </c>
      <c r="O209" s="29">
        <f t="shared" si="64"/>
        <v>2.4770739199575935</v>
      </c>
      <c r="P209" s="29">
        <f t="shared" si="68"/>
        <v>0.10806113161496797</v>
      </c>
      <c r="Q209" s="30">
        <f t="shared" si="53"/>
        <v>-8.5316860499532757E-2</v>
      </c>
      <c r="R209" s="29">
        <f t="shared" si="56"/>
        <v>-0.2423481961006968</v>
      </c>
      <c r="S209" s="29">
        <f t="shared" si="60"/>
        <v>-0.21222130371978998</v>
      </c>
      <c r="T209" s="29"/>
      <c r="U209" s="29"/>
      <c r="V209" s="29"/>
      <c r="W209" s="1" t="d">
        <v>2011-03-14</v>
      </c>
      <c r="X209">
        <v>37.580002</v>
      </c>
      <c r="Y209">
        <v>35.970001000000003</v>
      </c>
      <c r="Z209" s="29">
        <f t="shared" si="65"/>
        <v>1.0447595483803294</v>
      </c>
      <c r="AA209" s="29">
        <f t="shared" si="69"/>
        <v>-6.7043472196945232E-3</v>
      </c>
      <c r="AB209" s="30">
        <f t="shared" si="54"/>
        <v>-4.4345678759386345E-2</v>
      </c>
      <c r="AC209" s="29">
        <f t="shared" si="57"/>
        <v>-3.5332473553620132E-2</v>
      </c>
      <c r="AD209" s="29">
        <f t="shared" si="61"/>
        <v>-1.0588010994323783E-2</v>
      </c>
      <c r="AE209" s="29"/>
      <c r="AF209" s="29"/>
      <c r="AG209" s="29"/>
      <c r="AZ209" s="1" t="d">
        <f>A206</f>
        <v>2011-02-21</v>
      </c>
      <c r="BA209" s="6">
        <f t="shared" si="66"/>
        <v>-1.6550326712829778E-3</v>
      </c>
      <c r="BB209" s="6">
        <f t="shared" si="58"/>
        <v>-0.28362783939909042</v>
      </c>
      <c r="BC209" s="6">
        <f t="shared" si="62"/>
        <v>-0.24308203067164622</v>
      </c>
    </row>
    <row r="210" spans="1:55">
      <c r="A210" s="1" t="d">
        <v>2011-03-21</v>
      </c>
      <c r="B210">
        <v>78.690002000000007</v>
      </c>
      <c r="C210">
        <v>92.169998000000007</v>
      </c>
      <c r="D210" s="29">
        <f t="shared" si="63"/>
        <v>1.1713050661760054</v>
      </c>
      <c r="E210" s="29">
        <f t="shared" si="67"/>
        <v>-1.0769528554184492E-2</v>
      </c>
      <c r="F210" s="30">
        <f t="shared" si="52"/>
        <v>-0.26206659869656418</v>
      </c>
      <c r="G210" s="29">
        <f t="shared" si="55"/>
        <v>-0.47688352172213322</v>
      </c>
      <c r="H210" s="29">
        <f t="shared" si="59"/>
        <v>-0.370033945878811</v>
      </c>
      <c r="I210" s="29"/>
      <c r="J210" s="29"/>
      <c r="K210" s="29"/>
      <c r="L210" s="1" t="d">
        <v>2011-03-21</v>
      </c>
      <c r="M210">
        <v>39.229999999999997</v>
      </c>
      <c r="N210">
        <v>92.169998000000007</v>
      </c>
      <c r="O210" s="29">
        <f t="shared" si="64"/>
        <v>2.3494773897527406</v>
      </c>
      <c r="P210" s="29">
        <f t="shared" si="68"/>
        <v>-6.0477192242459977E-3</v>
      </c>
      <c r="Q210" s="30">
        <f t="shared" si="53"/>
        <v>-0.13835983607022451</v>
      </c>
      <c r="R210" s="29">
        <f t="shared" si="56"/>
        <v>-0.33690671559238572</v>
      </c>
      <c r="S210" s="29">
        <f t="shared" si="60"/>
        <v>-0.25030754782404052</v>
      </c>
      <c r="T210" s="29"/>
      <c r="U210" s="29"/>
      <c r="V210" s="29"/>
      <c r="W210" s="1" t="d">
        <v>2011-03-21</v>
      </c>
      <c r="X210">
        <v>38.82</v>
      </c>
      <c r="Y210">
        <v>37.099997999999999</v>
      </c>
      <c r="Z210" s="29">
        <f t="shared" si="65"/>
        <v>1.0463612423914417</v>
      </c>
      <c r="AA210" s="29">
        <f t="shared" si="69"/>
        <v>-1.4746767539969199E-2</v>
      </c>
      <c r="AB210" s="30">
        <f t="shared" si="54"/>
        <v>-6.0010942931366731E-2</v>
      </c>
      <c r="AC210" s="29">
        <f t="shared" si="57"/>
        <v>-1.7987220825185626E-2</v>
      </c>
      <c r="AD210" s="29">
        <f t="shared" si="61"/>
        <v>-1.0797505460967584E-2</v>
      </c>
      <c r="AE210" s="29"/>
      <c r="AF210" s="29"/>
      <c r="AG210" s="29"/>
      <c r="AZ210" s="1" t="d">
        <f>A207</f>
        <v>2011-02-28</v>
      </c>
      <c r="BA210" s="6">
        <f t="shared" si="66"/>
        <v>8.037339407958935E-3</v>
      </c>
      <c r="BB210" s="6">
        <f t="shared" si="58"/>
        <v>-0.36802946205596049</v>
      </c>
      <c r="BC210" s="6">
        <f t="shared" si="62"/>
        <v>-0.30150534624897624</v>
      </c>
    </row>
    <row r="211" spans="1:55">
      <c r="A211" s="1" t="d">
        <v>2011-03-28</v>
      </c>
      <c r="B211">
        <v>79.989998</v>
      </c>
      <c r="C211">
        <v>92.190002000000007</v>
      </c>
      <c r="D211" s="29">
        <f t="shared" si="63"/>
        <v>1.1525191187028159</v>
      </c>
      <c r="E211" s="29">
        <f t="shared" si="67"/>
        <v>-5.7610278523059673E-3</v>
      </c>
      <c r="F211" s="30">
        <f t="shared" si="52"/>
        <v>-0.2760688648525077</v>
      </c>
      <c r="G211" s="29">
        <f t="shared" si="55"/>
        <v>-0.57154356547303387</v>
      </c>
      <c r="H211" s="29">
        <f t="shared" si="59"/>
        <v>-0.34196516474042093</v>
      </c>
      <c r="I211" s="29"/>
      <c r="J211" s="29"/>
      <c r="K211" s="29"/>
      <c r="L211" s="1" t="d">
        <v>2011-03-28</v>
      </c>
      <c r="M211">
        <v>40.169998</v>
      </c>
      <c r="N211">
        <v>92.190002000000007</v>
      </c>
      <c r="O211" s="29">
        <f t="shared" si="64"/>
        <v>2.2949964299226506</v>
      </c>
      <c r="P211" s="29">
        <f t="shared" si="68"/>
        <v>-1.3195251078190863E-2</v>
      </c>
      <c r="Q211" s="30">
        <f t="shared" si="53"/>
        <v>-0.17331462075620765</v>
      </c>
      <c r="R211" s="29">
        <f t="shared" si="56"/>
        <v>-0.44831927004828537</v>
      </c>
      <c r="S211" s="29">
        <f t="shared" si="60"/>
        <v>-0.23816832873518581</v>
      </c>
      <c r="T211" s="29"/>
      <c r="U211" s="29"/>
      <c r="V211" s="29"/>
      <c r="W211" s="1" t="d">
        <v>2011-03-28</v>
      </c>
      <c r="X211">
        <v>39.299999</v>
      </c>
      <c r="Y211">
        <v>37.979999999999997</v>
      </c>
      <c r="Z211" s="29">
        <f t="shared" si="65"/>
        <v>1.0347551079515536</v>
      </c>
      <c r="AA211" s="29">
        <f t="shared" si="69"/>
        <v>-2.8182791367652841E-2</v>
      </c>
      <c r="AB211" s="30">
        <f t="shared" si="54"/>
        <v>-6.6790550381826186E-2</v>
      </c>
      <c r="AC211" s="29">
        <f t="shared" si="57"/>
        <v>-3.8302268541549417E-2</v>
      </c>
      <c r="AD211" s="29">
        <f t="shared" si="61"/>
        <v>-2.4986560596377126E-2</v>
      </c>
      <c r="AE211" s="29"/>
      <c r="AF211" s="29"/>
      <c r="AG211" s="29"/>
      <c r="AZ211" s="1" t="d">
        <f>A208</f>
        <v>2011-03-07</v>
      </c>
      <c r="BA211" s="6">
        <f t="shared" si="66"/>
        <v>-3.1388291847106974E-3</v>
      </c>
      <c r="BB211" s="6">
        <f t="shared" si="58"/>
        <v>-0.27418902397499462</v>
      </c>
      <c r="BC211" s="6">
        <f t="shared" si="62"/>
        <v>-0.31257517877770541</v>
      </c>
    </row>
    <row r="212" spans="1:55">
      <c r="A212" s="1" t="d">
        <v>2011-04-04</v>
      </c>
      <c r="B212">
        <v>79.720000999999996</v>
      </c>
      <c r="C212">
        <v>89.879997000000003</v>
      </c>
      <c r="D212" s="29">
        <f t="shared" si="63"/>
        <v>1.1274460094399648</v>
      </c>
      <c r="E212" s="29">
        <f t="shared" si="67"/>
        <v>-7.7976678826978049E-2</v>
      </c>
      <c r="F212" s="30">
        <f t="shared" si="52"/>
        <v>-0.32015094972450203</v>
      </c>
      <c r="G212" s="29">
        <f t="shared" si="55"/>
        <v>-0.51428845429275716</v>
      </c>
      <c r="H212" s="29">
        <f t="shared" si="59"/>
        <v>-0.32437765664052831</v>
      </c>
      <c r="I212" s="29"/>
      <c r="J212" s="29"/>
      <c r="K212" s="29"/>
      <c r="L212" s="1" t="d">
        <v>2011-04-04</v>
      </c>
      <c r="M212">
        <v>40.200001</v>
      </c>
      <c r="N212">
        <v>89.879997000000003</v>
      </c>
      <c r="O212" s="29">
        <f t="shared" si="64"/>
        <v>2.2358207652780906</v>
      </c>
      <c r="P212" s="29">
        <f t="shared" si="68"/>
        <v>-7.7061980922560669E-2</v>
      </c>
      <c r="Q212" s="30">
        <f t="shared" si="53"/>
        <v>-0.21919714227582829</v>
      </c>
      <c r="R212" s="29">
        <f t="shared" si="56"/>
        <v>-0.3786176494896818</v>
      </c>
      <c r="S212" s="29">
        <f t="shared" si="60"/>
        <v>-0.2143137672382206</v>
      </c>
      <c r="T212" s="29"/>
      <c r="U212" s="29"/>
      <c r="V212" s="29"/>
      <c r="W212" s="1" t="d">
        <v>2011-04-04</v>
      </c>
      <c r="X212">
        <v>39.060001</v>
      </c>
      <c r="Y212">
        <v>37.419998</v>
      </c>
      <c r="Z212" s="29">
        <f t="shared" si="65"/>
        <v>1.0438269130853508</v>
      </c>
      <c r="AA212" s="29">
        <f t="shared" si="69"/>
        <v>-1.8965361055338432E-2</v>
      </c>
      <c r="AB212" s="30">
        <f t="shared" si="54"/>
        <v>-6.1824420831036168E-2</v>
      </c>
      <c r="AC212" s="29">
        <f t="shared" si="57"/>
        <v>-1.7073510861446952E-2</v>
      </c>
      <c r="AD212" s="29">
        <f t="shared" si="61"/>
        <v>-3.1536521065823778E-3</v>
      </c>
      <c r="AE212" s="29"/>
      <c r="AF212" s="29"/>
      <c r="AG212" s="29"/>
      <c r="AZ212" s="1" t="d">
        <f>A209</f>
        <v>2011-03-14</v>
      </c>
      <c r="BA212" s="6">
        <f t="shared" si="66"/>
        <v>-3.4074472896133454E-2</v>
      </c>
      <c r="BB212" s="6">
        <f t="shared" si="58"/>
        <v>-0.24256365671669691</v>
      </c>
      <c r="BC212" s="6">
        <f t="shared" si="62"/>
        <v>-0.33150555904356427</v>
      </c>
    </row>
    <row r="213" spans="1:55">
      <c r="A213" s="1" t="d">
        <v>2011-04-11</v>
      </c>
      <c r="B213">
        <v>77.190002000000007</v>
      </c>
      <c r="C213">
        <v>92.669998000000007</v>
      </c>
      <c r="D213" s="29">
        <f t="shared" si="63"/>
        <v>1.2005440549152984</v>
      </c>
      <c r="E213" s="29">
        <f t="shared" si="67"/>
        <v>-3.2084066468475517E-2</v>
      </c>
      <c r="F213" s="30">
        <f t="shared" si="52"/>
        <v>-0.18301973878716707</v>
      </c>
      <c r="G213" s="29">
        <f t="shared" si="55"/>
        <v>-0.48432566823896089</v>
      </c>
      <c r="H213" s="29">
        <f t="shared" si="59"/>
        <v>-0.30757176389038249</v>
      </c>
      <c r="I213" s="29"/>
      <c r="J213" s="29"/>
      <c r="K213" s="29"/>
      <c r="L213" s="1" t="d">
        <v>2011-04-11</v>
      </c>
      <c r="M213">
        <v>39.360000999999997</v>
      </c>
      <c r="N213">
        <v>92.669998000000007</v>
      </c>
      <c r="O213" s="29">
        <f t="shared" si="64"/>
        <v>2.354420621076712</v>
      </c>
      <c r="P213" s="29">
        <f t="shared" si="68"/>
        <v>-5.0783316170210403E-2</v>
      </c>
      <c r="Q213" s="30">
        <f t="shared" si="53"/>
        <v>-8.523554666244855E-2</v>
      </c>
      <c r="R213" s="29">
        <f t="shared" si="56"/>
        <v>-0.36132911044642951</v>
      </c>
      <c r="S213" s="29">
        <f t="shared" si="60"/>
        <v>-0.21191292789862226</v>
      </c>
      <c r="T213" s="29"/>
      <c r="U213" s="29"/>
      <c r="V213" s="29"/>
      <c r="W213" s="1" t="d">
        <v>2011-04-11</v>
      </c>
      <c r="X213">
        <v>39.25</v>
      </c>
      <c r="Y213">
        <v>37.130001</v>
      </c>
      <c r="Z213" s="29">
        <f t="shared" si="65"/>
        <v>1.05709665884469</v>
      </c>
      <c r="AA213" s="29">
        <f t="shared" si="69"/>
        <v>1.1739387410391336E-2</v>
      </c>
      <c r="AB213" s="30">
        <f t="shared" si="54"/>
        <v>-3.9142785209182351E-2</v>
      </c>
      <c r="AC213" s="29">
        <f t="shared" si="57"/>
        <v>-1.1636286724495433E-2</v>
      </c>
      <c r="AD213" s="29">
        <f t="shared" si="61"/>
        <v>-1.0927448924785369E-3</v>
      </c>
      <c r="AE213" s="29"/>
      <c r="AF213" s="29"/>
      <c r="AG213" s="29"/>
      <c r="AZ213" s="1" t="d">
        <f>A210</f>
        <v>2011-03-21</v>
      </c>
      <c r="BA213" s="6">
        <f t="shared" si="66"/>
        <v>-3.4283967362777251E-2</v>
      </c>
      <c r="BB213" s="6">
        <f t="shared" si="58"/>
        <v>-0.33712217620838586</v>
      </c>
      <c r="BC213" s="6">
        <f t="shared" si="62"/>
        <v>-0.38944664986890248</v>
      </c>
    </row>
    <row r="214" spans="1:55">
      <c r="A214" s="1" t="d">
        <v>2011-04-18</v>
      </c>
      <c r="B214">
        <v>78.980002999999996</v>
      </c>
      <c r="C214">
        <v>92.599997999999999</v>
      </c>
      <c r="D214" s="29">
        <f t="shared" si="63"/>
        <v>1.1724486513377317</v>
      </c>
      <c r="E214" s="29">
        <f t="shared" si="67"/>
        <v>9.7585786760251295E-4</v>
      </c>
      <c r="F214" s="30">
        <f t="shared" si="52"/>
        <v>-0.18697822044980969</v>
      </c>
      <c r="G214" s="29">
        <f t="shared" si="55"/>
        <v>-0.45897169395333848</v>
      </c>
      <c r="H214" s="29">
        <f t="shared" si="59"/>
        <v>-0.28068480650688982</v>
      </c>
      <c r="I214" s="29"/>
      <c r="J214" s="29"/>
      <c r="K214" s="29"/>
      <c r="L214" s="1" t="d">
        <v>2011-04-18</v>
      </c>
      <c r="M214">
        <v>40.450001</v>
      </c>
      <c r="N214">
        <v>92.599997999999999</v>
      </c>
      <c r="O214" s="29">
        <f t="shared" si="64"/>
        <v>2.2892458766564676</v>
      </c>
      <c r="P214" s="29">
        <f t="shared" si="68"/>
        <v>-2.5970464257595208E-2</v>
      </c>
      <c r="Q214" s="30">
        <f t="shared" si="53"/>
        <v>-8.8336721865292844E-2</v>
      </c>
      <c r="R214" s="29">
        <f t="shared" si="56"/>
        <v>-0.30869700908206588</v>
      </c>
      <c r="S214" s="29">
        <f t="shared" si="60"/>
        <v>-0.17293690158543706</v>
      </c>
      <c r="T214" s="29"/>
      <c r="U214" s="29"/>
      <c r="V214" s="29"/>
      <c r="W214" s="1" t="d">
        <v>2011-04-18</v>
      </c>
      <c r="X214">
        <v>39.909999999999997</v>
      </c>
      <c r="Y214">
        <v>37.630001</v>
      </c>
      <c r="Z214" s="29">
        <f t="shared" si="65"/>
        <v>1.0605899266385881</v>
      </c>
      <c r="AA214" s="29">
        <f t="shared" si="69"/>
        <v>1.3506625844923181E-2</v>
      </c>
      <c r="AB214" s="30">
        <f t="shared" si="54"/>
        <v>-2.9057770564488758E-2</v>
      </c>
      <c r="AC214" s="29">
        <f t="shared" si="57"/>
        <v>1.0779727589692416E-2</v>
      </c>
      <c r="AD214" s="29">
        <f t="shared" si="61"/>
        <v>-2.4680381017477514E-3</v>
      </c>
      <c r="AE214" s="29"/>
      <c r="AF214" s="29"/>
      <c r="AG214" s="29"/>
      <c r="AZ214" s="1" t="d">
        <f>A211</f>
        <v>2011-03-28</v>
      </c>
      <c r="BA214" s="6">
        <f t="shared" si="66"/>
        <v>-4.8473022498186795E-2</v>
      </c>
      <c r="BB214" s="6">
        <f t="shared" si="58"/>
        <v>-0.44853473066428551</v>
      </c>
      <c r="BC214" s="6">
        <f t="shared" si="62"/>
        <v>-0.36137786873051242</v>
      </c>
    </row>
    <row r="215" spans="1:55">
      <c r="A215" s="1" t="d">
        <v>2011-04-25</v>
      </c>
      <c r="B215">
        <v>80.480002999999996</v>
      </c>
      <c r="C215">
        <v>93.889999000000003</v>
      </c>
      <c r="D215" s="29">
        <f t="shared" si="63"/>
        <v>1.1666251925959794</v>
      </c>
      <c r="E215" s="29">
        <f t="shared" si="67"/>
        <v>1.2165045344699314E-2</v>
      </c>
      <c r="F215" s="30">
        <f t="shared" si="52"/>
        <v>-0.19307499297669187</v>
      </c>
      <c r="G215" s="29">
        <f t="shared" si="55"/>
        <v>-0.46982691724817943</v>
      </c>
      <c r="H215" s="29">
        <f t="shared" si="59"/>
        <v>-0.28198698073462808</v>
      </c>
      <c r="I215" s="29"/>
      <c r="J215" s="29"/>
      <c r="K215" s="29"/>
      <c r="L215" s="1" t="d">
        <v>2011-04-25</v>
      </c>
      <c r="M215">
        <v>40.869999</v>
      </c>
      <c r="N215">
        <v>93.889999000000003</v>
      </c>
      <c r="O215" s="29">
        <f t="shared" si="64"/>
        <v>2.2972841031877689</v>
      </c>
      <c r="P215" s="29">
        <f t="shared" si="68"/>
        <v>9.9631258929420963E-4</v>
      </c>
      <c r="Q215" s="30">
        <f t="shared" si="53"/>
        <v>-7.7509511242070936E-2</v>
      </c>
      <c r="R215" s="29">
        <f t="shared" si="56"/>
        <v>-0.31218284056394713</v>
      </c>
      <c r="S215" s="29">
        <f t="shared" si="60"/>
        <v>-0.16814418282704544</v>
      </c>
      <c r="T215" s="29"/>
      <c r="U215" s="29"/>
      <c r="V215" s="29"/>
      <c r="W215" s="1" t="d">
        <v>2011-04-25</v>
      </c>
      <c r="X215">
        <v>40.549999</v>
      </c>
      <c r="Y215">
        <v>38.700001</v>
      </c>
      <c r="Z215" s="29">
        <f t="shared" si="65"/>
        <v>1.0478035646562387</v>
      </c>
      <c r="AA215" s="29">
        <f t="shared" si="69"/>
        <v>1.2531341979197275E-2</v>
      </c>
      <c r="AB215" s="30">
        <f t="shared" si="54"/>
        <v>-3.1786408431784832E-2</v>
      </c>
      <c r="AC215" s="29">
        <f t="shared" si="57"/>
        <v>9.4327887107006139E-3</v>
      </c>
      <c r="AD215" s="29">
        <f t="shared" si="61"/>
        <v>-1.2125490286980449E-2</v>
      </c>
      <c r="AE215" s="29"/>
      <c r="AF215" s="29"/>
      <c r="AG215" s="29"/>
      <c r="AZ215" s="1" t="d">
        <f>A212</f>
        <v>2011-04-04</v>
      </c>
      <c r="BA215" s="6">
        <f t="shared" si="66"/>
        <v>-2.6640114008392047E-2</v>
      </c>
      <c r="BB215" s="6">
        <f t="shared" si="58"/>
        <v>-0.37883311010568194</v>
      </c>
      <c r="BC215" s="6">
        <f t="shared" si="62"/>
        <v>-0.3437903606306198</v>
      </c>
    </row>
    <row r="216" spans="1:55">
      <c r="A216" s="1" t="d">
        <v>2011-05-02</v>
      </c>
      <c r="B216">
        <v>74.800003000000004</v>
      </c>
      <c r="C216">
        <v>95.07</v>
      </c>
      <c r="D216" s="29">
        <f t="shared" si="63"/>
        <v>1.2709892538373293</v>
      </c>
      <c r="E216" s="29">
        <f t="shared" si="67"/>
        <v>0.1198406312327632</v>
      </c>
      <c r="F216" s="30">
        <f t="shared" ref="F216:F279" si="70">LN(D216/D197)</f>
        <v>-8.1257550081968832E-2</v>
      </c>
      <c r="G216" s="29">
        <f t="shared" si="55"/>
        <v>-0.34747177997503786</v>
      </c>
      <c r="H216" s="29">
        <f t="shared" si="59"/>
        <v>-0.22596555493681705</v>
      </c>
      <c r="I216" s="29"/>
      <c r="J216" s="29"/>
      <c r="K216" s="29"/>
      <c r="L216" s="1" t="d">
        <v>2011-05-02</v>
      </c>
      <c r="M216">
        <v>39.349997999999999</v>
      </c>
      <c r="N216">
        <v>95.07</v>
      </c>
      <c r="O216" s="29">
        <f t="shared" si="64"/>
        <v>2.4160102879801926</v>
      </c>
      <c r="P216" s="29">
        <f t="shared" si="68"/>
        <v>7.7509144894755466E-2</v>
      </c>
      <c r="Q216" s="30">
        <f t="shared" ref="Q216:Q279" si="71">LN(O216/O197)</f>
        <v>-8.465409282718361E-3</v>
      </c>
      <c r="R216" s="29">
        <f t="shared" si="56"/>
        <v>-0.24311971676929606</v>
      </c>
      <c r="S216" s="29">
        <f t="shared" si="60"/>
        <v>-0.12663847317628316</v>
      </c>
      <c r="T216" s="29"/>
      <c r="U216" s="29"/>
      <c r="V216" s="29"/>
      <c r="W216" s="1" t="d">
        <v>2011-05-02</v>
      </c>
      <c r="X216">
        <v>40.290000999999997</v>
      </c>
      <c r="Y216">
        <v>38.07</v>
      </c>
      <c r="Z216" s="29">
        <f t="shared" si="65"/>
        <v>1.05831365904912</v>
      </c>
      <c r="AA216" s="29">
        <f t="shared" si="69"/>
        <v>1.378306997732095E-2</v>
      </c>
      <c r="AB216" s="30">
        <f t="shared" ref="AB216:AB279" si="72">LN(Z216/Z197)</f>
        <v>-2.0932943210939903E-2</v>
      </c>
      <c r="AC216" s="29">
        <f t="shared" si="57"/>
        <v>1.9140571579965515E-2</v>
      </c>
      <c r="AD216" s="29">
        <f t="shared" si="61"/>
        <v>6.3575492538087532E-3</v>
      </c>
      <c r="AE216" s="29"/>
      <c r="AF216" s="29"/>
      <c r="AG216" s="29"/>
      <c r="AZ216" s="1" t="d">
        <f>A213</f>
        <v>2011-04-11</v>
      </c>
      <c r="BA216" s="6">
        <f t="shared" si="66"/>
        <v>-2.4579206794288204E-2</v>
      </c>
      <c r="BB216" s="6">
        <f t="shared" si="58"/>
        <v>-0.36154457106242965</v>
      </c>
      <c r="BC216" s="6">
        <f t="shared" si="62"/>
        <v>-0.32698446788047397</v>
      </c>
    </row>
    <row r="217" spans="1:55">
      <c r="A217" s="1" t="d">
        <v>2011-05-09</v>
      </c>
      <c r="B217">
        <v>73.790001000000004</v>
      </c>
      <c r="C217">
        <v>95.080001999999993</v>
      </c>
      <c r="D217" s="29">
        <f t="shared" si="63"/>
        <v>1.2885214895172583</v>
      </c>
      <c r="E217" s="29">
        <f t="shared" si="67"/>
        <v>7.0720595759875576E-2</v>
      </c>
      <c r="F217" s="30">
        <f t="shared" si="70"/>
        <v>-6.7897732763631563E-2</v>
      </c>
      <c r="G217" s="29">
        <f t="shared" si="55"/>
        <v>-0.3974425570809022</v>
      </c>
      <c r="H217" s="29">
        <f t="shared" si="59"/>
        <v>-0.20779967309069483</v>
      </c>
      <c r="I217" s="29"/>
      <c r="J217" s="29"/>
      <c r="K217" s="29"/>
      <c r="L217" s="1" t="d">
        <v>2011-05-09</v>
      </c>
      <c r="M217">
        <v>38.650002000000001</v>
      </c>
      <c r="N217">
        <v>95.080001999999993</v>
      </c>
      <c r="O217" s="29">
        <f t="shared" si="64"/>
        <v>2.4600257976700748</v>
      </c>
      <c r="P217" s="29">
        <f t="shared" si="68"/>
        <v>4.3877160320952832E-2</v>
      </c>
      <c r="Q217" s="30">
        <f t="shared" si="71"/>
        <v>3.9190833714876075E-3</v>
      </c>
      <c r="R217" s="29">
        <f t="shared" si="56"/>
        <v>-0.28402202390077869</v>
      </c>
      <c r="S217" s="29">
        <f t="shared" si="60"/>
        <v>-7.0998354263866081E-2</v>
      </c>
      <c r="T217" s="29"/>
      <c r="U217" s="29"/>
      <c r="V217" s="29"/>
      <c r="W217" s="1" t="d">
        <v>2011-05-09</v>
      </c>
      <c r="X217">
        <v>40.560001</v>
      </c>
      <c r="Y217">
        <v>37.68</v>
      </c>
      <c r="Z217" s="29">
        <f t="shared" si="65"/>
        <v>1.0764331475583864</v>
      </c>
      <c r="AA217" s="29">
        <f t="shared" si="69"/>
        <v>1.8126785122568184E-2</v>
      </c>
      <c r="AB217" s="30">
        <f t="shared" si="72"/>
        <v>3.3417178791555757E-3</v>
      </c>
      <c r="AC217" s="29">
        <f t="shared" si="57"/>
        <v>2.8757614321706551E-2</v>
      </c>
      <c r="AD217" s="29">
        <f t="shared" si="61"/>
        <v>1.2215035659348337E-2</v>
      </c>
      <c r="AE217" s="29"/>
      <c r="AF217" s="29"/>
      <c r="AG217" s="29"/>
      <c r="AZ217" s="1" t="d">
        <f>A214</f>
        <v>2011-04-18</v>
      </c>
      <c r="BA217" s="6">
        <f t="shared" si="66"/>
        <v>-2.595450000355742E-2</v>
      </c>
      <c r="BB217" s="6">
        <f t="shared" si="58"/>
        <v>-0.30891246969806602</v>
      </c>
      <c r="BC217" s="6">
        <f t="shared" si="62"/>
        <v>-0.3000975104969813</v>
      </c>
    </row>
    <row r="218" spans="1:55">
      <c r="A218" s="1" t="d">
        <v>2011-05-16</v>
      </c>
      <c r="B218">
        <v>74.629997000000003</v>
      </c>
      <c r="C218">
        <v>95.32</v>
      </c>
      <c r="D218" s="29">
        <f t="shared" si="63"/>
        <v>1.277234407499708</v>
      </c>
      <c r="E218" s="29">
        <f t="shared" si="67"/>
        <v>8.5602695074498789E-2</v>
      </c>
      <c r="F218" s="30">
        <f t="shared" si="70"/>
        <v>-5.7271680422287669E-2</v>
      </c>
      <c r="G218" s="29">
        <f t="shared" si="55"/>
        <v>-0.46422838307110781</v>
      </c>
      <c r="H218" s="29">
        <f t="shared" si="59"/>
        <v>-0.17366696075339672</v>
      </c>
      <c r="I218" s="29"/>
      <c r="J218" s="29"/>
      <c r="K218" s="29"/>
      <c r="L218" s="1" t="d">
        <v>2011-05-16</v>
      </c>
      <c r="M218">
        <v>38.509998000000003</v>
      </c>
      <c r="N218">
        <v>95.32</v>
      </c>
      <c r="O218" s="29">
        <f t="shared" si="64"/>
        <v>2.4752013749779986</v>
      </c>
      <c r="P218" s="29">
        <f t="shared" si="68"/>
        <v>7.809930451080542E-2</v>
      </c>
      <c r="Q218" s="30">
        <f t="shared" si="71"/>
        <v>2.644705616518184E-2</v>
      </c>
      <c r="R218" s="29">
        <f t="shared" si="56"/>
        <v>-0.30782459940000778</v>
      </c>
      <c r="S218" s="29">
        <f t="shared" si="60"/>
        <v>-4.0503544891049015E-2</v>
      </c>
      <c r="T218" s="29"/>
      <c r="U218" s="29"/>
      <c r="V218" s="29"/>
      <c r="W218" s="1" t="d">
        <v>2011-05-16</v>
      </c>
      <c r="X218">
        <v>40.270000000000003</v>
      </c>
      <c r="Y218">
        <v>37.369999</v>
      </c>
      <c r="Z218" s="29">
        <f t="shared" si="65"/>
        <v>1.0776023836661062</v>
      </c>
      <c r="AA218" s="29">
        <f t="shared" si="69"/>
        <v>1.5913270244648076E-2</v>
      </c>
      <c r="AB218" s="30">
        <f t="shared" si="72"/>
        <v>7.8275573944650654E-3</v>
      </c>
      <c r="AC218" s="29">
        <f t="shared" si="57"/>
        <v>1.7123158101333979E-2</v>
      </c>
      <c r="AD218" s="29">
        <f t="shared" si="61"/>
        <v>2.4193030499323129E-2</v>
      </c>
      <c r="AE218" s="29"/>
      <c r="AF218" s="29"/>
      <c r="AG218" s="29"/>
      <c r="AZ218" s="1" t="d">
        <f>A215</f>
        <v>2011-04-25</v>
      </c>
      <c r="BA218" s="6">
        <f t="shared" si="66"/>
        <v>-3.5611952188790118E-2</v>
      </c>
      <c r="BB218" s="6">
        <f t="shared" si="58"/>
        <v>-0.31239830117994727</v>
      </c>
      <c r="BC218" s="6">
        <f t="shared" si="62"/>
        <v>-0.30139968472471956</v>
      </c>
    </row>
    <row r="219" spans="1:55">
      <c r="A219" s="1" t="d">
        <v>2011-05-23</v>
      </c>
      <c r="B219">
        <v>76.339995999999999</v>
      </c>
      <c r="C219">
        <v>96.470000999999996</v>
      </c>
      <c r="D219" s="29">
        <f t="shared" si="63"/>
        <v>1.2636888401199287</v>
      </c>
      <c r="E219" s="29">
        <f t="shared" si="67"/>
        <v>7.9919964636543009E-2</v>
      </c>
      <c r="F219" s="30">
        <f t="shared" si="70"/>
        <v>-2.827465694968179E-2</v>
      </c>
      <c r="G219" s="29">
        <f t="shared" si="55"/>
        <v>-0.47008811626578817</v>
      </c>
      <c r="H219" s="29">
        <f t="shared" si="59"/>
        <v>-0.16286932363488366</v>
      </c>
      <c r="I219" s="29"/>
      <c r="J219" s="29"/>
      <c r="K219" s="29"/>
      <c r="L219" s="1" t="d">
        <v>2011-05-23</v>
      </c>
      <c r="M219">
        <v>39.349997999999999</v>
      </c>
      <c r="N219">
        <v>96.470000999999996</v>
      </c>
      <c r="O219" s="29">
        <f t="shared" si="64"/>
        <v>2.4515884600553219</v>
      </c>
      <c r="P219" s="29">
        <f t="shared" si="68"/>
        <v>6.5008564999555457E-2</v>
      </c>
      <c r="Q219" s="30">
        <f t="shared" si="71"/>
        <v>3.5108497349672529E-2</v>
      </c>
      <c r="R219" s="29">
        <f t="shared" si="56"/>
        <v>-0.31438124031751608</v>
      </c>
      <c r="S219" s="29">
        <f t="shared" si="60"/>
        <v>-3.8902172465502795E-2</v>
      </c>
      <c r="T219" s="29"/>
      <c r="U219" s="29"/>
      <c r="V219" s="29"/>
      <c r="W219" s="1" t="d">
        <v>2011-05-23</v>
      </c>
      <c r="X219">
        <v>40.159999999999997</v>
      </c>
      <c r="Y219">
        <v>37.290000999999997</v>
      </c>
      <c r="Z219" s="29">
        <f t="shared" si="65"/>
        <v>1.0769643047207214</v>
      </c>
      <c r="AA219" s="29">
        <f t="shared" si="69"/>
        <v>2.7450124350923612E-2</v>
      </c>
      <c r="AB219" s="30">
        <f t="shared" si="72"/>
        <v>1.9683437969691596E-2</v>
      </c>
      <c r="AC219" s="29">
        <f t="shared" si="57"/>
        <v>8.4992338112349179E-3</v>
      </c>
      <c r="AD219" s="29">
        <f t="shared" si="61"/>
        <v>7.5056353405727923E-3</v>
      </c>
      <c r="AE219" s="29"/>
      <c r="AF219" s="29"/>
      <c r="AG219" s="29"/>
      <c r="AZ219" s="1" t="d">
        <f>A216</f>
        <v>2011-05-02</v>
      </c>
      <c r="BA219" s="6">
        <f t="shared" si="66"/>
        <v>-1.7128912648000916E-2</v>
      </c>
      <c r="BB219" s="6">
        <f t="shared" si="58"/>
        <v>-0.24333517738529617</v>
      </c>
      <c r="BC219" s="6">
        <f t="shared" si="62"/>
        <v>-0.24537825892690854</v>
      </c>
    </row>
    <row r="220" spans="1:55">
      <c r="A220" s="1" t="d">
        <v>2011-05-30</v>
      </c>
      <c r="B220">
        <v>75.260002</v>
      </c>
      <c r="C220">
        <v>96.330001999999993</v>
      </c>
      <c r="D220" s="29">
        <f t="shared" si="63"/>
        <v>1.2799627882018922</v>
      </c>
      <c r="E220" s="29">
        <f t="shared" si="67"/>
        <v>7.0354685081072729E-3</v>
      </c>
      <c r="F220" s="30">
        <f t="shared" si="70"/>
        <v>-1.9803723550229791E-2</v>
      </c>
      <c r="G220" s="29">
        <f t="shared" si="55"/>
        <v>-0.40083234761704351</v>
      </c>
      <c r="H220" s="29">
        <f t="shared" si="59"/>
        <v>-0.16881261983849905</v>
      </c>
      <c r="I220" s="29"/>
      <c r="J220" s="29"/>
      <c r="K220" s="29"/>
      <c r="L220" s="1" t="d">
        <v>2011-05-30</v>
      </c>
      <c r="M220">
        <v>38.080002</v>
      </c>
      <c r="N220">
        <v>96.330001999999993</v>
      </c>
      <c r="O220" s="29">
        <f t="shared" si="64"/>
        <v>2.5296742894078625</v>
      </c>
      <c r="P220" s="29">
        <f t="shared" si="68"/>
        <v>4.597301675387501E-2</v>
      </c>
      <c r="Q220" s="30">
        <f t="shared" si="71"/>
        <v>3.5340517605778686E-2</v>
      </c>
      <c r="R220" s="29">
        <f t="shared" si="56"/>
        <v>-0.22396163670407848</v>
      </c>
      <c r="S220" s="29">
        <f t="shared" si="60"/>
        <v>-3.4142693955429064E-2</v>
      </c>
      <c r="T220" s="29"/>
      <c r="U220" s="29"/>
      <c r="V220" s="29"/>
      <c r="W220" s="1" t="d">
        <v>2011-05-30</v>
      </c>
      <c r="X220">
        <v>38.919998</v>
      </c>
      <c r="Y220">
        <v>36.099997999999999</v>
      </c>
      <c r="Z220" s="29">
        <f t="shared" si="65"/>
        <v>1.0781163478180802</v>
      </c>
      <c r="AA220" s="29">
        <f t="shared" si="69"/>
        <v>1.853864236426573E-2</v>
      </c>
      <c r="AB220" s="30">
        <f t="shared" si="72"/>
        <v>2.3114683967396483E-2</v>
      </c>
      <c r="AC220" s="29">
        <f t="shared" si="57"/>
        <v>6.2889035230539536E-3</v>
      </c>
      <c r="AD220" s="29">
        <f t="shared" si="61"/>
        <v>6.5757893483343183E-3</v>
      </c>
      <c r="AE220" s="29"/>
      <c r="AF220" s="29"/>
      <c r="AG220" s="29"/>
      <c r="AZ220" s="1" t="d">
        <f>A217</f>
        <v>2011-05-09</v>
      </c>
      <c r="BA220" s="6">
        <f t="shared" si="66"/>
        <v>-1.1271426242461332E-2</v>
      </c>
      <c r="BB220" s="6">
        <f t="shared" si="58"/>
        <v>-0.28423748451677883</v>
      </c>
      <c r="BC220" s="6">
        <f t="shared" si="62"/>
        <v>-0.22721237708078632</v>
      </c>
    </row>
    <row r="221" spans="1:55">
      <c r="A221" s="1" t="d">
        <v>2011-06-06</v>
      </c>
      <c r="B221">
        <v>73.330001999999993</v>
      </c>
      <c r="C221">
        <v>97.139999000000003</v>
      </c>
      <c r="D221" s="29">
        <f t="shared" si="63"/>
        <v>1.324696527350429</v>
      </c>
      <c r="E221" s="29">
        <f t="shared" si="67"/>
        <v>2.7687968338839828E-2</v>
      </c>
      <c r="F221" s="30">
        <f t="shared" si="70"/>
        <v>2.4492773419200246E-2</v>
      </c>
      <c r="G221" s="29">
        <f t="shared" si="55"/>
        <v>-0.34835415319875163</v>
      </c>
      <c r="H221" s="29">
        <f t="shared" si="59"/>
        <v>-9.1262814724188193E-2</v>
      </c>
      <c r="I221" s="29"/>
      <c r="J221" s="29"/>
      <c r="K221" s="29"/>
      <c r="L221" s="1" t="d">
        <v>2011-06-06</v>
      </c>
      <c r="M221">
        <v>37.590000000000003</v>
      </c>
      <c r="N221">
        <v>97.139999000000003</v>
      </c>
      <c r="O221" s="29">
        <f t="shared" si="64"/>
        <v>2.5841978983772278</v>
      </c>
      <c r="P221" s="29">
        <f t="shared" si="68"/>
        <v>4.9243332300052782E-2</v>
      </c>
      <c r="Q221" s="30">
        <f t="shared" si="71"/>
        <v>6.107020161551268E-2</v>
      </c>
      <c r="R221" s="29">
        <f t="shared" si="56"/>
        <v>-0.18765190256155087</v>
      </c>
      <c r="S221" s="29">
        <f t="shared" si="60"/>
        <v>4.0176895426357571E-3</v>
      </c>
      <c r="T221" s="29"/>
      <c r="U221" s="29"/>
      <c r="V221" s="29"/>
      <c r="W221" s="1" t="d">
        <v>2011-06-06</v>
      </c>
      <c r="X221">
        <v>37.860000999999997</v>
      </c>
      <c r="Y221">
        <v>35.209999000000003</v>
      </c>
      <c r="Z221" s="29">
        <f t="shared" si="65"/>
        <v>1.0752627683971248</v>
      </c>
      <c r="AA221" s="29">
        <f t="shared" si="69"/>
        <v>-1.0878668012585851E-3</v>
      </c>
      <c r="AB221" s="30">
        <f t="shared" si="72"/>
        <v>3.7733738859313505E-2</v>
      </c>
      <c r="AC221" s="29">
        <f t="shared" si="57"/>
        <v>1.2250060100991292E-2</v>
      </c>
      <c r="AD221" s="29">
        <f t="shared" si="61"/>
        <v>-1.6075765491117208E-3</v>
      </c>
      <c r="AE221" s="29"/>
      <c r="AF221" s="29"/>
      <c r="AG221" s="29"/>
      <c r="AZ221" s="1" t="d">
        <f>A218</f>
        <v>2011-05-16</v>
      </c>
      <c r="BA221" s="6">
        <f t="shared" si="66"/>
        <v>7.0656859751346002E-4</v>
      </c>
      <c r="BB221" s="6">
        <f t="shared" si="58"/>
        <v>-0.30804006001600792</v>
      </c>
      <c r="BC221" s="6">
        <f t="shared" si="62"/>
        <v>-0.1930796647434882</v>
      </c>
    </row>
    <row r="222" spans="1:55">
      <c r="A222" s="1" t="d">
        <v>2011-06-13</v>
      </c>
      <c r="B222">
        <v>71.680000000000007</v>
      </c>
      <c r="C222">
        <v>96.900002000000001</v>
      </c>
      <c r="D222" s="29">
        <f t="shared" si="63"/>
        <v>1.3518415457589283</v>
      </c>
      <c r="E222" s="29">
        <f t="shared" si="67"/>
        <v>5.677064958432243E-2</v>
      </c>
      <c r="F222" s="30">
        <f t="shared" si="70"/>
        <v>0.12078880531863617</v>
      </c>
      <c r="G222" s="29">
        <f t="shared" si="55"/>
        <v>-0.33331957035661652</v>
      </c>
      <c r="H222" s="29">
        <f t="shared" si="59"/>
        <v>-0.12888938359244359</v>
      </c>
      <c r="I222" s="29"/>
      <c r="J222" s="29"/>
      <c r="K222" s="29"/>
      <c r="L222" s="1" t="d">
        <v>2011-06-13</v>
      </c>
      <c r="M222">
        <v>36.639999000000003</v>
      </c>
      <c r="N222">
        <v>96.900002000000001</v>
      </c>
      <c r="O222" s="29">
        <f t="shared" si="64"/>
        <v>2.6446507817863201</v>
      </c>
      <c r="P222" s="29">
        <f t="shared" si="68"/>
        <v>6.6217270684914967E-2</v>
      </c>
      <c r="Q222" s="30">
        <f t="shared" si="71"/>
        <v>0.16436378397776577</v>
      </c>
      <c r="R222" s="29">
        <f t="shared" si="56"/>
        <v>-0.16090113907929188</v>
      </c>
      <c r="S222" s="29">
        <f t="shared" si="60"/>
        <v>-2.4595140986096314E-2</v>
      </c>
      <c r="T222" s="29"/>
      <c r="U222" s="29"/>
      <c r="V222" s="29"/>
      <c r="W222" s="1" t="d">
        <v>2011-06-13</v>
      </c>
      <c r="X222">
        <v>37.950001</v>
      </c>
      <c r="Y222">
        <v>35.450001</v>
      </c>
      <c r="Z222" s="29">
        <f t="shared" si="65"/>
        <v>1.0705218597878179</v>
      </c>
      <c r="AA222" s="29">
        <f t="shared" si="69"/>
        <v>-6.5923091201844589E-3</v>
      </c>
      <c r="AB222" s="30">
        <f t="shared" si="72"/>
        <v>3.0003205705054978E-2</v>
      </c>
      <c r="AC222" s="29">
        <f t="shared" si="57"/>
        <v>3.5059740903989685E-3</v>
      </c>
      <c r="AD222" s="29">
        <f t="shared" si="61"/>
        <v>1.3459339533181346E-3</v>
      </c>
      <c r="AE222" s="29"/>
      <c r="AF222" s="29"/>
      <c r="AG222" s="29"/>
      <c r="AZ222" s="1" t="d">
        <f>A219</f>
        <v>2011-05-23</v>
      </c>
      <c r="BA222" s="6">
        <f t="shared" si="66"/>
        <v>-1.5980826561236876E-2</v>
      </c>
      <c r="BB222" s="6">
        <f t="shared" si="58"/>
        <v>-0.31459670093351622</v>
      </c>
      <c r="BC222" s="6">
        <f t="shared" si="62"/>
        <v>-0.18228202762497514</v>
      </c>
    </row>
    <row r="223" spans="1:55">
      <c r="A223" s="1" t="d">
        <v>2011-06-20</v>
      </c>
      <c r="B223">
        <v>70.930000000000007</v>
      </c>
      <c r="C223">
        <v>96.980002999999996</v>
      </c>
      <c r="D223" s="29">
        <f t="shared" si="63"/>
        <v>1.367263541519808</v>
      </c>
      <c r="E223" s="29">
        <f t="shared" si="67"/>
        <v>7.8776232768956109E-2</v>
      </c>
      <c r="F223" s="30">
        <f t="shared" si="70"/>
        <v>0.1245702300276246</v>
      </c>
      <c r="G223" s="29">
        <f t="shared" si="55"/>
        <v>-0.31453001946282877</v>
      </c>
      <c r="H223" s="29">
        <f t="shared" si="59"/>
        <v>-0.24000089978749636</v>
      </c>
      <c r="I223" s="29"/>
      <c r="J223" s="29"/>
      <c r="K223" s="29"/>
      <c r="L223" s="1" t="d">
        <v>2011-06-20</v>
      </c>
      <c r="M223">
        <v>37.470001000000003</v>
      </c>
      <c r="N223">
        <v>96.980002999999996</v>
      </c>
      <c r="O223" s="29">
        <f t="shared" si="64"/>
        <v>2.5882039074405148</v>
      </c>
      <c r="P223" s="29">
        <f t="shared" si="68"/>
        <v>5.4227997606916822E-2</v>
      </c>
      <c r="Q223" s="30">
        <f t="shared" si="71"/>
        <v>0.14229493133930146</v>
      </c>
      <c r="R223" s="29">
        <f t="shared" si="56"/>
        <v>-0.18124984212105291</v>
      </c>
      <c r="S223" s="29">
        <f t="shared" si="60"/>
        <v>-0.17082749862692267</v>
      </c>
      <c r="T223" s="29"/>
      <c r="U223" s="29"/>
      <c r="V223" s="29"/>
      <c r="W223" s="1" t="d">
        <v>2011-06-20</v>
      </c>
      <c r="X223">
        <v>38.5</v>
      </c>
      <c r="Y223">
        <v>35.630001</v>
      </c>
      <c r="Z223" s="29">
        <f t="shared" si="65"/>
        <v>1.0805500679048536</v>
      </c>
      <c r="AA223" s="29">
        <f t="shared" si="69"/>
        <v>3.3239792338541994E-3</v>
      </c>
      <c r="AB223" s="30">
        <f t="shared" si="72"/>
        <v>3.2777169948066474E-2</v>
      </c>
      <c r="AC223" s="29">
        <f t="shared" si="57"/>
        <v>8.0533659454729688E-3</v>
      </c>
      <c r="AD223" s="29">
        <f t="shared" si="61"/>
        <v>8.3220073407924439E-3</v>
      </c>
      <c r="AE223" s="29"/>
      <c r="AF223" s="29"/>
      <c r="AG223" s="29"/>
      <c r="AZ223" s="1" t="d">
        <f>A220</f>
        <v>2011-05-30</v>
      </c>
      <c r="BA223" s="6">
        <f t="shared" si="66"/>
        <v>-1.691067255347535E-2</v>
      </c>
      <c r="BB223" s="6">
        <f t="shared" si="58"/>
        <v>-0.22417709732007859</v>
      </c>
      <c r="BC223" s="6">
        <f t="shared" si="62"/>
        <v>-0.18822532382859053</v>
      </c>
    </row>
    <row r="224" spans="1:55">
      <c r="A224" s="1" t="d">
        <v>2011-06-27</v>
      </c>
      <c r="B224">
        <v>76.059997999999993</v>
      </c>
      <c r="C224">
        <v>93.629997000000003</v>
      </c>
      <c r="D224" s="29">
        <f t="shared" si="63"/>
        <v>1.231001833578802</v>
      </c>
      <c r="E224" s="29">
        <f t="shared" si="67"/>
        <v>-3.9002669086961657E-2</v>
      </c>
      <c r="F224" s="30">
        <f t="shared" si="70"/>
        <v>5.7766561294641222E-2</v>
      </c>
      <c r="G224" s="29">
        <f t="shared" si="55"/>
        <v>-0.40269843803871291</v>
      </c>
      <c r="H224" s="29">
        <f t="shared" si="59"/>
        <v>-0.3151562838615396</v>
      </c>
      <c r="I224" s="29"/>
      <c r="J224" s="29"/>
      <c r="K224" s="29"/>
      <c r="L224" s="1" t="d">
        <v>2011-06-27</v>
      </c>
      <c r="M224">
        <v>39.729999999999997</v>
      </c>
      <c r="N224">
        <v>93.629997000000003</v>
      </c>
      <c r="O224" s="29">
        <f t="shared" si="64"/>
        <v>2.3566573621948153</v>
      </c>
      <c r="P224" s="29">
        <f t="shared" si="68"/>
        <v>-7.0846312004047077E-2</v>
      </c>
      <c r="Q224" s="30">
        <f t="shared" si="71"/>
        <v>5.8227382101948971E-2</v>
      </c>
      <c r="R224" s="29">
        <f t="shared" si="56"/>
        <v>-0.29014391055446503</v>
      </c>
      <c r="S224" s="29">
        <f t="shared" si="60"/>
        <v>-0.2425280457332567</v>
      </c>
      <c r="T224" s="29"/>
      <c r="U224" s="29"/>
      <c r="V224" s="29"/>
      <c r="W224" s="1" t="d">
        <v>2011-06-27</v>
      </c>
      <c r="X224">
        <v>41.02</v>
      </c>
      <c r="Y224">
        <v>37.909999999999997</v>
      </c>
      <c r="Z224" s="29">
        <f t="shared" si="65"/>
        <v>1.0820364020047484</v>
      </c>
      <c r="AA224" s="29">
        <f t="shared" si="69"/>
        <v>3.6294271228215404E-3</v>
      </c>
      <c r="AB224" s="30">
        <f t="shared" si="72"/>
        <v>2.8353714199658854E-2</v>
      </c>
      <c r="AC224" s="29">
        <f t="shared" si="57"/>
        <v>1.2730510046024384E-2</v>
      </c>
      <c r="AD224" s="29">
        <f t="shared" si="61"/>
        <v>2.2131900519861719E-2</v>
      </c>
      <c r="AE224" s="29"/>
      <c r="AF224" s="29"/>
      <c r="AG224" s="29"/>
      <c r="AZ224" s="1" t="d">
        <f>A221</f>
        <v>2011-06-06</v>
      </c>
      <c r="BA224" s="6">
        <f t="shared" si="66"/>
        <v>-2.509403845092139E-2</v>
      </c>
      <c r="BB224" s="6">
        <f t="shared" si="58"/>
        <v>-0.18786736317755098</v>
      </c>
      <c r="BC224" s="6">
        <f t="shared" si="62"/>
        <v>-0.11067551871427968</v>
      </c>
    </row>
    <row r="225" spans="1:55">
      <c r="A225" s="1" t="d">
        <v>2011-07-04</v>
      </c>
      <c r="B225">
        <v>76.889999000000003</v>
      </c>
      <c r="C225">
        <v>95.370002999999997</v>
      </c>
      <c r="D225" s="29">
        <f t="shared" si="63"/>
        <v>1.2403434027876628</v>
      </c>
      <c r="E225" s="29">
        <f t="shared" si="67"/>
        <v>-6.5795118234747388E-2</v>
      </c>
      <c r="F225" s="30">
        <f t="shared" si="70"/>
        <v>4.650018211111525E-2</v>
      </c>
      <c r="G225" s="29">
        <f t="shared" si="55"/>
        <v>-0.3644850392777908</v>
      </c>
      <c r="H225" s="29">
        <f t="shared" si="59"/>
        <v>-0.40234555979256015</v>
      </c>
      <c r="I225" s="29"/>
      <c r="J225" s="29"/>
      <c r="K225" s="29"/>
      <c r="L225" s="1" t="d">
        <v>2011-07-04</v>
      </c>
      <c r="M225">
        <v>40.229999999999997</v>
      </c>
      <c r="N225">
        <v>95.370002999999997</v>
      </c>
      <c r="O225" s="29">
        <f t="shared" si="64"/>
        <v>2.3706190156599556</v>
      </c>
      <c r="P225" s="29">
        <f t="shared" si="68"/>
        <v>-8.6264059961534884E-2</v>
      </c>
      <c r="Q225" s="30">
        <f t="shared" si="71"/>
        <v>2.9104737762336158E-3</v>
      </c>
      <c r="R225" s="29">
        <f t="shared" si="56"/>
        <v>-0.24995834030584466</v>
      </c>
      <c r="S225" s="29">
        <f t="shared" si="60"/>
        <v>-0.31273921457067572</v>
      </c>
      <c r="T225" s="29"/>
      <c r="U225" s="29"/>
      <c r="V225" s="29"/>
      <c r="W225" s="1" t="d">
        <v>2011-07-04</v>
      </c>
      <c r="X225">
        <v>41.369999</v>
      </c>
      <c r="Y225">
        <v>37.82</v>
      </c>
      <c r="Z225" s="29">
        <f t="shared" si="65"/>
        <v>1.0938656530936013</v>
      </c>
      <c r="AA225" s="29">
        <f t="shared" si="69"/>
        <v>1.7152825642564255E-2</v>
      </c>
      <c r="AB225" s="30">
        <f t="shared" si="72"/>
        <v>2.9652463495101849E-2</v>
      </c>
      <c r="AC225" s="29">
        <f t="shared" si="57"/>
        <v>2.4791250457502686E-2</v>
      </c>
      <c r="AD225" s="29">
        <f t="shared" si="61"/>
        <v>1.4130002649090473E-2</v>
      </c>
      <c r="AE225" s="29"/>
      <c r="AF225" s="29"/>
      <c r="AG225" s="29"/>
      <c r="AZ225" s="1" t="d">
        <f>A222</f>
        <v>2011-06-13</v>
      </c>
      <c r="BA225" s="6">
        <f t="shared" si="66"/>
        <v>-2.2140527948491535E-2</v>
      </c>
      <c r="BB225" s="6">
        <f t="shared" si="58"/>
        <v>-0.16111659969529199</v>
      </c>
      <c r="BC225" s="6">
        <f t="shared" si="62"/>
        <v>-0.14830208758253507</v>
      </c>
    </row>
    <row r="226" spans="1:55">
      <c r="A226" s="1" t="d">
        <v>2011-07-11</v>
      </c>
      <c r="B226">
        <v>76.860000999999997</v>
      </c>
      <c r="C226">
        <v>96.169998000000007</v>
      </c>
      <c r="D226" s="29">
        <f t="shared" si="63"/>
        <v>1.2512359712303414</v>
      </c>
      <c r="E226" s="29">
        <f t="shared" si="67"/>
        <v>-7.7335931089362486E-2</v>
      </c>
      <c r="F226" s="30">
        <f t="shared" si="70"/>
        <v>7.6420727280986755E-2</v>
      </c>
      <c r="G226" s="29">
        <f t="shared" si="55"/>
        <v>-0.30264424818145225</v>
      </c>
      <c r="H226" s="29">
        <f t="shared" si="59"/>
        <v>-0.37417632235457204</v>
      </c>
      <c r="I226" s="29"/>
      <c r="J226" s="29"/>
      <c r="K226" s="29"/>
      <c r="L226" s="1" t="d">
        <v>2011-07-11</v>
      </c>
      <c r="M226">
        <v>39.57</v>
      </c>
      <c r="N226">
        <v>96.169998000000007</v>
      </c>
      <c r="O226" s="29">
        <f t="shared" si="64"/>
        <v>2.4303764973464745</v>
      </c>
      <c r="P226" s="29">
        <f t="shared" si="68"/>
        <v>-8.4492844492651334E-2</v>
      </c>
      <c r="Q226" s="30">
        <f t="shared" si="71"/>
        <v>4.4119643530320746E-2</v>
      </c>
      <c r="R226" s="29">
        <f t="shared" si="56"/>
        <v>-0.1762557121369869</v>
      </c>
      <c r="S226" s="29">
        <f t="shared" si="60"/>
        <v>-0.25560683156186231</v>
      </c>
      <c r="T226" s="29"/>
      <c r="U226" s="29"/>
      <c r="V226" s="29"/>
      <c r="W226" s="1" t="d">
        <v>2011-07-11</v>
      </c>
      <c r="X226">
        <v>40.290000999999997</v>
      </c>
      <c r="Y226">
        <v>36.540000999999997</v>
      </c>
      <c r="Z226" s="29">
        <f t="shared" si="65"/>
        <v>1.1026272549910439</v>
      </c>
      <c r="AA226" s="29">
        <f t="shared" si="69"/>
        <v>2.9549496700962023E-2</v>
      </c>
      <c r="AB226" s="30">
        <f t="shared" si="72"/>
        <v>3.5348166292745363E-2</v>
      </c>
      <c r="AC226" s="29">
        <f t="shared" si="57"/>
        <v>2.3565640469974131E-2</v>
      </c>
      <c r="AD226" s="29">
        <f t="shared" si="61"/>
        <v>8.2380699908451722E-3</v>
      </c>
      <c r="AE226" s="29"/>
      <c r="AF226" s="29"/>
      <c r="AG226" s="29"/>
      <c r="AZ226" s="1" t="d">
        <f>A223</f>
        <v>2011-06-20</v>
      </c>
      <c r="BA226" s="6">
        <f t="shared" si="66"/>
        <v>-1.5164454561017225E-2</v>
      </c>
      <c r="BB226" s="6">
        <f t="shared" si="58"/>
        <v>-0.18146530273705302</v>
      </c>
      <c r="BC226" s="6">
        <f t="shared" si="62"/>
        <v>-0.25941360377758782</v>
      </c>
    </row>
    <row r="227" spans="1:55">
      <c r="A227" s="1" t="d">
        <v>2011-07-18</v>
      </c>
      <c r="B227">
        <v>79.730002999999996</v>
      </c>
      <c r="C227">
        <v>96.050003000000004</v>
      </c>
      <c r="D227" s="29">
        <f t="shared" si="63"/>
        <v>1.2046908238546035</v>
      </c>
      <c r="E227" s="29">
        <f t="shared" si="67"/>
        <v>-0.12658837109052015</v>
      </c>
      <c r="F227" s="30">
        <f t="shared" si="70"/>
        <v>-1.1708628570868025E-2</v>
      </c>
      <c r="G227" s="29">
        <f t="shared" si="55"/>
        <v>-0.35004355800539105</v>
      </c>
      <c r="H227" s="29">
        <f t="shared" si="59"/>
        <v>-0.45404718517894832</v>
      </c>
      <c r="I227" s="29"/>
      <c r="J227" s="29"/>
      <c r="K227" s="29"/>
      <c r="L227" s="1" t="d">
        <v>2011-07-18</v>
      </c>
      <c r="M227">
        <v>39.950001</v>
      </c>
      <c r="N227">
        <v>96.050003000000004</v>
      </c>
      <c r="O227" s="29">
        <f t="shared" si="64"/>
        <v>2.4042553340611934</v>
      </c>
      <c r="P227" s="29">
        <f t="shared" si="68"/>
        <v>-7.3723939913080946E-2</v>
      </c>
      <c r="Q227" s="30">
        <f t="shared" si="71"/>
        <v>-4.4301511565292802E-3</v>
      </c>
      <c r="R227" s="29">
        <f t="shared" si="56"/>
        <v>-0.20678178460999241</v>
      </c>
      <c r="S227" s="29">
        <f t="shared" si="60"/>
        <v>-0.33450031723546547</v>
      </c>
      <c r="T227" s="29"/>
      <c r="U227" s="29"/>
      <c r="V227" s="29"/>
      <c r="W227" s="1" t="d">
        <v>2011-07-18</v>
      </c>
      <c r="X227">
        <v>41.09</v>
      </c>
      <c r="Y227">
        <v>36.830002</v>
      </c>
      <c r="Z227" s="29">
        <f t="shared" si="65"/>
        <v>1.1156665155760785</v>
      </c>
      <c r="AA227" s="29">
        <f t="shared" si="69"/>
        <v>3.1981764525031181E-2</v>
      </c>
      <c r="AB227" s="30">
        <f t="shared" si="72"/>
        <v>4.7592953427867485E-2</v>
      </c>
      <c r="AC227" s="29">
        <f t="shared" si="57"/>
        <v>3.5871991245050805E-2</v>
      </c>
      <c r="AD227" s="29">
        <f t="shared" si="61"/>
        <v>6.2746588080192971E-3</v>
      </c>
      <c r="AE227" s="29"/>
      <c r="AF227" s="29"/>
      <c r="AG227" s="29"/>
      <c r="AZ227" s="1" t="d">
        <f>A224</f>
        <v>2011-06-27</v>
      </c>
      <c r="BA227" s="6">
        <f t="shared" si="66"/>
        <v>-1.3545613819479496E-3</v>
      </c>
      <c r="BB227" s="6">
        <f t="shared" si="58"/>
        <v>-0.29035937117046517</v>
      </c>
      <c r="BC227" s="6">
        <f t="shared" si="62"/>
        <v>-0.33456898785163108</v>
      </c>
    </row>
    <row r="228" spans="1:55">
      <c r="A228" s="1" t="d">
        <v>2011-07-25</v>
      </c>
      <c r="B228">
        <v>76.449996999999996</v>
      </c>
      <c r="C228">
        <v>97.919998000000007</v>
      </c>
      <c r="D228" s="29">
        <f t="shared" si="63"/>
        <v>1.280837172563918</v>
      </c>
      <c r="E228" s="29">
        <f t="shared" si="67"/>
        <v>3.9685568500741078E-2</v>
      </c>
      <c r="F228" s="30">
        <f t="shared" si="70"/>
        <v>3.2655005592179383E-2</v>
      </c>
      <c r="G228" s="29">
        <f t="shared" si="55"/>
        <v>-0.28025044232419533</v>
      </c>
      <c r="H228" s="29">
        <f t="shared" si="59"/>
        <v>-0.33652252739052557</v>
      </c>
      <c r="I228" s="29"/>
      <c r="J228" s="29"/>
      <c r="K228" s="29"/>
      <c r="L228" s="1" t="d">
        <v>2011-07-25</v>
      </c>
      <c r="M228">
        <v>38.009998000000003</v>
      </c>
      <c r="N228">
        <v>97.919998000000007</v>
      </c>
      <c r="O228" s="29">
        <f t="shared" si="64"/>
        <v>2.5761642502585769</v>
      </c>
      <c r="P228" s="29">
        <f t="shared" si="68"/>
        <v>8.9057324872478125E-2</v>
      </c>
      <c r="Q228" s="30">
        <f t="shared" si="71"/>
        <v>3.9223575359458918E-2</v>
      </c>
      <c r="R228" s="29">
        <f t="shared" si="56"/>
        <v>-0.11344244468965654</v>
      </c>
      <c r="S228" s="29">
        <f t="shared" si="60"/>
        <v>-0.20934236976449361</v>
      </c>
      <c r="T228" s="29"/>
      <c r="U228" s="29"/>
      <c r="V228" s="29"/>
      <c r="W228" s="1" t="d">
        <v>2011-07-25</v>
      </c>
      <c r="X228">
        <v>39.650002000000001</v>
      </c>
      <c r="Y228">
        <v>34.68</v>
      </c>
      <c r="Z228" s="29">
        <f t="shared" si="65"/>
        <v>1.1433103229527106</v>
      </c>
      <c r="AA228" s="29">
        <f t="shared" si="69"/>
        <v>5.5083023493885282E-2</v>
      </c>
      <c r="AB228" s="30">
        <f t="shared" si="72"/>
        <v>9.0141084913238481E-2</v>
      </c>
      <c r="AC228" s="29">
        <f t="shared" si="57"/>
        <v>4.2523867925888706E-2</v>
      </c>
      <c r="AD228" s="29">
        <f t="shared" si="61"/>
        <v>3.3550587247725236E-2</v>
      </c>
      <c r="AE228" s="29"/>
      <c r="AF228" s="29"/>
      <c r="AG228" s="29"/>
      <c r="AZ228" s="1" t="d">
        <f>A225</f>
        <v>2011-07-04</v>
      </c>
      <c r="BA228" s="6">
        <f t="shared" si="66"/>
        <v>-9.3564592527191955E-3</v>
      </c>
      <c r="BB228" s="6">
        <f t="shared" si="58"/>
        <v>-0.25017380092184477</v>
      </c>
      <c r="BC228" s="6">
        <f t="shared" si="62"/>
        <v>-0.42175826378265163</v>
      </c>
    </row>
    <row r="229" spans="1:55">
      <c r="A229" s="1" t="d">
        <v>2011-08-01</v>
      </c>
      <c r="B229">
        <v>68.069999999999993</v>
      </c>
      <c r="C229">
        <v>102.32</v>
      </c>
      <c r="D229" s="29">
        <f t="shared" si="63"/>
        <v>1.5031585132951375</v>
      </c>
      <c r="E229" s="29">
        <f t="shared" si="67"/>
        <v>0.19218029080197097</v>
      </c>
      <c r="F229" s="30">
        <f t="shared" si="70"/>
        <v>0.24945000146727089</v>
      </c>
      <c r="G229" s="29">
        <f t="shared" si="55"/>
        <v>-4.5072894413275826E-2</v>
      </c>
      <c r="H229" s="29">
        <f t="shared" si="59"/>
        <v>-0.15586759114519863</v>
      </c>
      <c r="I229" s="29"/>
      <c r="J229" s="29"/>
      <c r="K229" s="29"/>
      <c r="L229" s="1" t="d">
        <v>2011-08-01</v>
      </c>
      <c r="M229">
        <v>34.32</v>
      </c>
      <c r="N229">
        <v>102.32</v>
      </c>
      <c r="O229" s="29">
        <f t="shared" si="64"/>
        <v>2.9813519813519811</v>
      </c>
      <c r="P229" s="29">
        <f t="shared" si="68"/>
        <v>0.22922577356526899</v>
      </c>
      <c r="Q229" s="30">
        <f t="shared" si="71"/>
        <v>0.23818396656574845</v>
      </c>
      <c r="R229" s="29">
        <f t="shared" si="56"/>
        <v>9.9982029554996521E-2</v>
      </c>
      <c r="S229" s="29">
        <f t="shared" si="60"/>
        <v>-5.7049306046167654E-2</v>
      </c>
      <c r="T229" s="29"/>
      <c r="U229" s="29"/>
      <c r="V229" s="29"/>
      <c r="W229" s="1" t="d">
        <v>2011-08-01</v>
      </c>
      <c r="X229">
        <v>36.340000000000003</v>
      </c>
      <c r="Y229">
        <v>31.76</v>
      </c>
      <c r="Z229" s="29">
        <f t="shared" si="65"/>
        <v>1.1442065491183879</v>
      </c>
      <c r="AA229" s="29">
        <f t="shared" si="69"/>
        <v>4.4993533518187058E-2</v>
      </c>
      <c r="AB229" s="30">
        <f t="shared" si="72"/>
        <v>8.9392764553258036E-2</v>
      </c>
      <c r="AC229" s="29">
        <f t="shared" si="57"/>
        <v>4.6578986133065645E-2</v>
      </c>
      <c r="AD229" s="29">
        <f t="shared" si="61"/>
        <v>5.5592191338832017E-2</v>
      </c>
      <c r="AE229" s="29"/>
      <c r="AF229" s="29"/>
      <c r="AG229" s="29"/>
      <c r="AZ229" s="1" t="d">
        <f>A226</f>
        <v>2011-07-11</v>
      </c>
      <c r="BA229" s="6">
        <f t="shared" si="66"/>
        <v>-1.5248391910964497E-2</v>
      </c>
      <c r="BB229" s="6">
        <f t="shared" si="58"/>
        <v>-0.17647117275298702</v>
      </c>
      <c r="BC229" s="6">
        <f t="shared" si="62"/>
        <v>-0.39358902634466353</v>
      </c>
    </row>
    <row r="230" spans="1:55">
      <c r="A230" s="1" t="d">
        <v>2011-08-08</v>
      </c>
      <c r="B230">
        <v>66.959998999999996</v>
      </c>
      <c r="C230">
        <v>105.57</v>
      </c>
      <c r="D230" s="29">
        <f t="shared" si="63"/>
        <v>1.5766129267713997</v>
      </c>
      <c r="E230" s="29">
        <f t="shared" si="67"/>
        <v>0.23114698897415531</v>
      </c>
      <c r="F230" s="30">
        <f t="shared" si="70"/>
        <v>0.31332874410744788</v>
      </c>
      <c r="G230" s="29">
        <f t="shared" si="55"/>
        <v>3.5093661714652072E-2</v>
      </c>
      <c r="H230" s="29">
        <f t="shared" si="59"/>
        <v>-0.17972326131091679</v>
      </c>
      <c r="I230" s="29"/>
      <c r="J230" s="29"/>
      <c r="K230" s="29"/>
      <c r="L230" s="1" t="d">
        <v>2011-08-08</v>
      </c>
      <c r="M230">
        <v>34.439999</v>
      </c>
      <c r="N230">
        <v>105.57</v>
      </c>
      <c r="O230" s="29">
        <f t="shared" si="64"/>
        <v>3.0653310994579295</v>
      </c>
      <c r="P230" s="29">
        <f t="shared" si="68"/>
        <v>0.23210940694752738</v>
      </c>
      <c r="Q230" s="30">
        <f t="shared" si="71"/>
        <v>0.28942430155603893</v>
      </c>
      <c r="R230" s="29">
        <f t="shared" si="56"/>
        <v>0.12760283732277672</v>
      </c>
      <c r="S230" s="29">
        <f t="shared" si="60"/>
        <v>-7.0944042199384508E-2</v>
      </c>
      <c r="T230" s="29"/>
      <c r="U230" s="29"/>
      <c r="V230" s="29"/>
      <c r="W230" s="1" t="d">
        <v>2011-08-08</v>
      </c>
      <c r="X230">
        <v>36.07</v>
      </c>
      <c r="Y230">
        <v>31.4</v>
      </c>
      <c r="Z230" s="29">
        <f t="shared" si="65"/>
        <v>1.1487261146496817</v>
      </c>
      <c r="AA230" s="29">
        <f t="shared" si="69"/>
        <v>4.0957856295059041E-2</v>
      </c>
      <c r="AB230" s="30">
        <f t="shared" si="72"/>
        <v>0.10448881395545719</v>
      </c>
      <c r="AC230" s="29">
        <f t="shared" si="57"/>
        <v>3.3323997034041278E-2</v>
      </c>
      <c r="AD230" s="29">
        <f t="shared" si="61"/>
        <v>7.5347719140222452E-2</v>
      </c>
      <c r="AE230" s="29"/>
      <c r="AF230" s="29"/>
      <c r="AG230" s="29"/>
      <c r="AZ230" s="1" t="d">
        <f>A227</f>
        <v>2011-07-18</v>
      </c>
      <c r="BA230" s="6">
        <f t="shared" si="66"/>
        <v>-1.7211803093790373E-2</v>
      </c>
      <c r="BB230" s="6">
        <f t="shared" si="58"/>
        <v>-0.20699724522599253</v>
      </c>
      <c r="BC230" s="6">
        <f t="shared" si="62"/>
        <v>-0.4734598891690398</v>
      </c>
    </row>
    <row r="231" spans="1:55">
      <c r="A231" s="1" t="d">
        <v>2011-08-15</v>
      </c>
      <c r="B231">
        <v>63.240001999999997</v>
      </c>
      <c r="C231">
        <v>111.199997</v>
      </c>
      <c r="D231" s="29">
        <f t="shared" si="63"/>
        <v>1.7583806686154122</v>
      </c>
      <c r="E231" s="29">
        <f t="shared" si="67"/>
        <v>0.37817035456433695</v>
      </c>
      <c r="F231" s="30">
        <f t="shared" si="70"/>
        <v>0.44443840482044705</v>
      </c>
      <c r="G231" s="29">
        <f t="shared" si="55"/>
        <v>0.1463743613715075</v>
      </c>
      <c r="H231" s="29">
        <f t="shared" si="59"/>
        <v>-0.1491003392490185</v>
      </c>
      <c r="I231" s="29"/>
      <c r="J231" s="29"/>
      <c r="K231" s="29"/>
      <c r="L231" s="1" t="d">
        <v>2011-08-15</v>
      </c>
      <c r="M231">
        <v>32</v>
      </c>
      <c r="N231">
        <v>111.199997</v>
      </c>
      <c r="O231" s="29">
        <f t="shared" si="64"/>
        <v>3.4749999062499999</v>
      </c>
      <c r="P231" s="29">
        <f t="shared" si="68"/>
        <v>0.36835422883361257</v>
      </c>
      <c r="Q231" s="30">
        <f t="shared" si="71"/>
        <v>0.44098605859964396</v>
      </c>
      <c r="R231" s="29">
        <f t="shared" si="56"/>
        <v>0.24154854336009055</v>
      </c>
      <c r="S231" s="29">
        <f t="shared" si="60"/>
        <v>-3.3456105931987085E-2</v>
      </c>
      <c r="T231" s="29"/>
      <c r="U231" s="29"/>
      <c r="V231" s="29"/>
      <c r="W231" s="1" t="d">
        <v>2011-08-15</v>
      </c>
      <c r="X231">
        <v>34.049999</v>
      </c>
      <c r="Y231">
        <v>29.129999000000002</v>
      </c>
      <c r="Z231" s="29">
        <f t="shared" si="65"/>
        <v>1.1688980490524561</v>
      </c>
      <c r="AA231" s="29">
        <f t="shared" si="69"/>
        <v>4.6609468449683958E-2</v>
      </c>
      <c r="AB231" s="30">
        <f t="shared" si="72"/>
        <v>0.11316778293288977</v>
      </c>
      <c r="AC231" s="29">
        <f t="shared" si="57"/>
        <v>5.5106128156863908E-2</v>
      </c>
      <c r="AD231" s="29">
        <f t="shared" si="61"/>
        <v>8.3594409997140781E-2</v>
      </c>
      <c r="AE231" s="29"/>
      <c r="AF231" s="29"/>
      <c r="AG231" s="29"/>
      <c r="AZ231" s="1" t="d">
        <f>A228</f>
        <v>2011-07-25</v>
      </c>
      <c r="BA231" s="6">
        <f t="shared" si="66"/>
        <v>1.0064125345915567E-2</v>
      </c>
      <c r="BB231" s="6">
        <f t="shared" si="58"/>
        <v>-0.11365790530565666</v>
      </c>
      <c r="BC231" s="6">
        <f t="shared" si="62"/>
        <v>-0.35593523138061706</v>
      </c>
    </row>
    <row r="232" spans="1:55">
      <c r="A232" s="1" t="d">
        <v>2011-08-22</v>
      </c>
      <c r="B232">
        <v>65.809997999999993</v>
      </c>
      <c r="C232">
        <v>108.489998</v>
      </c>
      <c r="D232" s="29">
        <f t="shared" si="63"/>
        <v>1.6485336772081349</v>
      </c>
      <c r="E232" s="29">
        <f t="shared" si="67"/>
        <v>0.25237230711652825</v>
      </c>
      <c r="F232" s="30">
        <f t="shared" si="70"/>
        <v>0.31711137917718318</v>
      </c>
      <c r="G232" s="29">
        <f t="shared" si="55"/>
        <v>5.9780356546676051E-2</v>
      </c>
      <c r="H232" s="29">
        <f t="shared" si="59"/>
        <v>-0.13435714802157911</v>
      </c>
      <c r="I232" s="29"/>
      <c r="J232" s="29"/>
      <c r="K232" s="29"/>
      <c r="L232" s="1" t="d">
        <v>2011-08-22</v>
      </c>
      <c r="M232">
        <v>33.93</v>
      </c>
      <c r="N232">
        <v>108.489998</v>
      </c>
      <c r="O232" s="29">
        <f t="shared" si="64"/>
        <v>3.1974653109342763</v>
      </c>
      <c r="P232" s="29">
        <f t="shared" si="68"/>
        <v>0.21605683764758618</v>
      </c>
      <c r="Q232" s="30">
        <f t="shared" si="71"/>
        <v>0.30606372917725561</v>
      </c>
      <c r="R232" s="29">
        <f t="shared" si="56"/>
        <v>0.13855286988881932</v>
      </c>
      <c r="S232" s="29">
        <f t="shared" si="60"/>
        <v>-2.0867637325034251E-2</v>
      </c>
      <c r="T232" s="29"/>
      <c r="U232" s="29"/>
      <c r="V232" s="29"/>
      <c r="W232" s="1" t="d">
        <v>2011-08-22</v>
      </c>
      <c r="X232">
        <v>36.119999</v>
      </c>
      <c r="Y232">
        <v>30.93</v>
      </c>
      <c r="Z232" s="29">
        <f t="shared" si="65"/>
        <v>1.1677982217911413</v>
      </c>
      <c r="AA232" s="29">
        <f t="shared" si="69"/>
        <v>2.1192267556436727E-2</v>
      </c>
      <c r="AB232" s="30">
        <f t="shared" si="72"/>
        <v>9.9593965059284015E-2</v>
      </c>
      <c r="AC232" s="29">
        <f t="shared" si="57"/>
        <v>5.0402009683693884E-2</v>
      </c>
      <c r="AD232" s="29">
        <f t="shared" si="61"/>
        <v>9.5152919653283055E-2</v>
      </c>
      <c r="AE232" s="29"/>
      <c r="AF232" s="29"/>
      <c r="AG232" s="29"/>
      <c r="AZ232" s="1" t="d">
        <f>A229</f>
        <v>2011-08-01</v>
      </c>
      <c r="BA232" s="6">
        <f t="shared" si="66"/>
        <v>3.2105729437022348E-2</v>
      </c>
      <c r="BB232" s="6">
        <f t="shared" si="58"/>
        <v>9.9766568938996408E-2</v>
      </c>
      <c r="BC232" s="6">
        <f t="shared" si="62"/>
        <v>-0.17528029513529012</v>
      </c>
    </row>
    <row r="233" spans="1:55">
      <c r="A233" s="1" t="d">
        <v>2011-08-29</v>
      </c>
      <c r="B233">
        <v>66.220000999999996</v>
      </c>
      <c r="C233">
        <v>112.510002</v>
      </c>
      <c r="D233" s="29">
        <f t="shared" si="63"/>
        <v>1.6990335291598684</v>
      </c>
      <c r="E233" s="29">
        <f t="shared" si="67"/>
        <v>0.12249100732817278</v>
      </c>
      <c r="F233" s="30">
        <f t="shared" si="70"/>
        <v>0.37096515092784127</v>
      </c>
      <c r="G233" s="29">
        <f t="shared" si="55"/>
        <v>0.16426500520694501</v>
      </c>
      <c r="H233" s="29">
        <f t="shared" si="59"/>
        <v>-0.13704092424484876</v>
      </c>
      <c r="I233" s="29"/>
      <c r="J233" s="29"/>
      <c r="K233" s="29"/>
      <c r="L233" s="1" t="d">
        <v>2011-08-29</v>
      </c>
      <c r="M233">
        <v>33.970001000000003</v>
      </c>
      <c r="N233">
        <v>112.510002</v>
      </c>
      <c r="O233" s="29">
        <f t="shared" si="64"/>
        <v>3.3120399967017953</v>
      </c>
      <c r="P233" s="29">
        <f t="shared" si="68"/>
        <v>0.10518743009812088</v>
      </c>
      <c r="Q233" s="30">
        <f t="shared" si="71"/>
        <v>0.36934186092146459</v>
      </c>
      <c r="R233" s="29">
        <f t="shared" si="56"/>
        <v>0.25603408966041202</v>
      </c>
      <c r="S233" s="29">
        <f t="shared" si="60"/>
        <v>-2.0059474123568892E-2</v>
      </c>
      <c r="T233" s="29"/>
      <c r="U233" s="29"/>
      <c r="V233" s="29"/>
      <c r="W233" s="1" t="d">
        <v>2011-08-29</v>
      </c>
      <c r="X233">
        <v>36.060001</v>
      </c>
      <c r="Y233">
        <v>30.85</v>
      </c>
      <c r="Z233" s="29">
        <f t="shared" si="65"/>
        <v>1.1688817179902755</v>
      </c>
      <c r="AA233" s="29">
        <f t="shared" si="69"/>
        <v>2.1336068566242396E-2</v>
      </c>
      <c r="AB233" s="30">
        <f t="shared" si="72"/>
        <v>9.7222207274577116E-2</v>
      </c>
      <c r="AC233" s="29">
        <f t="shared" si="57"/>
        <v>6.1378560839120758E-2</v>
      </c>
      <c r="AD233" s="29">
        <f t="shared" si="61"/>
        <v>8.8885059323807816E-2</v>
      </c>
      <c r="AE233" s="29"/>
      <c r="AF233" s="29"/>
      <c r="AG233" s="29"/>
      <c r="AZ233" s="1" t="d">
        <f>A230</f>
        <v>2011-08-08</v>
      </c>
      <c r="BA233" s="6">
        <f t="shared" si="66"/>
        <v>5.1861257238412783E-2</v>
      </c>
      <c r="BB233" s="6">
        <f t="shared" si="58"/>
        <v>0.12738737670677661</v>
      </c>
      <c r="BC233" s="6">
        <f t="shared" si="62"/>
        <v>-0.19913596530100827</v>
      </c>
    </row>
    <row r="234" spans="1:55">
      <c r="A234" s="1" t="d">
        <v>2011-09-05</v>
      </c>
      <c r="B234">
        <v>64.889999000000003</v>
      </c>
      <c r="C234">
        <v>113.709999</v>
      </c>
      <c r="D234" s="29">
        <f t="shared" si="63"/>
        <v>1.7523501425851462</v>
      </c>
      <c r="E234" s="29">
        <f t="shared" si="67"/>
        <v>0.10567899686527538</v>
      </c>
      <c r="F234" s="30">
        <f t="shared" si="70"/>
        <v>0.40684269562802389</v>
      </c>
      <c r="G234" s="29">
        <f t="shared" si="55"/>
        <v>0.21488517895907949</v>
      </c>
      <c r="H234" s="29">
        <f t="shared" si="59"/>
        <v>-5.7108294544449219E-2</v>
      </c>
      <c r="I234" s="29"/>
      <c r="J234" s="29"/>
      <c r="K234" s="29"/>
      <c r="L234" s="1" t="d">
        <v>2011-09-05</v>
      </c>
      <c r="M234">
        <v>33.169998</v>
      </c>
      <c r="N234">
        <v>113.709999</v>
      </c>
      <c r="O234" s="29">
        <f t="shared" si="64"/>
        <v>3.4280978551762349</v>
      </c>
      <c r="P234" s="29">
        <f t="shared" si="68"/>
        <v>0.1118499567007402</v>
      </c>
      <c r="Q234" s="30">
        <f t="shared" si="71"/>
        <v>0.40027794566748476</v>
      </c>
      <c r="R234" s="29">
        <f t="shared" si="56"/>
        <v>0.31544637248604374</v>
      </c>
      <c r="S234" s="29">
        <f t="shared" si="60"/>
        <v>9.5086085269270731E-2</v>
      </c>
      <c r="T234" s="29"/>
      <c r="U234" s="29"/>
      <c r="V234" s="29"/>
      <c r="W234" s="1" t="d">
        <v>2011-09-05</v>
      </c>
      <c r="X234">
        <v>35.419998</v>
      </c>
      <c r="Y234">
        <v>30.18</v>
      </c>
      <c r="Z234" s="29">
        <f t="shared" si="65"/>
        <v>1.1736248508946323</v>
      </c>
      <c r="AA234" s="29">
        <f t="shared" si="69"/>
        <v>2.1443520548469149E-2</v>
      </c>
      <c r="AB234" s="30">
        <f t="shared" si="72"/>
        <v>0.11340099252472909</v>
      </c>
      <c r="AC234" s="29">
        <f t="shared" si="57"/>
        <v>7.221406410446532E-2</v>
      </c>
      <c r="AD234" s="29">
        <f t="shared" si="61"/>
        <v>0.11205156225864646</v>
      </c>
      <c r="AE234" s="29"/>
      <c r="AF234" s="29"/>
      <c r="AG234" s="29"/>
      <c r="AZ234" s="1" t="d">
        <f>A231</f>
        <v>2011-08-15</v>
      </c>
      <c r="BA234" s="6">
        <f t="shared" si="66"/>
        <v>6.0107948095331112E-2</v>
      </c>
      <c r="BB234" s="6">
        <f t="shared" si="58"/>
        <v>0.24133308274409043</v>
      </c>
      <c r="BC234" s="6">
        <f t="shared" si="62"/>
        <v>-0.16851304323910998</v>
      </c>
    </row>
    <row r="235" spans="1:55">
      <c r="A235" s="1" t="d">
        <v>2011-09-12</v>
      </c>
      <c r="B235">
        <v>67.089995999999999</v>
      </c>
      <c r="C235">
        <v>112.239998</v>
      </c>
      <c r="D235" s="29">
        <f t="shared" si="63"/>
        <v>1.6729766685334129</v>
      </c>
      <c r="E235" s="29">
        <f t="shared" si="67"/>
        <v>-4.9788834849385039E-2</v>
      </c>
      <c r="F235" s="30">
        <f t="shared" si="70"/>
        <v>0.27480893873829865</v>
      </c>
      <c r="G235" s="29">
        <f t="shared" si="55"/>
        <v>0.16741435305323918</v>
      </c>
      <c r="H235" s="29">
        <f t="shared" si="59"/>
        <v>-0.10933757121824851</v>
      </c>
      <c r="I235" s="29"/>
      <c r="J235" s="29"/>
      <c r="K235" s="29"/>
      <c r="L235" s="1" t="d">
        <v>2011-09-12</v>
      </c>
      <c r="M235">
        <v>34.520000000000003</v>
      </c>
      <c r="N235">
        <v>112.239998</v>
      </c>
      <c r="O235" s="29">
        <f t="shared" si="64"/>
        <v>3.2514483777520273</v>
      </c>
      <c r="P235" s="29">
        <f t="shared" si="68"/>
        <v>-6.6493900278319126E-2</v>
      </c>
      <c r="Q235" s="30">
        <f t="shared" si="71"/>
        <v>0.29698301342656924</v>
      </c>
      <c r="R235" s="29">
        <f t="shared" si="56"/>
        <v>0.26986344000661389</v>
      </c>
      <c r="S235" s="29">
        <f t="shared" si="60"/>
        <v>3.5190110684737749E-2</v>
      </c>
      <c r="T235" s="29"/>
      <c r="U235" s="29"/>
      <c r="V235" s="29"/>
      <c r="W235" s="1" t="d">
        <v>2011-09-12</v>
      </c>
      <c r="X235">
        <v>37.770000000000003</v>
      </c>
      <c r="Y235">
        <v>31.969999000000001</v>
      </c>
      <c r="Z235" s="29">
        <f t="shared" si="65"/>
        <v>1.1814201182802664</v>
      </c>
      <c r="AA235" s="29">
        <f t="shared" si="69"/>
        <v>1.0655738347467067E-2</v>
      </c>
      <c r="AB235" s="30">
        <f t="shared" si="72"/>
        <v>0.11004045130303611</v>
      </c>
      <c r="AC235" s="29">
        <f t="shared" si="57"/>
        <v>8.823466647517518E-2</v>
      </c>
      <c r="AD235" s="29">
        <f t="shared" si="61"/>
        <v>0.1294538636176607</v>
      </c>
      <c r="AE235" s="29"/>
      <c r="AF235" s="29"/>
      <c r="AG235" s="29"/>
      <c r="AZ235" s="1" t="d">
        <f>A232</f>
        <v>2011-08-22</v>
      </c>
      <c r="BA235" s="6">
        <f t="shared" si="66"/>
        <v>7.1666457751473386E-2</v>
      </c>
      <c r="BB235" s="6">
        <f t="shared" si="58"/>
        <v>0.13833740927281921</v>
      </c>
      <c r="BC235" s="6">
        <f t="shared" si="62"/>
        <v>-0.15376985201167059</v>
      </c>
    </row>
    <row r="236" spans="1:55">
      <c r="A236" s="1" t="d">
        <v>2011-09-19</v>
      </c>
      <c r="B236">
        <v>58.700001</v>
      </c>
      <c r="C236">
        <v>120.83000199999999</v>
      </c>
      <c r="D236" s="29">
        <f t="shared" si="63"/>
        <v>2.0584327076927988</v>
      </c>
      <c r="E236" s="29">
        <f t="shared" si="67"/>
        <v>0.22205865939960046</v>
      </c>
      <c r="F236" s="30">
        <f t="shared" si="70"/>
        <v>0.46844944281690792</v>
      </c>
      <c r="G236" s="29">
        <f t="shared" ref="G236:G299" si="73">LN(D236/D197)</f>
        <v>0.4008917843560465</v>
      </c>
      <c r="H236" s="29">
        <f t="shared" si="59"/>
        <v>0.13467755446297755</v>
      </c>
      <c r="I236" s="29"/>
      <c r="J236" s="29"/>
      <c r="K236" s="29"/>
      <c r="L236" s="1" t="d">
        <v>2011-09-19</v>
      </c>
      <c r="M236">
        <v>30.24</v>
      </c>
      <c r="N236">
        <v>120.83000199999999</v>
      </c>
      <c r="O236" s="29">
        <f t="shared" si="64"/>
        <v>3.9957011243386242</v>
      </c>
      <c r="P236" s="29">
        <f t="shared" si="68"/>
        <v>0.22286065867672367</v>
      </c>
      <c r="Q236" s="30">
        <f t="shared" si="71"/>
        <v>0.48504722753302648</v>
      </c>
      <c r="R236" s="29">
        <f t="shared" ref="R236:R299" si="74">LN(O236/O197)</f>
        <v>0.49463611666389745</v>
      </c>
      <c r="S236" s="29">
        <f t="shared" si="60"/>
        <v>0.25998180917731978</v>
      </c>
      <c r="T236" s="29"/>
      <c r="U236" s="29"/>
      <c r="V236" s="29"/>
      <c r="W236" s="1" t="d">
        <v>2011-09-19</v>
      </c>
      <c r="X236">
        <v>35.729999999999997</v>
      </c>
      <c r="Y236">
        <v>29.309999000000001</v>
      </c>
      <c r="Z236" s="29">
        <f t="shared" si="65"/>
        <v>1.2190379126249713</v>
      </c>
      <c r="AA236" s="29">
        <f t="shared" si="69"/>
        <v>4.2941837264252915E-2</v>
      </c>
      <c r="AB236" s="30">
        <f t="shared" si="72"/>
        <v>0.12440901720096884</v>
      </c>
      <c r="AC236" s="29">
        <f t="shared" ref="AC236:AC299" si="75">LN(Z236/Z197)</f>
        <v>0.12045225459072215</v>
      </c>
      <c r="AD236" s="29">
        <f t="shared" si="61"/>
        <v>0.16052576938162771</v>
      </c>
      <c r="AE236" s="29"/>
      <c r="AF236" s="29"/>
      <c r="AG236" s="29"/>
      <c r="AZ236" s="1" t="d">
        <f>A233</f>
        <v>2011-08-29</v>
      </c>
      <c r="BA236" s="6">
        <f t="shared" si="66"/>
        <v>6.5398597421998148E-2</v>
      </c>
      <c r="BB236" s="6">
        <f t="shared" si="58"/>
        <v>0.25581862904441188</v>
      </c>
      <c r="BC236" s="6">
        <f t="shared" si="62"/>
        <v>-0.15645362823494025</v>
      </c>
    </row>
    <row r="237" spans="1:55">
      <c r="A237" s="1" t="d">
        <v>2011-09-26</v>
      </c>
      <c r="B237">
        <v>58.509998000000003</v>
      </c>
      <c r="C237">
        <v>120.800003</v>
      </c>
      <c r="D237" s="29">
        <f t="shared" si="63"/>
        <v>2.0646044629842577</v>
      </c>
      <c r="E237" s="29">
        <f t="shared" si="67"/>
        <v>0.19487908757829811</v>
      </c>
      <c r="F237" s="30">
        <f t="shared" si="70"/>
        <v>0.48024154343164055</v>
      </c>
      <c r="G237" s="29">
        <f t="shared" si="73"/>
        <v>0.40354550304890302</v>
      </c>
      <c r="H237" s="29">
        <f t="shared" si="59"/>
        <v>7.4000678731632213E-2</v>
      </c>
      <c r="I237" s="29"/>
      <c r="J237" s="29"/>
      <c r="K237" s="29"/>
      <c r="L237" s="1" t="d">
        <v>2011-09-26</v>
      </c>
      <c r="M237">
        <v>29.360001</v>
      </c>
      <c r="N237">
        <v>120.800003</v>
      </c>
      <c r="O237" s="29">
        <f t="shared" si="64"/>
        <v>4.1144413789359202</v>
      </c>
      <c r="P237" s="29">
        <f t="shared" si="68"/>
        <v>0.21693875977994498</v>
      </c>
      <c r="Q237" s="30">
        <f t="shared" si="71"/>
        <v>0.50818131619060414</v>
      </c>
      <c r="R237" s="29">
        <f t="shared" si="74"/>
        <v>0.51825031915334052</v>
      </c>
      <c r="S237" s="29">
        <f t="shared" si="60"/>
        <v>0.23030921188107412</v>
      </c>
      <c r="T237" s="29"/>
      <c r="U237" s="29"/>
      <c r="V237" s="29"/>
      <c r="W237" s="1" t="d">
        <v>2011-09-26</v>
      </c>
      <c r="X237">
        <v>34.860000999999997</v>
      </c>
      <c r="Y237">
        <v>29.219999000000001</v>
      </c>
      <c r="Z237" s="29">
        <f t="shared" si="65"/>
        <v>1.1930185555447828</v>
      </c>
      <c r="AA237" s="29">
        <f t="shared" si="69"/>
        <v>2.0439201523297021E-2</v>
      </c>
      <c r="AB237" s="30">
        <f t="shared" si="72"/>
        <v>0.10174813855322629</v>
      </c>
      <c r="AC237" s="29">
        <f t="shared" si="75"/>
        <v>0.10617548032818772</v>
      </c>
      <c r="AD237" s="29">
        <f t="shared" si="61"/>
        <v>0.13159137677073876</v>
      </c>
      <c r="AE237" s="29"/>
      <c r="AF237" s="29"/>
      <c r="AG237" s="29"/>
      <c r="AZ237" s="1" t="d">
        <f>A234</f>
        <v>2011-09-05</v>
      </c>
      <c r="BA237" s="6">
        <f t="shared" si="66"/>
        <v>8.856510035683679E-2</v>
      </c>
      <c r="BB237" s="6">
        <f t="shared" si="58"/>
        <v>0.3152309118700436</v>
      </c>
      <c r="BC237" s="6">
        <f t="shared" si="62"/>
        <v>-7.6520998534540696E-2</v>
      </c>
    </row>
    <row r="238" spans="1:55">
      <c r="A238" s="1" t="d">
        <v>2011-10-03</v>
      </c>
      <c r="B238">
        <v>60.900002000000001</v>
      </c>
      <c r="C238">
        <v>118.239998</v>
      </c>
      <c r="D238" s="29">
        <f t="shared" si="63"/>
        <v>1.941543417354896</v>
      </c>
      <c r="E238" s="29">
        <f t="shared" si="67"/>
        <v>0.10252540710862042</v>
      </c>
      <c r="F238" s="30">
        <f t="shared" si="70"/>
        <v>0.42944813810010141</v>
      </c>
      <c r="G238" s="29">
        <f t="shared" si="73"/>
        <v>0.36151443102072323</v>
      </c>
      <c r="H238" s="29">
        <f t="shared" si="59"/>
        <v>-4.5442271628096824E-2</v>
      </c>
      <c r="I238" s="29"/>
      <c r="J238" s="29"/>
      <c r="K238" s="29"/>
      <c r="L238" s="1" t="d">
        <v>2011-10-03</v>
      </c>
      <c r="M238">
        <v>31.120000999999998</v>
      </c>
      <c r="N238">
        <v>118.239998</v>
      </c>
      <c r="O238" s="29">
        <f t="shared" si="64"/>
        <v>3.7994856748237251</v>
      </c>
      <c r="P238" s="29">
        <f t="shared" si="68"/>
        <v>0.10286016266245682</v>
      </c>
      <c r="Q238" s="30">
        <f t="shared" si="71"/>
        <v>0.43812954333038612</v>
      </c>
      <c r="R238" s="29">
        <f t="shared" si="74"/>
        <v>0.45499100866816972</v>
      </c>
      <c r="S238" s="29">
        <f t="shared" si="60"/>
        <v>0.12071935310298025</v>
      </c>
      <c r="T238" s="29"/>
      <c r="U238" s="29"/>
      <c r="V238" s="29"/>
      <c r="W238" s="1" t="d">
        <v>2011-10-03</v>
      </c>
      <c r="X238">
        <v>36.349997999999999</v>
      </c>
      <c r="Y238">
        <v>30.34</v>
      </c>
      <c r="Z238" s="29">
        <f t="shared" si="65"/>
        <v>1.1980882663150956</v>
      </c>
      <c r="AA238" s="29">
        <f t="shared" si="69"/>
        <v>2.0630052488798595E-2</v>
      </c>
      <c r="AB238" s="30">
        <f t="shared" si="72"/>
        <v>0.10658092066260404</v>
      </c>
      <c r="AC238" s="29">
        <f t="shared" si="75"/>
        <v>0.11381617430756953</v>
      </c>
      <c r="AD238" s="29">
        <f t="shared" si="61"/>
        <v>0.12311177501443833</v>
      </c>
      <c r="AE238" s="29"/>
      <c r="AF238" s="29"/>
      <c r="AG238" s="29"/>
      <c r="AZ238" s="1" t="d">
        <f>A235</f>
        <v>2011-09-12</v>
      </c>
      <c r="BA238" s="6">
        <f t="shared" si="66"/>
        <v>0.10596740171585103</v>
      </c>
      <c r="BB238" s="6">
        <f t="shared" si="58"/>
        <v>0.26964797939061375</v>
      </c>
      <c r="BC238" s="6">
        <f t="shared" si="62"/>
        <v>-0.12875027520833998</v>
      </c>
    </row>
    <row r="239" spans="1:55">
      <c r="A239" s="1" t="d">
        <v>2011-10-10</v>
      </c>
      <c r="B239">
        <v>66.599997999999999</v>
      </c>
      <c r="C239">
        <v>113.949997</v>
      </c>
      <c r="D239" s="29">
        <f t="shared" si="63"/>
        <v>1.710960967296125</v>
      </c>
      <c r="E239" s="29">
        <f t="shared" si="67"/>
        <v>2.2450705826188109E-2</v>
      </c>
      <c r="F239" s="30">
        <f t="shared" si="70"/>
        <v>0.29022417605637979</v>
      </c>
      <c r="G239" s="29">
        <f t="shared" si="73"/>
        <v>0.27474543026989423</v>
      </c>
      <c r="H239" s="29">
        <f t="shared" si="59"/>
        <v>-0.16706802904621199</v>
      </c>
      <c r="I239" s="29"/>
      <c r="J239" s="29"/>
      <c r="K239" s="29"/>
      <c r="L239" s="1" t="d">
        <v>2011-10-10</v>
      </c>
      <c r="M239">
        <v>33.479999999999997</v>
      </c>
      <c r="N239">
        <v>113.949997</v>
      </c>
      <c r="O239" s="29">
        <f t="shared" si="64"/>
        <v>3.403524402628435</v>
      </c>
      <c r="P239" s="29">
        <f t="shared" si="68"/>
        <v>4.5710931983063287E-2</v>
      </c>
      <c r="Q239" s="30">
        <f t="shared" si="71"/>
        <v>0.29672092865575744</v>
      </c>
      <c r="R239" s="29">
        <f t="shared" si="74"/>
        <v>0.36318381558186497</v>
      </c>
      <c r="S239" s="29">
        <f t="shared" si="60"/>
        <v>1.3694077914676523E-2</v>
      </c>
      <c r="T239" s="29"/>
      <c r="U239" s="29"/>
      <c r="V239" s="29"/>
      <c r="W239" s="1" t="d">
        <v>2011-10-10</v>
      </c>
      <c r="X239">
        <v>38.669998</v>
      </c>
      <c r="Y239">
        <v>32.189999</v>
      </c>
      <c r="Z239" s="29">
        <f t="shared" si="65"/>
        <v>1.2013047282169844</v>
      </c>
      <c r="AA239" s="29">
        <f t="shared" si="69"/>
        <v>1.6691034722416793E-2</v>
      </c>
      <c r="AB239" s="30">
        <f t="shared" si="72"/>
        <v>0.10819284366118719</v>
      </c>
      <c r="AC239" s="29">
        <f t="shared" si="75"/>
        <v>0.12894542324814479</v>
      </c>
      <c r="AD239" s="29">
        <f t="shared" si="61"/>
        <v>0.11776121908968798</v>
      </c>
      <c r="AE239" s="29"/>
      <c r="AF239" s="29"/>
      <c r="AG239" s="29"/>
      <c r="AZ239" s="1" t="d">
        <f>A236</f>
        <v>2011-09-19</v>
      </c>
      <c r="BA239" s="6">
        <f t="shared" si="66"/>
        <v>0.13703930747981805</v>
      </c>
      <c r="BB239" s="6">
        <f t="shared" ref="BB239:BB302" si="76">R236-AVERAGE($P$4:$S$640)</f>
        <v>0.49442065604789731</v>
      </c>
      <c r="BC239" s="6">
        <f t="shared" si="62"/>
        <v>0.11526485047288607</v>
      </c>
    </row>
    <row r="240" spans="1:55">
      <c r="A240" s="1" t="d">
        <v>2011-10-17</v>
      </c>
      <c r="B240">
        <v>68.550003000000004</v>
      </c>
      <c r="C240">
        <v>113.129997</v>
      </c>
      <c r="D240" s="29">
        <f t="shared" si="63"/>
        <v>1.6503281115830148</v>
      </c>
      <c r="E240" s="29">
        <f t="shared" si="67"/>
        <v>-0.22097074807336017</v>
      </c>
      <c r="F240" s="30">
        <f t="shared" si="70"/>
        <v>0.21979072640470787</v>
      </c>
      <c r="G240" s="29">
        <f t="shared" si="73"/>
        <v>0.2343393943063182</v>
      </c>
      <c r="H240" s="29">
        <f t="shared" si="59"/>
        <v>-0.14668922976049556</v>
      </c>
      <c r="I240" s="29"/>
      <c r="J240" s="29"/>
      <c r="K240" s="29"/>
      <c r="L240" s="1" t="d">
        <v>2011-10-17</v>
      </c>
      <c r="M240">
        <v>33.369999</v>
      </c>
      <c r="N240">
        <v>113.129997</v>
      </c>
      <c r="O240" s="29">
        <f t="shared" si="64"/>
        <v>3.3901708237989459</v>
      </c>
      <c r="P240" s="29">
        <f t="shared" si="68"/>
        <v>-0.16433875365610093</v>
      </c>
      <c r="Q240" s="30">
        <f t="shared" si="71"/>
        <v>0.27146514157687257</v>
      </c>
      <c r="R240" s="29">
        <f t="shared" si="74"/>
        <v>0.3281302731424186</v>
      </c>
      <c r="S240" s="29">
        <f t="shared" si="60"/>
        <v>6.8828118832561194E-2</v>
      </c>
      <c r="T240" s="29"/>
      <c r="U240" s="29"/>
      <c r="V240" s="29"/>
      <c r="W240" s="1" t="d">
        <v>2011-10-17</v>
      </c>
      <c r="X240">
        <v>39.32</v>
      </c>
      <c r="Y240">
        <v>32.669998</v>
      </c>
      <c r="Z240" s="29">
        <f t="shared" si="65"/>
        <v>1.203550731775374</v>
      </c>
      <c r="AA240" s="29">
        <f t="shared" si="69"/>
        <v>-1.2785820546334292E-2</v>
      </c>
      <c r="AB240" s="30">
        <f t="shared" si="72"/>
        <v>0.11271106345589314</v>
      </c>
      <c r="AC240" s="29">
        <f t="shared" si="75"/>
        <v>0.13317541885845874</v>
      </c>
      <c r="AD240" s="29">
        <f t="shared" si="61"/>
        <v>0.11634963841411607</v>
      </c>
      <c r="AE240" s="29"/>
      <c r="AF240" s="29"/>
      <c r="AG240" s="29"/>
      <c r="AZ240" s="1" t="d">
        <f>A237</f>
        <v>2011-09-26</v>
      </c>
      <c r="BA240" s="6">
        <f t="shared" si="66"/>
        <v>0.10810491486892909</v>
      </c>
      <c r="BB240" s="6">
        <f t="shared" si="76"/>
        <v>0.51803485853734044</v>
      </c>
      <c r="BC240" s="6">
        <f t="shared" si="62"/>
        <v>5.4587974741540729E-2</v>
      </c>
    </row>
    <row r="241" spans="1:55">
      <c r="A241" s="1" t="d">
        <v>2011-10-24</v>
      </c>
      <c r="B241">
        <v>73.040001000000004</v>
      </c>
      <c r="C241">
        <v>111.459999</v>
      </c>
      <c r="D241" s="29">
        <f t="shared" si="63"/>
        <v>1.5260131088990536</v>
      </c>
      <c r="E241" s="29">
        <f t="shared" si="67"/>
        <v>-0.30228014152547772</v>
      </c>
      <c r="F241" s="30">
        <f t="shared" si="70"/>
        <v>0.12119075232184051</v>
      </c>
      <c r="G241" s="29">
        <f t="shared" si="73"/>
        <v>0.16596789936741715</v>
      </c>
      <c r="H241" s="29">
        <f t="shared" si="59"/>
        <v>-0.20687902725053464</v>
      </c>
      <c r="I241" s="29"/>
      <c r="J241" s="29"/>
      <c r="K241" s="29"/>
      <c r="L241" s="1" t="d">
        <v>2011-10-24</v>
      </c>
      <c r="M241">
        <v>35.990001999999997</v>
      </c>
      <c r="N241">
        <v>111.459999</v>
      </c>
      <c r="O241" s="29">
        <f t="shared" si="64"/>
        <v>3.0969711810518934</v>
      </c>
      <c r="P241" s="29">
        <f t="shared" si="68"/>
        <v>-0.28407847702125943</v>
      </c>
      <c r="Q241" s="30">
        <f t="shared" si="71"/>
        <v>0.15788556848442975</v>
      </c>
      <c r="R241" s="29">
        <f t="shared" si="74"/>
        <v>0.24207962807605332</v>
      </c>
      <c r="S241" s="29">
        <f t="shared" si="60"/>
        <v>-6.6424761010102388E-3</v>
      </c>
      <c r="T241" s="29"/>
      <c r="U241" s="29"/>
      <c r="V241" s="29"/>
      <c r="W241" s="1" t="d">
        <v>2011-10-24</v>
      </c>
      <c r="X241">
        <v>39.630001</v>
      </c>
      <c r="Y241">
        <v>34.259998000000003</v>
      </c>
      <c r="Z241" s="29">
        <f t="shared" si="65"/>
        <v>1.1567426536335466</v>
      </c>
      <c r="AA241" s="29">
        <f t="shared" si="69"/>
        <v>-3.0878698761733252E-2</v>
      </c>
      <c r="AB241" s="30">
        <f t="shared" si="72"/>
        <v>7.7461748911677245E-2</v>
      </c>
      <c r="AC241" s="29">
        <f t="shared" si="75"/>
        <v>0.11077666934787103</v>
      </c>
      <c r="AD241" s="29">
        <f t="shared" si="61"/>
        <v>8.5292990589548659E-2</v>
      </c>
      <c r="AE241" s="29"/>
      <c r="AF241" s="29"/>
      <c r="AG241" s="29"/>
      <c r="AZ241" s="1" t="d">
        <f>A238</f>
        <v>2011-10-03</v>
      </c>
      <c r="BA241" s="6">
        <f t="shared" si="66"/>
        <v>9.9625313112628663E-2</v>
      </c>
      <c r="BB241" s="6">
        <f t="shared" si="76"/>
        <v>0.45477554805216958</v>
      </c>
      <c r="BC241" s="6">
        <f t="shared" si="62"/>
        <v>-6.4854975618188315E-2</v>
      </c>
    </row>
    <row r="242" spans="1:55">
      <c r="A242" s="1" t="d">
        <v>2011-10-31</v>
      </c>
      <c r="B242">
        <v>71.260002</v>
      </c>
      <c r="C242">
        <v>116.480003</v>
      </c>
      <c r="D242" s="29">
        <f t="shared" si="63"/>
        <v>1.6345775993663316</v>
      </c>
      <c r="E242" s="29">
        <f t="shared" si="67"/>
        <v>-0.17209881076862452</v>
      </c>
      <c r="F242" s="30">
        <f t="shared" si="70"/>
        <v>0.17857309456252052</v>
      </c>
      <c r="G242" s="29">
        <f t="shared" si="73"/>
        <v>0.31070545640870018</v>
      </c>
      <c r="H242" s="29">
        <f t="shared" si="59"/>
        <v>-0.14340291926655255</v>
      </c>
      <c r="I242" s="29"/>
      <c r="J242" s="29"/>
      <c r="K242" s="29"/>
      <c r="L242" s="1" t="d">
        <v>2011-10-31</v>
      </c>
      <c r="M242">
        <v>34.979999999999997</v>
      </c>
      <c r="N242">
        <v>116.480003</v>
      </c>
      <c r="O242" s="29">
        <f t="shared" si="64"/>
        <v>3.3299028873642085</v>
      </c>
      <c r="P242" s="29">
        <f t="shared" si="68"/>
        <v>-0.1319225682278613</v>
      </c>
      <c r="Q242" s="30">
        <f t="shared" si="71"/>
        <v>0.25197897749560783</v>
      </c>
      <c r="R242" s="29">
        <f t="shared" si="74"/>
        <v>0.39476789756797753</v>
      </c>
      <c r="S242" s="29">
        <f t="shared" si="60"/>
        <v>6.950297451091976E-2</v>
      </c>
      <c r="T242" s="29"/>
      <c r="U242" s="29"/>
      <c r="V242" s="29"/>
      <c r="W242" s="1" t="d">
        <v>2011-10-31</v>
      </c>
      <c r="X242">
        <v>38.919998</v>
      </c>
      <c r="Y242">
        <v>33.599997999999999</v>
      </c>
      <c r="Z242" s="29">
        <f t="shared" si="65"/>
        <v>1.158333342757937</v>
      </c>
      <c r="AA242" s="29">
        <f t="shared" si="69"/>
        <v>-3.3744976553513772E-2</v>
      </c>
      <c r="AB242" s="30">
        <f t="shared" si="72"/>
        <v>6.9511964875236143E-2</v>
      </c>
      <c r="AC242" s="29">
        <f t="shared" si="75"/>
        <v>0.1088391551848303</v>
      </c>
      <c r="AD242" s="29">
        <f t="shared" si="61"/>
        <v>8.2341923570174086E-2</v>
      </c>
      <c r="AE242" s="29"/>
      <c r="AF242" s="29"/>
      <c r="AG242" s="29"/>
      <c r="AZ242" s="1" t="d">
        <f>A239</f>
        <v>2011-10-10</v>
      </c>
      <c r="BA242" s="6">
        <f t="shared" si="66"/>
        <v>9.4274757187878311E-2</v>
      </c>
      <c r="BB242" s="6">
        <f t="shared" si="76"/>
        <v>0.36296835496586483</v>
      </c>
      <c r="BC242" s="6">
        <f t="shared" si="62"/>
        <v>-0.18648073303630347</v>
      </c>
    </row>
    <row r="243" spans="1:55">
      <c r="A243" s="1" t="d">
        <v>2011-11-07</v>
      </c>
      <c r="B243">
        <v>72.260002</v>
      </c>
      <c r="C243">
        <v>115.650002</v>
      </c>
      <c r="D243" s="29">
        <f t="shared" si="63"/>
        <v>1.6004705064912674</v>
      </c>
      <c r="E243" s="29">
        <f t="shared" si="67"/>
        <v>-6.6757529274361016E-2</v>
      </c>
      <c r="F243" s="30">
        <f t="shared" si="70"/>
        <v>0.26246931586898037</v>
      </c>
      <c r="G243" s="29">
        <f t="shared" si="73"/>
        <v>0.28205655520388362</v>
      </c>
      <c r="H243" s="29">
        <f t="shared" si="59"/>
        <v>-0.15704369428656983</v>
      </c>
      <c r="I243" s="29"/>
      <c r="J243" s="29"/>
      <c r="K243" s="29"/>
      <c r="L243" s="1" t="d">
        <v>2011-11-07</v>
      </c>
      <c r="M243">
        <v>35.169998</v>
      </c>
      <c r="N243">
        <v>115.650002</v>
      </c>
      <c r="O243" s="29">
        <f t="shared" si="64"/>
        <v>3.2883141477574154</v>
      </c>
      <c r="P243" s="29">
        <f t="shared" si="68"/>
        <v>-3.4436467391317324E-2</v>
      </c>
      <c r="Q243" s="30">
        <f t="shared" si="71"/>
        <v>0.33313077326848717</v>
      </c>
      <c r="R243" s="29">
        <f t="shared" si="74"/>
        <v>0.3817057845732596</v>
      </c>
      <c r="S243" s="29">
        <f t="shared" si="60"/>
        <v>5.8161011112905378E-2</v>
      </c>
      <c r="T243" s="29"/>
      <c r="U243" s="29"/>
      <c r="V243" s="29"/>
      <c r="W243" s="1" t="d">
        <v>2011-11-07</v>
      </c>
      <c r="X243">
        <v>39.470001000000003</v>
      </c>
      <c r="Y243">
        <v>33.93</v>
      </c>
      <c r="Z243" s="29">
        <f t="shared" si="65"/>
        <v>1.1632773651635722</v>
      </c>
      <c r="AA243" s="29">
        <f t="shared" si="69"/>
        <v>-3.216690344004227E-2</v>
      </c>
      <c r="AB243" s="30">
        <f t="shared" si="72"/>
        <v>7.2396513098323317E-2</v>
      </c>
      <c r="AC243" s="29">
        <f t="shared" si="75"/>
        <v>0.10654827255262303</v>
      </c>
      <c r="AD243" s="29">
        <f t="shared" si="61"/>
        <v>8.1824468550029561E-2</v>
      </c>
      <c r="AE243" s="29"/>
      <c r="AF243" s="29"/>
      <c r="AG243" s="29"/>
      <c r="AZ243" s="1" t="d">
        <f>A240</f>
        <v>2011-10-17</v>
      </c>
      <c r="BA243" s="6">
        <f t="shared" si="66"/>
        <v>9.2863176512306397E-2</v>
      </c>
      <c r="BB243" s="6">
        <f t="shared" si="76"/>
        <v>0.32791481252641846</v>
      </c>
      <c r="BC243" s="6">
        <f t="shared" si="62"/>
        <v>-0.16610193375058704</v>
      </c>
    </row>
    <row r="244" spans="1:55">
      <c r="A244" s="1" t="d">
        <v>2011-11-14</v>
      </c>
      <c r="B244">
        <v>68.150002000000001</v>
      </c>
      <c r="C244">
        <v>119.339996</v>
      </c>
      <c r="D244" s="29">
        <f t="shared" si="63"/>
        <v>1.7511370872740399</v>
      </c>
      <c r="E244" s="29">
        <f t="shared" si="67"/>
        <v>5.9291217438473383E-2</v>
      </c>
      <c r="F244" s="30">
        <f t="shared" si="70"/>
        <v>0.34487706207792851</v>
      </c>
      <c r="G244" s="29">
        <f t="shared" si="73"/>
        <v>0.41020356567662425</v>
      </c>
      <c r="H244" s="29">
        <f t="shared" si="59"/>
        <v>-5.0261433656729984E-2</v>
      </c>
      <c r="I244" s="29"/>
      <c r="J244" s="29"/>
      <c r="K244" s="29"/>
      <c r="L244" s="1" t="d">
        <v>2011-11-14</v>
      </c>
      <c r="M244">
        <v>33.259998000000003</v>
      </c>
      <c r="N244">
        <v>119.339996</v>
      </c>
      <c r="O244" s="29">
        <f t="shared" si="64"/>
        <v>3.5880939018697471</v>
      </c>
      <c r="P244" s="29">
        <f t="shared" si="68"/>
        <v>5.6740804319801559E-2</v>
      </c>
      <c r="Q244" s="30">
        <f t="shared" si="71"/>
        <v>0.41447000585820909</v>
      </c>
      <c r="R244" s="29">
        <f t="shared" si="74"/>
        <v>0.47860425396243744</v>
      </c>
      <c r="S244" s="29">
        <f t="shared" si="60"/>
        <v>0.13023296130602352</v>
      </c>
      <c r="T244" s="29"/>
      <c r="U244" s="29"/>
      <c r="V244" s="29"/>
      <c r="W244" s="1" t="d">
        <v>2011-11-14</v>
      </c>
      <c r="X244">
        <v>37.880001</v>
      </c>
      <c r="Y244">
        <v>32.919998</v>
      </c>
      <c r="Z244" s="29">
        <f t="shared" si="65"/>
        <v>1.1506683870393917</v>
      </c>
      <c r="AA244" s="29">
        <f t="shared" si="69"/>
        <v>-4.4933151222725454E-2</v>
      </c>
      <c r="AB244" s="30">
        <f t="shared" si="72"/>
        <v>5.062508659060351E-2</v>
      </c>
      <c r="AC244" s="29">
        <f t="shared" si="75"/>
        <v>8.985187074517402E-2</v>
      </c>
      <c r="AD244" s="29">
        <f t="shared" si="61"/>
        <v>7.4228666591539594E-2</v>
      </c>
      <c r="AE244" s="29"/>
      <c r="AF244" s="29"/>
      <c r="AG244" s="29"/>
      <c r="AZ244" s="1" t="d">
        <f>A241</f>
        <v>2011-10-24</v>
      </c>
      <c r="BA244" s="6">
        <f t="shared" si="66"/>
        <v>6.180652868773899E-2</v>
      </c>
      <c r="BB244" s="6">
        <f t="shared" si="76"/>
        <v>0.24186416746005321</v>
      </c>
      <c r="BC244" s="6">
        <f t="shared" si="62"/>
        <v>-0.22629173124062613</v>
      </c>
    </row>
    <row r="245" spans="1:55">
      <c r="A245" s="1" t="d">
        <v>2011-11-21</v>
      </c>
      <c r="B245">
        <v>63.830002</v>
      </c>
      <c r="C245">
        <v>120.800003</v>
      </c>
      <c r="D245" s="29">
        <f t="shared" si="63"/>
        <v>1.8925270126107783</v>
      </c>
      <c r="E245" s="29">
        <f t="shared" si="67"/>
        <v>0.21525445654223646</v>
      </c>
      <c r="F245" s="30">
        <f t="shared" si="70"/>
        <v>0.41378113995343946</v>
      </c>
      <c r="G245" s="29">
        <f t="shared" si="73"/>
        <v>0.46902488283631599</v>
      </c>
      <c r="H245" s="29">
        <f t="shared" si="59"/>
        <v>5.8039661447410067E-2</v>
      </c>
      <c r="I245" s="29"/>
      <c r="J245" s="29"/>
      <c r="K245" s="29"/>
      <c r="L245" s="1" t="d">
        <v>2011-11-21</v>
      </c>
      <c r="M245">
        <v>31.41</v>
      </c>
      <c r="N245">
        <v>120.800003</v>
      </c>
      <c r="O245" s="29">
        <f t="shared" si="64"/>
        <v>3.845909041706463</v>
      </c>
      <c r="P245" s="29">
        <f t="shared" si="68"/>
        <v>0.21658540127696413</v>
      </c>
      <c r="Q245" s="30">
        <f t="shared" si="71"/>
        <v>0.45896381425404509</v>
      </c>
      <c r="R245" s="29">
        <f t="shared" si="74"/>
        <v>0.48676936147527305</v>
      </c>
      <c r="S245" s="29">
        <f t="shared" si="60"/>
        <v>0.23390054739319485</v>
      </c>
      <c r="T245" s="29"/>
      <c r="U245" s="29"/>
      <c r="V245" s="29"/>
      <c r="W245" s="1" t="d">
        <v>2011-11-21</v>
      </c>
      <c r="X245">
        <v>36.330002</v>
      </c>
      <c r="Y245">
        <v>31.16</v>
      </c>
      <c r="Z245" s="29">
        <f t="shared" si="65"/>
        <v>1.1659179075738126</v>
      </c>
      <c r="AA245" s="29">
        <f t="shared" si="69"/>
        <v>7.900682364587349E-3</v>
      </c>
      <c r="AB245" s="30">
        <f t="shared" si="72"/>
        <v>5.5812934575302675E-2</v>
      </c>
      <c r="AC245" s="29">
        <f t="shared" si="75"/>
        <v>9.3443250705682393E-2</v>
      </c>
      <c r="AD245" s="29">
        <f t="shared" si="61"/>
        <v>8.8582037668083494E-2</v>
      </c>
      <c r="AE245" s="29"/>
      <c r="AF245" s="29"/>
      <c r="AG245" s="29"/>
      <c r="AZ245" s="1" t="d">
        <f>A242</f>
        <v>2011-10-31</v>
      </c>
      <c r="BA245" s="6">
        <f t="shared" si="66"/>
        <v>5.8855461668364417E-2</v>
      </c>
      <c r="BB245" s="6">
        <f t="shared" si="76"/>
        <v>0.39455243695197739</v>
      </c>
      <c r="BC245" s="6">
        <f t="shared" si="62"/>
        <v>-0.16281562325664403</v>
      </c>
    </row>
    <row r="246" spans="1:55">
      <c r="A246" s="1" t="d">
        <v>2011-11-28</v>
      </c>
      <c r="B246">
        <v>70.419998000000007</v>
      </c>
      <c r="C246">
        <v>118.639999</v>
      </c>
      <c r="D246" s="29">
        <f t="shared" si="63"/>
        <v>1.6847486845995081</v>
      </c>
      <c r="E246" s="29">
        <f t="shared" si="67"/>
        <v>3.0231982114988433E-2</v>
      </c>
      <c r="F246" s="30">
        <f t="shared" si="70"/>
        <v>0.33539344776802937</v>
      </c>
      <c r="G246" s="29">
        <f t="shared" si="73"/>
        <v>0.37390529157540159</v>
      </c>
      <c r="H246" s="29">
        <f t="shared" si="59"/>
        <v>-5.1596838870372683E-3</v>
      </c>
      <c r="I246" s="29"/>
      <c r="J246" s="29"/>
      <c r="K246" s="29"/>
      <c r="L246" s="1" t="d">
        <v>2011-11-28</v>
      </c>
      <c r="M246">
        <v>34</v>
      </c>
      <c r="N246">
        <v>118.639999</v>
      </c>
      <c r="O246" s="29">
        <f t="shared" si="64"/>
        <v>3.4894117352941176</v>
      </c>
      <c r="P246" s="29">
        <f t="shared" si="68"/>
        <v>4.6790024171240702E-2</v>
      </c>
      <c r="Q246" s="30">
        <f t="shared" si="71"/>
        <v>0.37249294157992963</v>
      </c>
      <c r="R246" s="29">
        <f t="shared" si="74"/>
        <v>0.40580662578442439</v>
      </c>
      <c r="S246" s="29">
        <f t="shared" si="60"/>
        <v>0.1854312701171168</v>
      </c>
      <c r="T246" s="29"/>
      <c r="U246" s="29"/>
      <c r="V246" s="29"/>
      <c r="W246" s="1" t="d">
        <v>2011-11-28</v>
      </c>
      <c r="X246">
        <v>39.07</v>
      </c>
      <c r="Y246">
        <v>33.709999000000003</v>
      </c>
      <c r="Z246" s="29">
        <f t="shared" si="65"/>
        <v>1.1590032975082556</v>
      </c>
      <c r="AA246" s="29">
        <f t="shared" si="69"/>
        <v>5.7821100080405509E-4</v>
      </c>
      <c r="AB246" s="30">
        <f t="shared" si="72"/>
        <v>3.8108411351009043E-2</v>
      </c>
      <c r="AC246" s="29">
        <f t="shared" si="75"/>
        <v>8.5212830072362356E-2</v>
      </c>
      <c r="AD246" s="29">
        <f t="shared" si="61"/>
        <v>7.3430304249591252E-2</v>
      </c>
      <c r="AE246" s="29"/>
      <c r="AF246" s="29"/>
      <c r="AG246" s="29"/>
      <c r="AZ246" s="1" t="d">
        <f>A243</f>
        <v>2011-11-07</v>
      </c>
      <c r="BA246" s="6">
        <f t="shared" si="66"/>
        <v>5.8338006648219892E-2</v>
      </c>
      <c r="BB246" s="6">
        <f t="shared" si="76"/>
        <v>0.38149032395725946</v>
      </c>
      <c r="BC246" s="6">
        <f t="shared" si="62"/>
        <v>-0.17645639827666132</v>
      </c>
    </row>
    <row r="247" spans="1:55">
      <c r="A247" s="1" t="d">
        <v>2011-12-05</v>
      </c>
      <c r="B247">
        <v>70.190002000000007</v>
      </c>
      <c r="C247">
        <v>116.709999</v>
      </c>
      <c r="D247" s="29">
        <f t="shared" si="63"/>
        <v>1.6627724130852708</v>
      </c>
      <c r="E247" s="29">
        <f t="shared" si="67"/>
        <v>3.8188685045916528E-2</v>
      </c>
      <c r="F247" s="30">
        <f t="shared" si="70"/>
        <v>0.26097243241415591</v>
      </c>
      <c r="G247" s="29">
        <f t="shared" si="73"/>
        <v>0.3105547527418277</v>
      </c>
      <c r="H247" s="29">
        <f t="shared" si="59"/>
        <v>-2.778017669269538E-2</v>
      </c>
      <c r="I247" s="29"/>
      <c r="J247" s="29"/>
      <c r="K247" s="29"/>
      <c r="L247" s="1" t="d">
        <v>2011-12-05</v>
      </c>
      <c r="M247">
        <v>34.099997999999999</v>
      </c>
      <c r="N247">
        <v>116.709999</v>
      </c>
      <c r="O247" s="29">
        <f t="shared" si="64"/>
        <v>3.4225808165736549</v>
      </c>
      <c r="P247" s="29">
        <f t="shared" si="68"/>
        <v>4.0019874865808769E-2</v>
      </c>
      <c r="Q247" s="30">
        <f t="shared" si="71"/>
        <v>0.28409332326181774</v>
      </c>
      <c r="R247" s="29">
        <f t="shared" si="74"/>
        <v>0.34872451685631861</v>
      </c>
      <c r="S247" s="29">
        <f t="shared" si="60"/>
        <v>0.14637288340285556</v>
      </c>
      <c r="T247" s="29"/>
      <c r="U247" s="29"/>
      <c r="V247" s="29"/>
      <c r="W247" s="1" t="d">
        <v>2011-12-05</v>
      </c>
      <c r="X247">
        <v>39.349997999999999</v>
      </c>
      <c r="Y247">
        <v>33.970001000000003</v>
      </c>
      <c r="Z247" s="29">
        <f t="shared" si="65"/>
        <v>1.1583749438217561</v>
      </c>
      <c r="AA247" s="29">
        <f t="shared" si="69"/>
        <v>-4.2232237870563861E-3</v>
      </c>
      <c r="AB247" s="30">
        <f t="shared" si="72"/>
        <v>1.3090265817381656E-2</v>
      </c>
      <c r="AC247" s="29">
        <f t="shared" si="75"/>
        <v>8.5159067720336643E-2</v>
      </c>
      <c r="AD247" s="29">
        <f t="shared" si="61"/>
        <v>7.343810553751999E-2</v>
      </c>
      <c r="AE247" s="29"/>
      <c r="AF247" s="29"/>
      <c r="AG247" s="29"/>
      <c r="AZ247" s="1" t="d">
        <f>A244</f>
        <v>2011-11-14</v>
      </c>
      <c r="BA247" s="6">
        <f t="shared" si="66"/>
        <v>5.0742204689729925E-2</v>
      </c>
      <c r="BB247" s="6">
        <f t="shared" si="76"/>
        <v>0.4783887933464373</v>
      </c>
      <c r="BC247" s="6">
        <f t="shared" si="62"/>
        <v>-6.9674137646821468E-2</v>
      </c>
    </row>
    <row r="248" spans="1:55">
      <c r="A248" s="1" t="d">
        <v>2011-12-12</v>
      </c>
      <c r="B248">
        <v>66.139999000000003</v>
      </c>
      <c r="C248">
        <v>122.32</v>
      </c>
      <c r="D248" s="29">
        <f t="shared" si="63"/>
        <v>1.849410369661481</v>
      </c>
      <c r="E248" s="29">
        <f t="shared" si="67"/>
        <v>5.460152809991884E-2</v>
      </c>
      <c r="F248" s="30">
        <f t="shared" si="70"/>
        <v>0.20729829937587649</v>
      </c>
      <c r="G248" s="29">
        <f t="shared" si="73"/>
        <v>0.40000796957334006</v>
      </c>
      <c r="H248" s="29">
        <f t="shared" si="59"/>
        <v>8.7102521656965526E-2</v>
      </c>
      <c r="I248" s="29"/>
      <c r="J248" s="29"/>
      <c r="K248" s="29"/>
      <c r="L248" s="1" t="d">
        <v>2011-12-12</v>
      </c>
      <c r="M248">
        <v>32.529998999999997</v>
      </c>
      <c r="N248">
        <v>122.32</v>
      </c>
      <c r="O248" s="29">
        <f t="shared" si="64"/>
        <v>3.7602214497455106</v>
      </c>
      <c r="P248" s="29">
        <f t="shared" si="68"/>
        <v>4.6856736932636076E-2</v>
      </c>
      <c r="Q248" s="30">
        <f t="shared" si="71"/>
        <v>0.2321009692255763</v>
      </c>
      <c r="R248" s="29">
        <f t="shared" si="74"/>
        <v>0.41739985928010548</v>
      </c>
      <c r="S248" s="29">
        <f t="shared" si="60"/>
        <v>0.26473383923098992</v>
      </c>
      <c r="T248" s="29"/>
      <c r="U248" s="29"/>
      <c r="V248" s="29"/>
      <c r="W248" s="1" t="d">
        <v>2011-12-12</v>
      </c>
      <c r="X248">
        <v>37.900002000000001</v>
      </c>
      <c r="Y248">
        <v>32.669998</v>
      </c>
      <c r="Z248" s="29">
        <f t="shared" si="65"/>
        <v>1.1600858377769108</v>
      </c>
      <c r="AA248" s="29">
        <f t="shared" si="69"/>
        <v>8.1510208025873162E-3</v>
      </c>
      <c r="AB248" s="30">
        <f t="shared" si="72"/>
        <v>1.378257387500364E-2</v>
      </c>
      <c r="AC248" s="29">
        <f t="shared" si="75"/>
        <v>0.10470723876745583</v>
      </c>
      <c r="AD248" s="29">
        <f t="shared" si="61"/>
        <v>5.7090021780105811E-2</v>
      </c>
      <c r="AE248" s="29"/>
      <c r="AF248" s="29"/>
      <c r="AG248" s="29"/>
      <c r="AZ248" s="1" t="d">
        <f>A245</f>
        <v>2011-11-21</v>
      </c>
      <c r="BA248" s="6">
        <f t="shared" si="66"/>
        <v>6.5095575766273825E-2</v>
      </c>
      <c r="BB248" s="6">
        <f t="shared" si="76"/>
        <v>0.48655390085927291</v>
      </c>
      <c r="BC248" s="6">
        <f t="shared" si="62"/>
        <v>3.8626957457318582E-2</v>
      </c>
    </row>
    <row r="249" spans="1:55">
      <c r="A249" s="1" t="d">
        <v>2011-12-19</v>
      </c>
      <c r="B249">
        <v>69.599997999999999</v>
      </c>
      <c r="C249">
        <v>118.269997</v>
      </c>
      <c r="D249" s="29">
        <f t="shared" si="63"/>
        <v>1.6992816149218855</v>
      </c>
      <c r="E249" s="29">
        <f t="shared" si="67"/>
        <v>-0.10770739744136192</v>
      </c>
      <c r="F249" s="30">
        <f t="shared" si="70"/>
        <v>7.4926753537922233E-2</v>
      </c>
      <c r="G249" s="29">
        <f t="shared" si="73"/>
        <v>0.37208701394913868</v>
      </c>
      <c r="H249" s="29">
        <f t="shared" si="59"/>
        <v>7.7564118068591995E-2</v>
      </c>
      <c r="I249" s="29"/>
      <c r="J249" s="29"/>
      <c r="K249" s="29"/>
      <c r="L249" s="1" t="d">
        <v>2011-12-19</v>
      </c>
      <c r="M249">
        <v>33.909999999999997</v>
      </c>
      <c r="N249">
        <v>118.269997</v>
      </c>
      <c r="O249" s="29">
        <f t="shared" si="64"/>
        <v>3.4877616337363615</v>
      </c>
      <c r="P249" s="29">
        <f t="shared" si="68"/>
        <v>-9.7749832024806776E-2</v>
      </c>
      <c r="Q249" s="30">
        <f t="shared" si="71"/>
        <v>0.12910457528171107</v>
      </c>
      <c r="R249" s="29">
        <f t="shared" si="74"/>
        <v>0.39506724867471221</v>
      </c>
      <c r="S249" s="29">
        <f t="shared" si="60"/>
        <v>0.25686531166396021</v>
      </c>
      <c r="T249" s="29"/>
      <c r="U249" s="29"/>
      <c r="V249" s="29"/>
      <c r="W249" s="1" t="d">
        <v>2011-12-19</v>
      </c>
      <c r="X249">
        <v>39.18</v>
      </c>
      <c r="Y249">
        <v>34.090000000000003</v>
      </c>
      <c r="Z249" s="29">
        <f t="shared" si="65"/>
        <v>1.1493106482839541</v>
      </c>
      <c r="AA249" s="29">
        <f t="shared" si="69"/>
        <v>-1.4346353914900805E-2</v>
      </c>
      <c r="AB249" s="30">
        <f t="shared" si="72"/>
        <v>5.0872436534287315E-4</v>
      </c>
      <c r="AC249" s="29">
        <f t="shared" si="75"/>
        <v>9.3843664330750878E-2</v>
      </c>
      <c r="AD249" s="29">
        <f t="shared" si="61"/>
        <v>5.1029885910558494E-2</v>
      </c>
      <c r="AE249" s="29"/>
      <c r="AF249" s="29"/>
      <c r="AG249" s="29"/>
      <c r="AZ249" s="1" t="d">
        <f>A246</f>
        <v>2011-11-28</v>
      </c>
      <c r="BA249" s="6">
        <f t="shared" si="66"/>
        <v>4.9943842347781583E-2</v>
      </c>
      <c r="BB249" s="6">
        <f t="shared" si="76"/>
        <v>0.40559116516842425</v>
      </c>
      <c r="BC249" s="6">
        <f t="shared" si="62"/>
        <v>-2.4572387877128753E-2</v>
      </c>
    </row>
    <row r="250" spans="1:55">
      <c r="A250" s="1" t="d">
        <v>2011-12-26</v>
      </c>
      <c r="B250">
        <v>69.129997000000003</v>
      </c>
      <c r="C250">
        <v>121.25</v>
      </c>
      <c r="D250" s="29">
        <f t="shared" si="63"/>
        <v>1.7539419248058117</v>
      </c>
      <c r="E250" s="29">
        <f t="shared" si="67"/>
        <v>4.0249379181986504E-2</v>
      </c>
      <c r="F250" s="30">
        <f t="shared" si="70"/>
        <v>-2.5275276143210696E-3</v>
      </c>
      <c r="G250" s="29">
        <f t="shared" si="73"/>
        <v>0.41991569860969424</v>
      </c>
      <c r="H250" s="29">
        <f t="shared" si="59"/>
        <v>0.14168061621689851</v>
      </c>
      <c r="I250" s="29"/>
      <c r="J250" s="29"/>
      <c r="K250" s="29"/>
      <c r="L250" s="1" t="d">
        <v>2011-12-26</v>
      </c>
      <c r="M250">
        <v>33.5</v>
      </c>
      <c r="N250">
        <v>121.25</v>
      </c>
      <c r="O250" s="29">
        <f t="shared" si="64"/>
        <v>3.6194029850746268</v>
      </c>
      <c r="P250" s="29">
        <f t="shared" si="68"/>
        <v>3.6575926201917019E-2</v>
      </c>
      <c r="Q250" s="30">
        <f t="shared" si="71"/>
        <v>4.0714638948233989E-2</v>
      </c>
      <c r="R250" s="29">
        <f t="shared" si="74"/>
        <v>0.45557780306453227</v>
      </c>
      <c r="S250" s="29">
        <f t="shared" si="60"/>
        <v>0.29375633883127011</v>
      </c>
      <c r="T250" s="29"/>
      <c r="U250" s="29"/>
      <c r="V250" s="29"/>
      <c r="W250" s="1" t="d">
        <v>2011-12-26</v>
      </c>
      <c r="X250">
        <v>39.020000000000003</v>
      </c>
      <c r="Y250">
        <v>33.75</v>
      </c>
      <c r="Z250" s="29">
        <f t="shared" si="65"/>
        <v>1.1561481481481481</v>
      </c>
      <c r="AA250" s="29">
        <f t="shared" si="69"/>
        <v>-2.4664916093718615E-3</v>
      </c>
      <c r="AB250" s="30">
        <f t="shared" si="72"/>
        <v>-1.0967548708046872E-2</v>
      </c>
      <c r="AC250" s="29">
        <f t="shared" si="75"/>
        <v>0.11092912983064351</v>
      </c>
      <c r="AD250" s="29">
        <f t="shared" si="61"/>
        <v>3.9764312909227502E-2</v>
      </c>
      <c r="AE250" s="29"/>
      <c r="AF250" s="29"/>
      <c r="AG250" s="29"/>
      <c r="AZ250" s="1" t="d">
        <f>A247</f>
        <v>2011-12-05</v>
      </c>
      <c r="BA250" s="6">
        <f t="shared" si="66"/>
        <v>4.9951643635710322E-2</v>
      </c>
      <c r="BB250" s="6">
        <f t="shared" si="76"/>
        <v>0.34850905624031847</v>
      </c>
      <c r="BC250" s="6">
        <f t="shared" si="62"/>
        <v>-4.7192880682786861E-2</v>
      </c>
    </row>
    <row r="251" spans="1:55">
      <c r="A251" s="1" t="d">
        <v>2012-01-02</v>
      </c>
      <c r="B251">
        <v>70.440002000000007</v>
      </c>
      <c r="C251">
        <v>118.730003</v>
      </c>
      <c r="D251" s="29">
        <f t="shared" si="63"/>
        <v>1.6855479788316869</v>
      </c>
      <c r="E251" s="29">
        <f t="shared" si="67"/>
        <v>1.3604383304551427E-2</v>
      </c>
      <c r="F251" s="30">
        <f t="shared" si="70"/>
        <v>2.2204508602178999E-2</v>
      </c>
      <c r="G251" s="29">
        <f t="shared" si="73"/>
        <v>0.4021358148733572</v>
      </c>
      <c r="H251" s="29">
        <f t="shared" si="59"/>
        <v>0.10407177142441773</v>
      </c>
      <c r="I251" s="29"/>
      <c r="J251" s="29"/>
      <c r="K251" s="29"/>
      <c r="L251" s="1" t="d">
        <v>2012-01-02</v>
      </c>
      <c r="M251">
        <v>34.770000000000003</v>
      </c>
      <c r="N251">
        <v>118.730003</v>
      </c>
      <c r="O251" s="29">
        <f t="shared" si="64"/>
        <v>3.4147254242162779</v>
      </c>
      <c r="P251" s="29">
        <f t="shared" si="68"/>
        <v>-2.2978042922293255E-3</v>
      </c>
      <c r="Q251" s="30">
        <f t="shared" si="71"/>
        <v>6.5738681322002224E-2</v>
      </c>
      <c r="R251" s="29">
        <f t="shared" si="74"/>
        <v>0.42348869348664997</v>
      </c>
      <c r="S251" s="29">
        <f t="shared" si="60"/>
        <v>0.22405117824709656</v>
      </c>
      <c r="T251" s="29"/>
      <c r="U251" s="29"/>
      <c r="V251" s="29"/>
      <c r="W251" s="1" t="d">
        <v>2012-01-02</v>
      </c>
      <c r="X251">
        <v>40.049999</v>
      </c>
      <c r="Y251">
        <v>34.590000000000003</v>
      </c>
      <c r="Z251" s="29">
        <f t="shared" si="65"/>
        <v>1.1578490604220872</v>
      </c>
      <c r="AA251" s="29">
        <f t="shared" si="69"/>
        <v>-4.540868307568821E-4</v>
      </c>
      <c r="AB251" s="30">
        <f t="shared" si="72"/>
        <v>-8.5560885698118105E-3</v>
      </c>
      <c r="AC251" s="29">
        <f t="shared" si="75"/>
        <v>0.10367034194491809</v>
      </c>
      <c r="AD251" s="29">
        <f t="shared" si="61"/>
        <v>4.5608687168892388E-2</v>
      </c>
      <c r="AE251" s="29"/>
      <c r="AF251" s="29"/>
      <c r="AG251" s="29"/>
      <c r="AZ251" s="1" t="d">
        <f>A248</f>
        <v>2011-12-12</v>
      </c>
      <c r="BA251" s="6">
        <f t="shared" si="66"/>
        <v>3.3603559878296142E-2</v>
      </c>
      <c r="BB251" s="6">
        <f t="shared" si="76"/>
        <v>0.41718439866410534</v>
      </c>
      <c r="BC251" s="6">
        <f t="shared" si="62"/>
        <v>6.7689817666874041E-2</v>
      </c>
    </row>
    <row r="252" spans="1:55">
      <c r="A252" s="1" t="d">
        <v>2012-01-09</v>
      </c>
      <c r="B252">
        <v>69.440002000000007</v>
      </c>
      <c r="C252">
        <v>120.879997</v>
      </c>
      <c r="D252" s="29">
        <f t="shared" si="63"/>
        <v>1.7407833167977154</v>
      </c>
      <c r="E252" s="29">
        <f t="shared" si="67"/>
        <v>-6.0531675194058887E-2</v>
      </c>
      <c r="F252" s="30">
        <f t="shared" si="70"/>
        <v>2.4275616853644634E-2</v>
      </c>
      <c r="G252" s="29">
        <f t="shared" si="73"/>
        <v>0.37156036084775673</v>
      </c>
      <c r="H252" s="29">
        <f t="shared" si="59"/>
        <v>0.1142293382172495</v>
      </c>
      <c r="I252" s="29"/>
      <c r="J252" s="29"/>
      <c r="K252" s="29"/>
      <c r="L252" s="1" t="d">
        <v>2012-01-09</v>
      </c>
      <c r="M252">
        <v>36.099997999999999</v>
      </c>
      <c r="N252">
        <v>120.879997</v>
      </c>
      <c r="O252" s="29">
        <f t="shared" si="64"/>
        <v>3.3484765567023023</v>
      </c>
      <c r="P252" s="29">
        <f t="shared" si="68"/>
        <v>-0.11597236866709108</v>
      </c>
      <c r="Q252" s="30">
        <f t="shared" si="71"/>
        <v>1.0941170460364361E-2</v>
      </c>
      <c r="R252" s="29">
        <f t="shared" si="74"/>
        <v>0.35221080678322486</v>
      </c>
      <c r="S252" s="29">
        <f t="shared" si="60"/>
        <v>0.18469994749478857</v>
      </c>
      <c r="T252" s="29"/>
      <c r="U252" s="29"/>
      <c r="V252" s="29"/>
      <c r="W252" s="1" t="d">
        <v>2012-01-09</v>
      </c>
      <c r="X252">
        <v>40.380001</v>
      </c>
      <c r="Y252">
        <v>35.490001999999997</v>
      </c>
      <c r="Z252" s="29">
        <f t="shared" si="65"/>
        <v>1.1377852556897574</v>
      </c>
      <c r="AA252" s="29">
        <f t="shared" si="69"/>
        <v>-1.9410385826973714E-2</v>
      </c>
      <c r="AB252" s="30">
        <f t="shared" si="72"/>
        <v>-2.6963880518212278E-2</v>
      </c>
      <c r="AC252" s="29">
        <f t="shared" si="75"/>
        <v>7.3557465530090876E-2</v>
      </c>
      <c r="AD252" s="29">
        <f t="shared" si="61"/>
        <v>2.4365510154500693E-2</v>
      </c>
      <c r="AE252" s="29"/>
      <c r="AF252" s="29"/>
      <c r="AG252" s="29"/>
      <c r="AZ252" s="1" t="d">
        <f>A249</f>
        <v>2011-12-19</v>
      </c>
      <c r="BA252" s="6">
        <f t="shared" si="66"/>
        <v>2.7543424008748825E-2</v>
      </c>
      <c r="BB252" s="6">
        <f t="shared" si="76"/>
        <v>0.39485178805871207</v>
      </c>
      <c r="BC252" s="6">
        <f t="shared" si="62"/>
        <v>5.815141407850051E-2</v>
      </c>
    </row>
    <row r="253" spans="1:55">
      <c r="A253" s="1" t="d">
        <v>2012-01-16</v>
      </c>
      <c r="B253">
        <v>71.379997000000003</v>
      </c>
      <c r="C253">
        <v>116.980003</v>
      </c>
      <c r="D253" s="29">
        <f t="shared" si="63"/>
        <v>1.638834518303496</v>
      </c>
      <c r="E253" s="29">
        <f t="shared" si="67"/>
        <v>-3.6220252665740249E-2</v>
      </c>
      <c r="F253" s="30">
        <f t="shared" si="70"/>
        <v>-6.6972495993093309E-2</v>
      </c>
      <c r="G253" s="29">
        <f t="shared" si="73"/>
        <v>0.33489090341579592</v>
      </c>
      <c r="H253" s="29">
        <f t="shared" si="59"/>
        <v>0.12819075769489974</v>
      </c>
      <c r="I253" s="29"/>
      <c r="J253" s="29"/>
      <c r="K253" s="29"/>
      <c r="L253" s="1" t="d">
        <v>2012-01-16</v>
      </c>
      <c r="M253">
        <v>36.580002</v>
      </c>
      <c r="N253">
        <v>116.980003</v>
      </c>
      <c r="O253" s="29">
        <f t="shared" si="64"/>
        <v>3.1979222691130524</v>
      </c>
      <c r="P253" s="29">
        <f t="shared" si="68"/>
        <v>-8.6758856736904352E-2</v>
      </c>
      <c r="Q253" s="30">
        <f t="shared" si="71"/>
        <v>-6.9504238155933568E-2</v>
      </c>
      <c r="R253" s="29">
        <f t="shared" si="74"/>
        <v>0.3342788561954031</v>
      </c>
      <c r="S253" s="29">
        <f t="shared" si="60"/>
        <v>0.22097108493435055</v>
      </c>
      <c r="T253" s="29"/>
      <c r="U253" s="29"/>
      <c r="V253" s="29"/>
      <c r="W253" s="1" t="d">
        <v>2012-01-16</v>
      </c>
      <c r="X253">
        <v>41.16</v>
      </c>
      <c r="Y253">
        <v>36.159999999999997</v>
      </c>
      <c r="Z253" s="29">
        <f t="shared" si="65"/>
        <v>1.1382743362831858</v>
      </c>
      <c r="AA253" s="29">
        <f t="shared" si="69"/>
        <v>-9.6489509247098953E-3</v>
      </c>
      <c r="AB253" s="30">
        <f t="shared" si="72"/>
        <v>-3.058374710783628E-2</v>
      </c>
      <c r="AC253" s="29">
        <f t="shared" si="75"/>
        <v>7.0688087561117718E-2</v>
      </c>
      <c r="AD253" s="29">
        <f t="shared" si="61"/>
        <v>3.4844441125661325E-2</v>
      </c>
      <c r="AE253" s="29"/>
      <c r="AF253" s="29"/>
      <c r="AG253" s="29"/>
      <c r="AZ253" s="1" t="d">
        <f>A250</f>
        <v>2011-12-26</v>
      </c>
      <c r="BA253" s="6">
        <f t="shared" si="66"/>
        <v>1.6277851007417833E-2</v>
      </c>
      <c r="BB253" s="6">
        <f t="shared" si="76"/>
        <v>0.45536234244853213</v>
      </c>
      <c r="BC253" s="6">
        <f t="shared" si="62"/>
        <v>0.12226791222680702</v>
      </c>
    </row>
    <row r="254" spans="1:55">
      <c r="A254" s="1" t="d">
        <v>2012-01-23</v>
      </c>
      <c r="B254">
        <v>71.480002999999996</v>
      </c>
      <c r="C254">
        <v>118.08000199999999</v>
      </c>
      <c r="D254" s="29">
        <f t="shared" si="63"/>
        <v>1.6519305686095171</v>
      </c>
      <c r="E254" s="29">
        <f t="shared" si="67"/>
        <v>-5.9921137728095722E-2</v>
      </c>
      <c r="F254" s="30">
        <f t="shared" si="70"/>
        <v>-1.265983049303172E-2</v>
      </c>
      <c r="G254" s="29">
        <f t="shared" si="73"/>
        <v>0.34782951553689911</v>
      </c>
      <c r="H254" s="29">
        <f t="shared" si="59"/>
        <v>0.15587199886795478</v>
      </c>
      <c r="I254" s="29"/>
      <c r="J254" s="29"/>
      <c r="K254" s="29"/>
      <c r="L254" s="1" t="d">
        <v>2012-01-23</v>
      </c>
      <c r="M254">
        <v>37.18</v>
      </c>
      <c r="N254">
        <v>118.08000199999999</v>
      </c>
      <c r="O254" s="29">
        <f t="shared" si="64"/>
        <v>3.1759010758472295</v>
      </c>
      <c r="P254" s="29">
        <f t="shared" si="68"/>
        <v>-0.13071769549003817</v>
      </c>
      <c r="Q254" s="30">
        <f t="shared" si="71"/>
        <v>-2.3509156263485004E-2</v>
      </c>
      <c r="R254" s="29">
        <f t="shared" si="74"/>
        <v>0.32386379498519985</v>
      </c>
      <c r="S254" s="29">
        <f t="shared" si="60"/>
        <v>0.23903222180375874</v>
      </c>
      <c r="T254" s="29"/>
      <c r="U254" s="29"/>
      <c r="V254" s="29"/>
      <c r="W254" s="1" t="d">
        <v>2012-01-23</v>
      </c>
      <c r="X254">
        <v>41.450001</v>
      </c>
      <c r="Y254">
        <v>36.459999000000003</v>
      </c>
      <c r="Z254" s="29">
        <f t="shared" si="65"/>
        <v>1.1368623734740091</v>
      </c>
      <c r="AA254" s="29">
        <f t="shared" si="69"/>
        <v>-1.6821753992869309E-2</v>
      </c>
      <c r="AB254" s="30">
        <f t="shared" si="72"/>
        <v>-3.844504104838322E-2</v>
      </c>
      <c r="AC254" s="29">
        <f t="shared" si="75"/>
        <v>8.1576033858576855E-2</v>
      </c>
      <c r="AD254" s="29">
        <f t="shared" si="61"/>
        <v>4.0389105438313012E-2</v>
      </c>
      <c r="AE254" s="29"/>
      <c r="AF254" s="29"/>
      <c r="AG254" s="29"/>
      <c r="AZ254" s="1" t="d">
        <f>A251</f>
        <v>2012-01-02</v>
      </c>
      <c r="BA254" s="6">
        <f t="shared" si="66"/>
        <v>2.2122225267082719E-2</v>
      </c>
      <c r="BB254" s="6">
        <f t="shared" si="76"/>
        <v>0.42327323287064983</v>
      </c>
      <c r="BC254" s="6">
        <f t="shared" si="62"/>
        <v>8.4659067434326246E-2</v>
      </c>
    </row>
    <row r="255" spans="1:55">
      <c r="A255" s="1" t="d">
        <v>2012-01-30</v>
      </c>
      <c r="B255">
        <v>72.769997000000004</v>
      </c>
      <c r="C255">
        <v>116.57</v>
      </c>
      <c r="D255" s="29">
        <f t="shared" si="63"/>
        <v>1.6018964519127297</v>
      </c>
      <c r="E255" s="29">
        <f t="shared" si="67"/>
        <v>-5.0902511125623898E-2</v>
      </c>
      <c r="F255" s="30">
        <f t="shared" si="70"/>
        <v>-0.25075666192304513</v>
      </c>
      <c r="G255" s="29">
        <f t="shared" si="73"/>
        <v>0.23139267251497003</v>
      </c>
      <c r="H255" s="29">
        <f t="shared" si="59"/>
        <v>0.12399808682991045</v>
      </c>
      <c r="I255" s="29"/>
      <c r="J255" s="29"/>
      <c r="K255" s="29"/>
      <c r="L255" s="1" t="d">
        <v>2012-01-30</v>
      </c>
      <c r="M255">
        <v>37.880001</v>
      </c>
      <c r="N255">
        <v>116.57</v>
      </c>
      <c r="O255" s="29">
        <f t="shared" si="64"/>
        <v>3.07734944357578</v>
      </c>
      <c r="P255" s="29">
        <f t="shared" si="68"/>
        <v>-0.10402843071063529</v>
      </c>
      <c r="Q255" s="30">
        <f t="shared" si="71"/>
        <v>-0.26115040806535661</v>
      </c>
      <c r="R255" s="29">
        <f t="shared" si="74"/>
        <v>0.24195111788125914</v>
      </c>
      <c r="S255" s="29">
        <f t="shared" si="60"/>
        <v>0.21483154446130381</v>
      </c>
      <c r="T255" s="29"/>
      <c r="U255" s="29"/>
      <c r="V255" s="29"/>
      <c r="W255" s="1" t="d">
        <v>2012-01-30</v>
      </c>
      <c r="X255">
        <v>42.259998000000003</v>
      </c>
      <c r="Y255">
        <v>37.259998000000003</v>
      </c>
      <c r="Z255" s="29">
        <f t="shared" si="65"/>
        <v>1.1341921703806854</v>
      </c>
      <c r="AA255" s="29">
        <f t="shared" si="69"/>
        <v>-2.0643372231244402E-2</v>
      </c>
      <c r="AB255" s="30">
        <f t="shared" si="72"/>
        <v>-7.2141298065309195E-2</v>
      </c>
      <c r="AC255" s="29">
        <f t="shared" si="75"/>
        <v>6.924389973635299E-2</v>
      </c>
      <c r="AD255" s="29">
        <f t="shared" si="61"/>
        <v>4.7438114908492125E-2</v>
      </c>
      <c r="AE255" s="29"/>
      <c r="AF255" s="29"/>
      <c r="AG255" s="29"/>
      <c r="AZ255" s="1" t="d">
        <f>A252</f>
        <v>2012-01-09</v>
      </c>
      <c r="BA255" s="6">
        <f t="shared" si="66"/>
        <v>8.7904825269102468E-4</v>
      </c>
      <c r="BB255" s="6">
        <f t="shared" si="76"/>
        <v>0.35199534616722472</v>
      </c>
      <c r="BC255" s="6">
        <f t="shared" si="62"/>
        <v>9.4816634227158011E-2</v>
      </c>
    </row>
    <row r="256" spans="1:55">
      <c r="A256" s="1" t="d">
        <v>2012-02-06</v>
      </c>
      <c r="B256">
        <v>73.040001000000004</v>
      </c>
      <c r="C256">
        <v>116.989998</v>
      </c>
      <c r="D256" s="29">
        <f t="shared" si="63"/>
        <v>1.6017250328350898</v>
      </c>
      <c r="E256" s="29">
        <f t="shared" si="67"/>
        <v>-8.3254000006354176E-2</v>
      </c>
      <c r="F256" s="30">
        <f t="shared" si="70"/>
        <v>-0.25385747073100756</v>
      </c>
      <c r="G256" s="29">
        <f t="shared" si="73"/>
        <v>0.21758576508152686</v>
      </c>
      <c r="H256" s="29">
        <f t="shared" ref="H256:H319" si="77">LN(D256/D197)</f>
        <v>0.15002810662066551</v>
      </c>
      <c r="I256" s="29"/>
      <c r="J256" s="29"/>
      <c r="K256" s="29"/>
      <c r="L256" s="1" t="d">
        <v>2012-02-06</v>
      </c>
      <c r="M256">
        <v>37.049999</v>
      </c>
      <c r="N256">
        <v>116.989998</v>
      </c>
      <c r="O256" s="29">
        <f t="shared" si="64"/>
        <v>3.1576248625539773</v>
      </c>
      <c r="P256" s="29">
        <f t="shared" si="68"/>
        <v>-5.8685363996821352E-2</v>
      </c>
      <c r="Q256" s="30">
        <f t="shared" si="71"/>
        <v>-0.26468295331640207</v>
      </c>
      <c r="R256" s="29">
        <f t="shared" si="74"/>
        <v>0.24964828246545079</v>
      </c>
      <c r="S256" s="29">
        <f t="shared" ref="S256:S319" si="78">LN(O256/O197)</f>
        <v>0.25923717159632181</v>
      </c>
      <c r="T256" s="29"/>
      <c r="U256" s="29"/>
      <c r="V256" s="29"/>
      <c r="W256" s="1" t="d">
        <v>2012-02-06</v>
      </c>
      <c r="X256">
        <v>42.310001</v>
      </c>
      <c r="Y256">
        <v>36.970001000000003</v>
      </c>
      <c r="Z256" s="29">
        <f t="shared" si="65"/>
        <v>1.1444414350976078</v>
      </c>
      <c r="AA256" s="29">
        <f t="shared" si="69"/>
        <v>5.8330737324312288E-3</v>
      </c>
      <c r="AB256" s="30">
        <f t="shared" si="72"/>
        <v>-4.1570008309078268E-2</v>
      </c>
      <c r="AC256" s="29">
        <f t="shared" si="75"/>
        <v>6.1263754139953913E-2</v>
      </c>
      <c r="AD256" s="29">
        <f t="shared" ref="AD256:AD319" si="79">LN(Z256/Z197)</f>
        <v>5.7306991529707328E-2</v>
      </c>
      <c r="AE256" s="29"/>
      <c r="AF256" s="29"/>
      <c r="AG256" s="29"/>
      <c r="AZ256" s="1" t="d">
        <f>A253</f>
        <v>2012-01-16</v>
      </c>
      <c r="BA256" s="6">
        <f t="shared" si="66"/>
        <v>1.1357979223851657E-2</v>
      </c>
      <c r="BB256" s="6">
        <f t="shared" si="76"/>
        <v>0.33406339557940296</v>
      </c>
      <c r="BC256" s="6">
        <f t="shared" si="62"/>
        <v>0.10877805370480825</v>
      </c>
    </row>
    <row r="257" spans="1:55">
      <c r="A257" s="1" t="d">
        <v>2012-02-13</v>
      </c>
      <c r="B257">
        <v>74.870002999999997</v>
      </c>
      <c r="C257">
        <v>116.58000199999999</v>
      </c>
      <c r="D257" s="29">
        <f t="shared" si="63"/>
        <v>1.5570989358715532</v>
      </c>
      <c r="E257" s="29">
        <f t="shared" si="67"/>
        <v>-5.1160896165896724E-2</v>
      </c>
      <c r="F257" s="30">
        <f t="shared" si="70"/>
        <v>-0.22065879926761042</v>
      </c>
      <c r="G257" s="29">
        <f t="shared" si="73"/>
        <v>0.19812731217540056</v>
      </c>
      <c r="H257" s="29">
        <f t="shared" si="77"/>
        <v>0.12143127179266279</v>
      </c>
      <c r="I257" s="29"/>
      <c r="J257" s="29"/>
      <c r="K257" s="29"/>
      <c r="L257" s="1" t="d">
        <v>2012-02-13</v>
      </c>
      <c r="M257">
        <v>37.369999</v>
      </c>
      <c r="N257">
        <v>116.58000199999999</v>
      </c>
      <c r="O257" s="29">
        <f t="shared" si="64"/>
        <v>3.1196148011671072</v>
      </c>
      <c r="P257" s="29">
        <f t="shared" si="68"/>
        <v>-2.4791774987839667E-2</v>
      </c>
      <c r="Q257" s="30">
        <f t="shared" si="71"/>
        <v>-0.1971561758062301</v>
      </c>
      <c r="R257" s="29">
        <f t="shared" si="74"/>
        <v>0.23138777669675797</v>
      </c>
      <c r="S257" s="29">
        <f t="shared" si="78"/>
        <v>0.24145677965949439</v>
      </c>
      <c r="T257" s="29"/>
      <c r="U257" s="29"/>
      <c r="V257" s="29"/>
      <c r="W257" s="1" t="d">
        <v>2012-02-13</v>
      </c>
      <c r="X257">
        <v>42.959999000000003</v>
      </c>
      <c r="Y257">
        <v>37.279998999999997</v>
      </c>
      <c r="Z257" s="29">
        <f t="shared" si="65"/>
        <v>1.1523605191083832</v>
      </c>
      <c r="AA257" s="29">
        <f t="shared" si="69"/>
        <v>1.2299088487912998E-2</v>
      </c>
      <c r="AB257" s="30">
        <f t="shared" si="72"/>
        <v>-3.8914711108721946E-2</v>
      </c>
      <c r="AC257" s="29">
        <f t="shared" si="75"/>
        <v>6.7073905804382578E-2</v>
      </c>
      <c r="AD257" s="29">
        <f t="shared" si="79"/>
        <v>7.1501247579344146E-2</v>
      </c>
      <c r="AE257" s="29"/>
      <c r="AF257" s="29"/>
      <c r="AG257" s="29"/>
      <c r="AZ257" s="1" t="d">
        <f>A254</f>
        <v>2012-01-23</v>
      </c>
      <c r="BA257" s="6">
        <f t="shared" si="66"/>
        <v>1.6902643536503344E-2</v>
      </c>
      <c r="BB257" s="6">
        <f t="shared" si="76"/>
        <v>0.32364833436919971</v>
      </c>
      <c r="BC257" s="6">
        <f t="shared" si="62"/>
        <v>0.13645929487786329</v>
      </c>
    </row>
    <row r="258" spans="1:55">
      <c r="A258" s="1" t="d">
        <v>2012-02-20</v>
      </c>
      <c r="B258">
        <v>76.230002999999996</v>
      </c>
      <c r="C258">
        <v>117.5</v>
      </c>
      <c r="D258" s="29">
        <f t="shared" si="63"/>
        <v>1.54138784436359</v>
      </c>
      <c r="E258" s="29">
        <f t="shared" si="67"/>
        <v>-6.9261437299376213E-2</v>
      </c>
      <c r="F258" s="30">
        <f t="shared" si="70"/>
        <v>-0.1043719736185961</v>
      </c>
      <c r="G258" s="29">
        <f t="shared" si="73"/>
        <v>0.19864811360097998</v>
      </c>
      <c r="H258" s="29">
        <f t="shared" si="77"/>
        <v>0.13071440652160199</v>
      </c>
      <c r="I258" s="29"/>
      <c r="J258" s="29"/>
      <c r="K258" s="29"/>
      <c r="L258" s="1" t="d">
        <v>2012-02-20</v>
      </c>
      <c r="M258">
        <v>37.549999</v>
      </c>
      <c r="N258">
        <v>117.5</v>
      </c>
      <c r="O258" s="29">
        <f t="shared" si="64"/>
        <v>3.1291612018418431</v>
      </c>
      <c r="P258" s="29">
        <f t="shared" si="68"/>
        <v>-1.4826413491304797E-2</v>
      </c>
      <c r="Q258" s="30">
        <f t="shared" si="71"/>
        <v>-8.4046501737853052E-2</v>
      </c>
      <c r="R258" s="29">
        <f t="shared" si="74"/>
        <v>0.24402881649433947</v>
      </c>
      <c r="S258" s="29">
        <f t="shared" si="78"/>
        <v>0.26089028183212315</v>
      </c>
      <c r="T258" s="29"/>
      <c r="U258" s="29"/>
      <c r="V258" s="29"/>
      <c r="W258" s="1" t="d">
        <v>2012-02-20</v>
      </c>
      <c r="X258">
        <v>42.860000999999997</v>
      </c>
      <c r="Y258">
        <v>37.479999999999997</v>
      </c>
      <c r="Z258" s="29">
        <f t="shared" si="65"/>
        <v>1.143543249733191</v>
      </c>
      <c r="AA258" s="29">
        <f t="shared" si="69"/>
        <v>5.8593921234301486E-3</v>
      </c>
      <c r="AB258" s="30">
        <f t="shared" si="72"/>
        <v>-4.9276683647369937E-2</v>
      </c>
      <c r="AC258" s="29">
        <f t="shared" si="75"/>
        <v>5.9985301631083225E-2</v>
      </c>
      <c r="AD258" s="29">
        <f t="shared" si="79"/>
        <v>6.7220555276048755E-2</v>
      </c>
      <c r="AE258" s="29"/>
      <c r="AF258" s="29"/>
      <c r="AG258" s="29"/>
      <c r="AZ258" s="1" t="d">
        <f>A255</f>
        <v>2012-01-30</v>
      </c>
      <c r="BA258" s="6">
        <f t="shared" si="66"/>
        <v>2.3951653006682457E-2</v>
      </c>
      <c r="BB258" s="6">
        <f t="shared" si="76"/>
        <v>0.24173565726525903</v>
      </c>
      <c r="BC258" s="6">
        <f t="shared" si="62"/>
        <v>0.10458538283981897</v>
      </c>
    </row>
    <row r="259" spans="1:55">
      <c r="A259" s="1" t="d">
        <v>2012-02-27</v>
      </c>
      <c r="B259">
        <v>74.739998</v>
      </c>
      <c r="C259">
        <v>117.150002</v>
      </c>
      <c r="D259" s="29">
        <f t="shared" si="63"/>
        <v>1.5674338391071405</v>
      </c>
      <c r="E259" s="29">
        <f t="shared" si="67"/>
        <v>-2.174842507049693E-2</v>
      </c>
      <c r="F259" s="30">
        <f t="shared" si="70"/>
        <v>-5.1534338920182061E-2</v>
      </c>
      <c r="G259" s="29">
        <f t="shared" si="73"/>
        <v>0.20260877893636603</v>
      </c>
      <c r="H259" s="29">
        <f t="shared" si="77"/>
        <v>0.18713003314988041</v>
      </c>
      <c r="I259" s="29"/>
      <c r="J259" s="29"/>
      <c r="K259" s="29"/>
      <c r="L259" s="1" t="d">
        <v>2012-02-27</v>
      </c>
      <c r="M259">
        <v>37.290000999999997</v>
      </c>
      <c r="N259">
        <v>117.150002</v>
      </c>
      <c r="O259" s="29">
        <f t="shared" si="64"/>
        <v>3.1415928897400676</v>
      </c>
      <c r="P259" s="29">
        <f t="shared" si="68"/>
        <v>2.0661304803655803E-2</v>
      </c>
      <c r="Q259" s="30">
        <f t="shared" si="71"/>
        <v>-7.6150349605599896E-2</v>
      </c>
      <c r="R259" s="29">
        <f t="shared" si="74"/>
        <v>0.21663940593103986</v>
      </c>
      <c r="S259" s="29">
        <f t="shared" si="78"/>
        <v>0.2831022928571475</v>
      </c>
      <c r="T259" s="29"/>
      <c r="U259" s="29"/>
      <c r="V259" s="29"/>
      <c r="W259" s="1" t="d">
        <v>2012-02-27</v>
      </c>
      <c r="X259">
        <v>43.52</v>
      </c>
      <c r="Y259">
        <v>37.139999000000003</v>
      </c>
      <c r="Z259" s="29">
        <f t="shared" si="65"/>
        <v>1.1717824763538631</v>
      </c>
      <c r="AA259" s="29">
        <f t="shared" si="69"/>
        <v>3.2605420183018811E-2</v>
      </c>
      <c r="AB259" s="30">
        <f t="shared" si="72"/>
        <v>-2.6750057335956156E-2</v>
      </c>
      <c r="AC259" s="29">
        <f t="shared" si="75"/>
        <v>8.3310677555105961E-2</v>
      </c>
      <c r="AD259" s="29">
        <f t="shared" si="79"/>
        <v>0.10406325714206369</v>
      </c>
      <c r="AE259" s="29"/>
      <c r="AF259" s="29"/>
      <c r="AG259" s="29"/>
      <c r="AZ259" s="1" t="d">
        <f>A256</f>
        <v>2012-02-06</v>
      </c>
      <c r="BA259" s="6">
        <f t="shared" si="66"/>
        <v>3.3820529627897659E-2</v>
      </c>
      <c r="BB259" s="6">
        <f t="shared" si="76"/>
        <v>0.24943282184945068</v>
      </c>
      <c r="BC259" s="6">
        <f t="shared" ref="BC259:BC322" si="80">H256-AVERAGE($E$4:$H$640)</f>
        <v>0.13061540263057403</v>
      </c>
    </row>
    <row r="260" spans="1:55">
      <c r="A260" s="1" t="d">
        <v>2012-03-05</v>
      </c>
      <c r="B260">
        <v>74.190002000000007</v>
      </c>
      <c r="C260">
        <v>115.970001</v>
      </c>
      <c r="D260" s="29">
        <f t="shared" ref="D260:D323" si="81">C260/B260</f>
        <v>1.5631486436676465</v>
      </c>
      <c r="E260" s="29">
        <f t="shared" si="67"/>
        <v>-2.4379045553904365E-2</v>
      </c>
      <c r="F260" s="30">
        <f t="shared" si="70"/>
        <v>2.4043625240565601E-2</v>
      </c>
      <c r="G260" s="29">
        <f t="shared" si="73"/>
        <v>0.16551875118878254</v>
      </c>
      <c r="H260" s="29">
        <f t="shared" si="77"/>
        <v>0.18006741909039287</v>
      </c>
      <c r="I260" s="29"/>
      <c r="J260" s="29"/>
      <c r="K260" s="29"/>
      <c r="L260" s="1" t="d">
        <v>2012-03-05</v>
      </c>
      <c r="M260">
        <v>36.639999000000003</v>
      </c>
      <c r="N260">
        <v>115.970001</v>
      </c>
      <c r="O260" s="29">
        <f t="shared" ref="O260:O323" si="82">N260/M260</f>
        <v>3.1651202010131056</v>
      </c>
      <c r="P260" s="29">
        <f t="shared" si="68"/>
        <v>2.3709138656892205E-3</v>
      </c>
      <c r="Q260" s="30">
        <f t="shared" si="71"/>
        <v>2.1766437570546568E-2</v>
      </c>
      <c r="R260" s="29">
        <f t="shared" si="74"/>
        <v>0.20277586403108716</v>
      </c>
      <c r="S260" s="29">
        <f t="shared" si="78"/>
        <v>0.25944099559663314</v>
      </c>
      <c r="T260" s="29"/>
      <c r="U260" s="29"/>
      <c r="V260" s="29"/>
      <c r="W260" s="1" t="d">
        <v>2012-03-05</v>
      </c>
      <c r="X260">
        <v>43.98</v>
      </c>
      <c r="Y260">
        <v>37.020000000000003</v>
      </c>
      <c r="Z260" s="29">
        <f t="shared" ref="Z260:Z323" si="83">X260/Y260</f>
        <v>1.1880064829821717</v>
      </c>
      <c r="AA260" s="29">
        <f t="shared" si="69"/>
        <v>3.7359989611712219E-2</v>
      </c>
      <c r="AB260" s="30">
        <f t="shared" si="72"/>
        <v>2.666868006436731E-2</v>
      </c>
      <c r="AC260" s="29">
        <f t="shared" si="75"/>
        <v>9.971161055292474E-2</v>
      </c>
      <c r="AD260" s="29">
        <f t="shared" si="79"/>
        <v>0.12017596595549024</v>
      </c>
      <c r="AE260" s="29"/>
      <c r="AF260" s="29"/>
      <c r="AG260" s="29"/>
      <c r="AZ260" s="1" t="d">
        <f>A257</f>
        <v>2012-02-13</v>
      </c>
      <c r="BA260" s="6">
        <f t="shared" si="66"/>
        <v>4.8014785677534477E-2</v>
      </c>
      <c r="BB260" s="6">
        <f t="shared" si="76"/>
        <v>0.23117231608075786</v>
      </c>
      <c r="BC260" s="6">
        <f t="shared" si="80"/>
        <v>0.10201856780257131</v>
      </c>
    </row>
    <row r="261" spans="1:55">
      <c r="A261" s="1" t="d">
        <v>2012-03-12</v>
      </c>
      <c r="B261">
        <v>74.800003000000004</v>
      </c>
      <c r="C261">
        <v>111.43</v>
      </c>
      <c r="D261" s="29">
        <f t="shared" si="81"/>
        <v>1.4897058226053814</v>
      </c>
      <c r="E261" s="29">
        <f t="shared" si="67"/>
        <v>-4.4245767489378147E-2</v>
      </c>
      <c r="F261" s="30">
        <f t="shared" si="70"/>
        <v>-9.280575598836413E-2</v>
      </c>
      <c r="G261" s="29">
        <f t="shared" si="73"/>
        <v>9.7110895101699957E-2</v>
      </c>
      <c r="H261" s="29">
        <f t="shared" si="77"/>
        <v>0.14188804214727652</v>
      </c>
      <c r="I261" s="29"/>
      <c r="J261" s="29"/>
      <c r="K261" s="29"/>
      <c r="L261" s="1" t="d">
        <v>2012-03-12</v>
      </c>
      <c r="M261">
        <v>37.099997999999999</v>
      </c>
      <c r="N261">
        <v>111.43</v>
      </c>
      <c r="O261" s="29">
        <f t="shared" si="82"/>
        <v>3.0035042050406582</v>
      </c>
      <c r="P261" s="29">
        <f t="shared" si="68"/>
        <v>-3.7929857681114981E-2</v>
      </c>
      <c r="Q261" s="30">
        <f t="shared" si="71"/>
        <v>-0.10316346525948371</v>
      </c>
      <c r="R261" s="29">
        <f t="shared" si="74"/>
        <v>0.12724064833072804</v>
      </c>
      <c r="S261" s="29">
        <f t="shared" si="78"/>
        <v>0.21143470792235164</v>
      </c>
      <c r="T261" s="29"/>
      <c r="U261" s="29"/>
      <c r="V261" s="29"/>
      <c r="W261" s="1" t="d">
        <v>2012-03-12</v>
      </c>
      <c r="X261">
        <v>44.349997999999999</v>
      </c>
      <c r="Y261">
        <v>37.979999999999997</v>
      </c>
      <c r="Z261" s="29">
        <f t="shared" si="83"/>
        <v>1.1677197998946816</v>
      </c>
      <c r="AA261" s="29">
        <f t="shared" si="69"/>
        <v>1.3240494345833154E-2</v>
      </c>
      <c r="AB261" s="30">
        <f t="shared" si="72"/>
        <v>8.0707597906250275E-3</v>
      </c>
      <c r="AC261" s="29">
        <f t="shared" si="75"/>
        <v>8.6906709270400159E-2</v>
      </c>
      <c r="AD261" s="29">
        <f t="shared" si="79"/>
        <v>0.12022162970659389</v>
      </c>
      <c r="AE261" s="29"/>
      <c r="AF261" s="29"/>
      <c r="AG261" s="29"/>
      <c r="AZ261" s="1" t="d">
        <f>A258</f>
        <v>2012-02-20</v>
      </c>
      <c r="BA261" s="6">
        <f t="shared" si="66"/>
        <v>4.3734093374239086E-2</v>
      </c>
      <c r="BB261" s="6">
        <f t="shared" si="76"/>
        <v>0.24381335587833936</v>
      </c>
      <c r="BC261" s="6">
        <f t="shared" si="80"/>
        <v>0.1113017025315105</v>
      </c>
    </row>
    <row r="262" spans="1:55">
      <c r="A262" s="1" t="d">
        <v>2012-03-19</v>
      </c>
      <c r="B262">
        <v>72.260002</v>
      </c>
      <c r="C262">
        <v>113.209999</v>
      </c>
      <c r="D262" s="29">
        <f t="shared" si="81"/>
        <v>1.5667035132382088</v>
      </c>
      <c r="E262" s="29">
        <f t="shared" si="67"/>
        <v>1.6290530630104921E-2</v>
      </c>
      <c r="F262" s="30">
        <f t="shared" si="70"/>
        <v>-2.1323913714130154E-2</v>
      </c>
      <c r="G262" s="29">
        <f t="shared" si="73"/>
        <v>0.13616241146212874</v>
      </c>
      <c r="H262" s="29">
        <f t="shared" si="77"/>
        <v>0.26829477330830825</v>
      </c>
      <c r="I262" s="29"/>
      <c r="J262" s="29"/>
      <c r="K262" s="29"/>
      <c r="L262" s="1" t="d">
        <v>2012-03-19</v>
      </c>
      <c r="M262">
        <v>36.909999999999997</v>
      </c>
      <c r="N262">
        <v>113.209999</v>
      </c>
      <c r="O262" s="29">
        <f t="shared" si="82"/>
        <v>3.0671904361961531</v>
      </c>
      <c r="P262" s="29">
        <f t="shared" si="68"/>
        <v>-2.0003006790259854E-2</v>
      </c>
      <c r="Q262" s="30">
        <f t="shared" si="71"/>
        <v>-6.9613041136795548E-2</v>
      </c>
      <c r="R262" s="29">
        <f t="shared" si="74"/>
        <v>0.16979781209716277</v>
      </c>
      <c r="S262" s="29">
        <f t="shared" si="78"/>
        <v>0.31258673216953242</v>
      </c>
      <c r="T262" s="29"/>
      <c r="U262" s="29"/>
      <c r="V262" s="29"/>
      <c r="W262" s="1" t="d">
        <v>2012-03-19</v>
      </c>
      <c r="X262">
        <v>44.650002000000001</v>
      </c>
      <c r="Y262">
        <v>37.159999999999997</v>
      </c>
      <c r="Z262" s="29">
        <f t="shared" si="83"/>
        <v>1.2015608719052746</v>
      </c>
      <c r="AA262" s="29">
        <f t="shared" si="69"/>
        <v>4.9489882162715361E-2</v>
      </c>
      <c r="AB262" s="30">
        <f t="shared" si="72"/>
        <v>3.2380101955387715E-2</v>
      </c>
      <c r="AC262" s="29">
        <f t="shared" si="75"/>
        <v>0.10615120455994449</v>
      </c>
      <c r="AD262" s="29">
        <f t="shared" si="79"/>
        <v>0.14547839486953845</v>
      </c>
      <c r="AE262" s="29"/>
      <c r="AF262" s="29"/>
      <c r="AG262" s="29"/>
      <c r="AZ262" s="1" t="d">
        <f>A259</f>
        <v>2012-02-27</v>
      </c>
      <c r="BA262" s="6">
        <f t="shared" si="66"/>
        <v>8.0576795240254018E-2</v>
      </c>
      <c r="BB262" s="6">
        <f t="shared" si="76"/>
        <v>0.21642394531503975</v>
      </c>
      <c r="BC262" s="6">
        <f t="shared" si="80"/>
        <v>0.16771732915978893</v>
      </c>
    </row>
    <row r="263" spans="1:55">
      <c r="A263" s="1" t="d">
        <v>2012-03-26</v>
      </c>
      <c r="B263">
        <v>71.75</v>
      </c>
      <c r="C263">
        <v>112.199997</v>
      </c>
      <c r="D263" s="29">
        <f t="shared" si="81"/>
        <v>1.5637630243902438</v>
      </c>
      <c r="E263" s="29">
        <f t="shared" si="67"/>
        <v>-2.3446730171324355E-3</v>
      </c>
      <c r="F263" s="30">
        <f t="shared" si="70"/>
        <v>-0.11317022937578775</v>
      </c>
      <c r="G263" s="29">
        <f t="shared" si="73"/>
        <v>0.23926677500619534</v>
      </c>
      <c r="H263" s="29">
        <f t="shared" si="77"/>
        <v>0.25885401434109839</v>
      </c>
      <c r="I263" s="29"/>
      <c r="J263" s="29"/>
      <c r="K263" s="29"/>
      <c r="L263" s="1" t="d">
        <v>2012-03-26</v>
      </c>
      <c r="M263">
        <v>36.970001000000003</v>
      </c>
      <c r="N263">
        <v>112.199997</v>
      </c>
      <c r="O263" s="29">
        <f t="shared" si="82"/>
        <v>3.034892993375899</v>
      </c>
      <c r="P263" s="29">
        <f t="shared" si="68"/>
        <v>-3.4553794665235595E-2</v>
      </c>
      <c r="Q263" s="30">
        <f t="shared" si="71"/>
        <v>-0.16744494859063708</v>
      </c>
      <c r="R263" s="29">
        <f t="shared" si="74"/>
        <v>0.25293192326985148</v>
      </c>
      <c r="S263" s="29">
        <f t="shared" si="78"/>
        <v>0.30150693457462396</v>
      </c>
      <c r="T263" s="29"/>
      <c r="U263" s="29"/>
      <c r="V263" s="29"/>
      <c r="W263" s="1" t="d">
        <v>2012-03-26</v>
      </c>
      <c r="X263">
        <v>45.09</v>
      </c>
      <c r="Y263">
        <v>37.419998</v>
      </c>
      <c r="Z263" s="29">
        <f t="shared" si="83"/>
        <v>1.2049706683575987</v>
      </c>
      <c r="AA263" s="29">
        <f t="shared" si="69"/>
        <v>2.7929151486129213E-2</v>
      </c>
      <c r="AB263" s="30">
        <f t="shared" si="72"/>
        <v>4.6112245372898562E-2</v>
      </c>
      <c r="AC263" s="29">
        <f t="shared" si="75"/>
        <v>0.10761040191841377</v>
      </c>
      <c r="AD263" s="29">
        <f t="shared" si="79"/>
        <v>0.14176216137271361</v>
      </c>
      <c r="AE263" s="29"/>
      <c r="AF263" s="29"/>
      <c r="AG263" s="29"/>
      <c r="AZ263" s="1" t="d">
        <f>A260</f>
        <v>2012-03-05</v>
      </c>
      <c r="BA263" s="6">
        <f t="shared" si="66"/>
        <v>9.6689504053680569E-2</v>
      </c>
      <c r="BB263" s="6">
        <f t="shared" si="76"/>
        <v>0.20256040341508705</v>
      </c>
      <c r="BC263" s="6">
        <f t="shared" si="80"/>
        <v>0.16065471510030138</v>
      </c>
    </row>
    <row r="264" spans="1:55">
      <c r="A264" s="1" t="d">
        <v>2012-04-02</v>
      </c>
      <c r="B264">
        <v>70.5</v>
      </c>
      <c r="C264">
        <v>112.910004</v>
      </c>
      <c r="D264" s="29">
        <f t="shared" si="81"/>
        <v>1.6015603404255319</v>
      </c>
      <c r="E264" s="29">
        <f t="shared" si="67"/>
        <v>2.427621836836677E-2</v>
      </c>
      <c r="F264" s="30">
        <f t="shared" si="70"/>
        <v>-0.16693461293330397</v>
      </c>
      <c r="G264" s="29">
        <f t="shared" si="73"/>
        <v>0.25559008779189674</v>
      </c>
      <c r="H264" s="29">
        <f t="shared" si="77"/>
        <v>0.32091659139059231</v>
      </c>
      <c r="I264" s="29"/>
      <c r="J264" s="29"/>
      <c r="K264" s="29"/>
      <c r="L264" s="1" t="d">
        <v>2012-04-02</v>
      </c>
      <c r="M264">
        <v>36.479999999999997</v>
      </c>
      <c r="N264">
        <v>112.910004</v>
      </c>
      <c r="O264" s="29">
        <f t="shared" si="82"/>
        <v>3.0951207236842109</v>
      </c>
      <c r="P264" s="29">
        <f t="shared" si="68"/>
        <v>-2.2364121665433213E-2</v>
      </c>
      <c r="Q264" s="30">
        <f t="shared" si="71"/>
        <v>-0.21718308537185069</v>
      </c>
      <c r="R264" s="29">
        <f t="shared" si="74"/>
        <v>0.26667580232718885</v>
      </c>
      <c r="S264" s="29">
        <f t="shared" si="78"/>
        <v>0.3308100504314172</v>
      </c>
      <c r="T264" s="29"/>
      <c r="U264" s="29"/>
      <c r="V264" s="29"/>
      <c r="W264" s="1" t="d">
        <v>2012-04-02</v>
      </c>
      <c r="X264">
        <v>45.009998000000003</v>
      </c>
      <c r="Y264">
        <v>36.970001000000003</v>
      </c>
      <c r="Z264" s="29">
        <f t="shared" si="83"/>
        <v>1.2174735402360417</v>
      </c>
      <c r="AA264" s="29">
        <f t="shared" si="69"/>
        <v>2.4501164891507821E-2</v>
      </c>
      <c r="AB264" s="30">
        <f t="shared" si="72"/>
        <v>4.3269162591287734E-2</v>
      </c>
      <c r="AC264" s="29">
        <f t="shared" si="75"/>
        <v>0.10705994980186842</v>
      </c>
      <c r="AD264" s="29">
        <f t="shared" si="79"/>
        <v>0.14628673395643887</v>
      </c>
      <c r="AE264" s="29"/>
      <c r="AF264" s="29"/>
      <c r="AG264" s="29"/>
      <c r="AZ264" s="1" t="d">
        <f>A261</f>
        <v>2012-03-12</v>
      </c>
      <c r="BA264" s="6">
        <f t="shared" ref="BA264:BA327" si="84">AD261-AVERAGE($AA$4:$AD$640)</f>
        <v>9.6735167804784222E-2</v>
      </c>
      <c r="BB264" s="6">
        <f t="shared" si="76"/>
        <v>0.12702518771472793</v>
      </c>
      <c r="BC264" s="6">
        <f t="shared" si="80"/>
        <v>0.12247533815718503</v>
      </c>
    </row>
    <row r="265" spans="1:55">
      <c r="A265" s="1" t="d">
        <v>2012-04-09</v>
      </c>
      <c r="B265">
        <v>68.699996999999996</v>
      </c>
      <c r="C265">
        <v>116.839996</v>
      </c>
      <c r="D265" s="29">
        <f t="shared" si="81"/>
        <v>1.700727818081273</v>
      </c>
      <c r="E265" s="29">
        <f t="shared" ref="E265:E328" si="85">LN(D265/D261)</f>
        <v>0.13247762175292832</v>
      </c>
      <c r="F265" s="30">
        <f t="shared" si="70"/>
        <v>9.4398836495756741E-3</v>
      </c>
      <c r="G265" s="29">
        <f t="shared" si="73"/>
        <v>0.3069244479439906</v>
      </c>
      <c r="H265" s="29">
        <f t="shared" si="77"/>
        <v>0.36216819082686719</v>
      </c>
      <c r="I265" s="29"/>
      <c r="J265" s="29"/>
      <c r="K265" s="29"/>
      <c r="L265" s="1" t="d">
        <v>2012-04-09</v>
      </c>
      <c r="M265">
        <v>36.130001</v>
      </c>
      <c r="N265">
        <v>116.839996</v>
      </c>
      <c r="O265" s="29">
        <f t="shared" si="82"/>
        <v>3.233877463773112</v>
      </c>
      <c r="P265" s="29">
        <f t="shared" ref="P265:P328" si="86">LN(O265/O261)</f>
        <v>7.3902195093379669E-2</v>
      </c>
      <c r="Q265" s="30">
        <f t="shared" si="71"/>
        <v>-7.6051294337344755E-2</v>
      </c>
      <c r="R265" s="29">
        <f t="shared" si="74"/>
        <v>0.28563568791675903</v>
      </c>
      <c r="S265" s="29">
        <f t="shared" si="78"/>
        <v>0.31344123513798694</v>
      </c>
      <c r="T265" s="29"/>
      <c r="U265" s="29"/>
      <c r="V265" s="29"/>
      <c r="W265" s="1" t="d">
        <v>2012-04-09</v>
      </c>
      <c r="X265">
        <v>44.549999</v>
      </c>
      <c r="Y265">
        <v>36.330002</v>
      </c>
      <c r="Z265" s="29">
        <f t="shared" si="83"/>
        <v>1.2262591948109445</v>
      </c>
      <c r="AA265" s="29">
        <f t="shared" ref="AA265:AA328" si="87">LN(Z265/Z261)</f>
        <v>4.8915271910478751E-2</v>
      </c>
      <c r="AB265" s="30">
        <f t="shared" si="72"/>
        <v>5.6407820700299774E-2</v>
      </c>
      <c r="AC265" s="29">
        <f t="shared" si="75"/>
        <v>0.10627248447991673</v>
      </c>
      <c r="AD265" s="29">
        <f t="shared" si="79"/>
        <v>0.14390280061029653</v>
      </c>
      <c r="AE265" s="29"/>
      <c r="AF265" s="29"/>
      <c r="AG265" s="29"/>
      <c r="AZ265" s="1" t="d">
        <f>A262</f>
        <v>2012-03-19</v>
      </c>
      <c r="BA265" s="6">
        <f t="shared" si="84"/>
        <v>0.12199193296772878</v>
      </c>
      <c r="BB265" s="6">
        <f t="shared" si="76"/>
        <v>0.16958235148116266</v>
      </c>
      <c r="BC265" s="6">
        <f t="shared" si="80"/>
        <v>0.24888206931821677</v>
      </c>
    </row>
    <row r="266" spans="1:55">
      <c r="A266" s="1" t="d">
        <v>2012-04-16</v>
      </c>
      <c r="B266">
        <v>68.959998999999996</v>
      </c>
      <c r="C266">
        <v>117.07</v>
      </c>
      <c r="D266" s="29">
        <f t="shared" si="81"/>
        <v>1.6976508366828718</v>
      </c>
      <c r="E266" s="29">
        <f t="shared" si="85"/>
        <v>8.0271695777751409E-2</v>
      </c>
      <c r="F266" s="30">
        <f t="shared" si="70"/>
        <v>2.0759097017704797E-2</v>
      </c>
      <c r="G266" s="29">
        <f t="shared" si="73"/>
        <v>0.34302247833040034</v>
      </c>
      <c r="H266" s="29">
        <f t="shared" si="77"/>
        <v>0.38153432213777266</v>
      </c>
      <c r="I266" s="29"/>
      <c r="J266" s="29"/>
      <c r="K266" s="29"/>
      <c r="L266" s="1" t="d">
        <v>2012-04-16</v>
      </c>
      <c r="M266">
        <v>36.479999999999997</v>
      </c>
      <c r="N266">
        <v>117.07</v>
      </c>
      <c r="O266" s="29">
        <f t="shared" si="82"/>
        <v>3.2091557017543861</v>
      </c>
      <c r="P266" s="29">
        <f t="shared" si="86"/>
        <v>4.524590607048147E-2</v>
      </c>
      <c r="Q266" s="30">
        <f t="shared" si="71"/>
        <v>-6.4387009932122666E-2</v>
      </c>
      <c r="R266" s="29">
        <f t="shared" si="74"/>
        <v>0.28876765808072519</v>
      </c>
      <c r="S266" s="29">
        <f t="shared" si="78"/>
        <v>0.32208134228522012</v>
      </c>
      <c r="T266" s="29"/>
      <c r="U266" s="29"/>
      <c r="V266" s="29"/>
      <c r="W266" s="1" t="d">
        <v>2012-04-16</v>
      </c>
      <c r="X266">
        <v>44.639999000000003</v>
      </c>
      <c r="Y266">
        <v>36.770000000000003</v>
      </c>
      <c r="Z266" s="29">
        <f t="shared" si="83"/>
        <v>1.2140331520261083</v>
      </c>
      <c r="AA266" s="29">
        <f t="shared" si="87"/>
        <v>1.0326562188738536E-2</v>
      </c>
      <c r="AB266" s="30">
        <f t="shared" si="72"/>
        <v>4.6929887931182614E-2</v>
      </c>
      <c r="AC266" s="29">
        <f t="shared" si="75"/>
        <v>8.449600222365182E-2</v>
      </c>
      <c r="AD266" s="29">
        <f t="shared" si="79"/>
        <v>0.13160042094500526</v>
      </c>
      <c r="AE266" s="29"/>
      <c r="AF266" s="29"/>
      <c r="AG266" s="29"/>
      <c r="AZ266" s="1" t="d">
        <f>A263</f>
        <v>2012-03-26</v>
      </c>
      <c r="BA266" s="6">
        <f t="shared" si="84"/>
        <v>0.11827569947090394</v>
      </c>
      <c r="BB266" s="6">
        <f t="shared" si="76"/>
        <v>0.25271646265385134</v>
      </c>
      <c r="BC266" s="6">
        <f t="shared" si="80"/>
        <v>0.23944131035100691</v>
      </c>
    </row>
    <row r="267" spans="1:55">
      <c r="A267" s="1" t="d">
        <v>2012-04-23</v>
      </c>
      <c r="B267">
        <v>70.800003000000004</v>
      </c>
      <c r="C267">
        <v>117.290001</v>
      </c>
      <c r="D267" s="29">
        <f t="shared" si="81"/>
        <v>1.656638362006849</v>
      </c>
      <c r="E267" s="29">
        <f t="shared" si="85"/>
        <v>5.769535427583803E-2</v>
      </c>
      <c r="F267" s="30">
        <f t="shared" si="70"/>
        <v>-0.11007640319986854</v>
      </c>
      <c r="G267" s="29">
        <f t="shared" si="73"/>
        <v>0.25727656078129213</v>
      </c>
      <c r="H267" s="29">
        <f t="shared" si="77"/>
        <v>0.30685888110896387</v>
      </c>
      <c r="I267" s="29"/>
      <c r="J267" s="29"/>
      <c r="K267" s="29"/>
      <c r="L267" s="1" t="d">
        <v>2012-04-23</v>
      </c>
      <c r="M267">
        <v>36.93</v>
      </c>
      <c r="N267">
        <v>117.290001</v>
      </c>
      <c r="O267" s="29">
        <f t="shared" si="82"/>
        <v>3.1760086921202277</v>
      </c>
      <c r="P267" s="29">
        <f t="shared" si="86"/>
        <v>4.5449113841689308E-2</v>
      </c>
      <c r="Q267" s="30">
        <f t="shared" si="71"/>
        <v>-0.16885257168158405</v>
      </c>
      <c r="R267" s="29">
        <f t="shared" si="74"/>
        <v>0.20932371223906257</v>
      </c>
      <c r="S267" s="29">
        <f t="shared" si="78"/>
        <v>0.27395490583356347</v>
      </c>
      <c r="T267" s="29"/>
      <c r="U267" s="29"/>
      <c r="V267" s="29"/>
      <c r="W267" s="1" t="d">
        <v>2012-04-23</v>
      </c>
      <c r="X267">
        <v>45.869999</v>
      </c>
      <c r="Y267">
        <v>37.360000999999997</v>
      </c>
      <c r="Z267" s="29">
        <f t="shared" si="83"/>
        <v>1.2277836662798804</v>
      </c>
      <c r="AA267" s="29">
        <f t="shared" si="87"/>
        <v>1.8755421646697155E-2</v>
      </c>
      <c r="AB267" s="30">
        <f t="shared" si="72"/>
        <v>5.6716646217008435E-2</v>
      </c>
      <c r="AC267" s="29">
        <f t="shared" si="75"/>
        <v>7.1282800071225602E-2</v>
      </c>
      <c r="AD267" s="29">
        <f t="shared" si="79"/>
        <v>0.14335160197418068</v>
      </c>
      <c r="AE267" s="29"/>
      <c r="AF267" s="29"/>
      <c r="AG267" s="29"/>
      <c r="AZ267" s="1" t="d">
        <f>A264</f>
        <v>2012-04-02</v>
      </c>
      <c r="BA267" s="6">
        <f t="shared" si="84"/>
        <v>0.12280027205462921</v>
      </c>
      <c r="BB267" s="6">
        <f t="shared" si="76"/>
        <v>0.26646034171118871</v>
      </c>
      <c r="BC267" s="6">
        <f t="shared" si="80"/>
        <v>0.30150388740050083</v>
      </c>
    </row>
    <row r="268" spans="1:55">
      <c r="A268" s="1" t="d">
        <v>2012-04-30</v>
      </c>
      <c r="B268">
        <v>68.300003000000004</v>
      </c>
      <c r="C268">
        <v>118.139999</v>
      </c>
      <c r="D268" s="29">
        <f t="shared" si="81"/>
        <v>1.7297217249024133</v>
      </c>
      <c r="E268" s="29">
        <f t="shared" si="85"/>
        <v>7.6982176113293901E-2</v>
      </c>
      <c r="F268" s="30">
        <f t="shared" si="70"/>
        <v>1.7754960621351675E-2</v>
      </c>
      <c r="G268" s="29">
        <f t="shared" si="73"/>
        <v>0.14039197310321963</v>
      </c>
      <c r="H268" s="29">
        <f t="shared" si="77"/>
        <v>0.33310164330068326</v>
      </c>
      <c r="I268" s="29"/>
      <c r="J268" s="29"/>
      <c r="K268" s="29"/>
      <c r="L268" s="1" t="d">
        <v>2012-04-30</v>
      </c>
      <c r="M268">
        <v>35.68</v>
      </c>
      <c r="N268">
        <v>118.139999</v>
      </c>
      <c r="O268" s="29">
        <f t="shared" si="82"/>
        <v>3.3110986266816145</v>
      </c>
      <c r="P268" s="29">
        <f t="shared" si="86"/>
        <v>6.7453134290001465E-2</v>
      </c>
      <c r="Q268" s="30">
        <f t="shared" si="71"/>
        <v>-5.1980119057042529E-2</v>
      </c>
      <c r="R268" s="29">
        <f t="shared" si="74"/>
        <v>0.10490316305192122</v>
      </c>
      <c r="S268" s="29">
        <f t="shared" si="78"/>
        <v>0.29020205310645053</v>
      </c>
      <c r="T268" s="29"/>
      <c r="U268" s="29"/>
      <c r="V268" s="29"/>
      <c r="W268" s="1" t="d">
        <v>2012-04-30</v>
      </c>
      <c r="X268">
        <v>44.91</v>
      </c>
      <c r="Y268">
        <v>36.299999</v>
      </c>
      <c r="Z268" s="29">
        <f t="shared" si="83"/>
        <v>1.2371901167270003</v>
      </c>
      <c r="AA268" s="29">
        <f t="shared" si="87"/>
        <v>1.6064930504279634E-2</v>
      </c>
      <c r="AB268" s="30">
        <f t="shared" si="72"/>
        <v>7.36804470104684E-2</v>
      </c>
      <c r="AC268" s="29">
        <f t="shared" si="75"/>
        <v>7.813134678796109E-2</v>
      </c>
      <c r="AD268" s="29">
        <f t="shared" si="79"/>
        <v>0.16905601168041309</v>
      </c>
      <c r="AE268" s="29"/>
      <c r="AF268" s="29"/>
      <c r="AG268" s="29"/>
      <c r="AZ268" s="1" t="d">
        <f>A265</f>
        <v>2012-04-09</v>
      </c>
      <c r="BA268" s="6">
        <f t="shared" si="84"/>
        <v>0.12041633870848686</v>
      </c>
      <c r="BB268" s="6">
        <f t="shared" si="76"/>
        <v>0.28542022730075889</v>
      </c>
      <c r="BC268" s="6">
        <f t="shared" si="80"/>
        <v>0.3427554868367757</v>
      </c>
    </row>
    <row r="269" spans="1:55">
      <c r="A269" s="1" t="d">
        <v>2012-05-07</v>
      </c>
      <c r="B269">
        <v>67.339995999999999</v>
      </c>
      <c r="C269">
        <v>119.5</v>
      </c>
      <c r="D269" s="29">
        <f t="shared" si="81"/>
        <v>1.7745768799867467</v>
      </c>
      <c r="E269" s="29">
        <f t="shared" si="85"/>
        <v>4.2505729314189979E-2</v>
      </c>
      <c r="F269" s="30">
        <f t="shared" si="70"/>
        <v>1.1696233781778996E-2</v>
      </c>
      <c r="G269" s="29">
        <f t="shared" si="73"/>
        <v>0.11828318828402527</v>
      </c>
      <c r="H269" s="29">
        <f t="shared" si="77"/>
        <v>0.41544344869524175</v>
      </c>
      <c r="I269" s="29"/>
      <c r="J269" s="29"/>
      <c r="K269" s="29"/>
      <c r="L269" s="1" t="d">
        <v>2012-05-07</v>
      </c>
      <c r="M269">
        <v>35.009998000000003</v>
      </c>
      <c r="N269">
        <v>119.5</v>
      </c>
      <c r="O269" s="29">
        <f t="shared" si="82"/>
        <v>3.4133106777098354</v>
      </c>
      <c r="P269" s="29">
        <f t="shared" si="86"/>
        <v>5.4000823084217872E-2</v>
      </c>
      <c r="Q269" s="30">
        <f t="shared" si="71"/>
        <v>-5.8626397455043944E-2</v>
      </c>
      <c r="R269" s="29">
        <f t="shared" si="74"/>
        <v>0.10752710405344933</v>
      </c>
      <c r="S269" s="29">
        <f t="shared" si="78"/>
        <v>0.37348977744645068</v>
      </c>
      <c r="T269" s="29"/>
      <c r="U269" s="29"/>
      <c r="V269" s="29"/>
      <c r="W269" s="1" t="d">
        <v>2012-05-07</v>
      </c>
      <c r="X269">
        <v>44.240001999999997</v>
      </c>
      <c r="Y269">
        <v>35.669998</v>
      </c>
      <c r="Z269" s="29">
        <f t="shared" si="83"/>
        <v>1.2402580454307846</v>
      </c>
      <c r="AA269" s="29">
        <f t="shared" si="87"/>
        <v>1.1351228934664642E-2</v>
      </c>
      <c r="AB269" s="30">
        <f t="shared" si="72"/>
        <v>7.0225541244336206E-2</v>
      </c>
      <c r="AC269" s="29">
        <f t="shared" si="75"/>
        <v>7.6665857119522285E-2</v>
      </c>
      <c r="AD269" s="29">
        <f t="shared" si="79"/>
        <v>0.17000079708493035</v>
      </c>
      <c r="AE269" s="29"/>
      <c r="AF269" s="29"/>
      <c r="AG269" s="29"/>
      <c r="AZ269" s="1" t="d">
        <f>A266</f>
        <v>2012-04-16</v>
      </c>
      <c r="BA269" s="6">
        <f t="shared" si="84"/>
        <v>0.1081139590431956</v>
      </c>
      <c r="BB269" s="6">
        <f t="shared" si="76"/>
        <v>0.28855219746472505</v>
      </c>
      <c r="BC269" s="6">
        <f t="shared" si="80"/>
        <v>0.36212161814768118</v>
      </c>
    </row>
    <row r="270" spans="1:55">
      <c r="A270" s="1" t="d">
        <v>2012-05-14</v>
      </c>
      <c r="B270">
        <v>63.939999</v>
      </c>
      <c r="C270">
        <v>124.199997</v>
      </c>
      <c r="D270" s="29">
        <f t="shared" si="81"/>
        <v>1.9424460266256807</v>
      </c>
      <c r="E270" s="29">
        <f t="shared" si="85"/>
        <v>0.13470258271545207</v>
      </c>
      <c r="F270" s="30">
        <f t="shared" si="70"/>
        <v>0.14185729642860526</v>
      </c>
      <c r="G270" s="29">
        <f t="shared" si="73"/>
        <v>9.9554706481515404E-2</v>
      </c>
      <c r="H270" s="29">
        <f t="shared" si="77"/>
        <v>0.52199793270553074</v>
      </c>
      <c r="I270" s="29"/>
      <c r="J270" s="29"/>
      <c r="K270" s="29"/>
      <c r="L270" s="1" t="d">
        <v>2012-05-14</v>
      </c>
      <c r="M270">
        <v>32.770000000000003</v>
      </c>
      <c r="N270">
        <v>124.199997</v>
      </c>
      <c r="O270" s="29">
        <f t="shared" si="82"/>
        <v>3.7900517851693616</v>
      </c>
      <c r="P270" s="29">
        <f t="shared" si="86"/>
        <v>0.16637180134861485</v>
      </c>
      <c r="Q270" s="30">
        <f t="shared" si="71"/>
        <v>0.10428259570872153</v>
      </c>
      <c r="R270" s="29">
        <f t="shared" si="74"/>
        <v>8.6785230595727583E-2</v>
      </c>
      <c r="S270" s="29">
        <f t="shared" si="78"/>
        <v>0.50164839471202582</v>
      </c>
      <c r="T270" s="29"/>
      <c r="U270" s="29"/>
      <c r="V270" s="29"/>
      <c r="W270" s="1" t="d">
        <v>2012-05-14</v>
      </c>
      <c r="X270">
        <v>42.009998000000003</v>
      </c>
      <c r="Y270">
        <v>34.119999</v>
      </c>
      <c r="Z270" s="29">
        <f t="shared" si="83"/>
        <v>1.23124265038812</v>
      </c>
      <c r="AA270" s="29">
        <f t="shared" si="87"/>
        <v>1.4075943899981895E-2</v>
      </c>
      <c r="AB270" s="30">
        <f t="shared" si="72"/>
        <v>6.1459918661921235E-2</v>
      </c>
      <c r="AC270" s="29">
        <f t="shared" si="75"/>
        <v>5.1962477673949709E-2</v>
      </c>
      <c r="AD270" s="29">
        <f t="shared" si="79"/>
        <v>0.17385915621263995</v>
      </c>
      <c r="AE270" s="29"/>
      <c r="AF270" s="29"/>
      <c r="AG270" s="29"/>
      <c r="AZ270" s="1" t="d">
        <f>A267</f>
        <v>2012-04-23</v>
      </c>
      <c r="BA270" s="6">
        <f t="shared" si="84"/>
        <v>0.11986514007237101</v>
      </c>
      <c r="BB270" s="6">
        <f t="shared" si="76"/>
        <v>0.20910825162306246</v>
      </c>
      <c r="BC270" s="6">
        <f t="shared" si="80"/>
        <v>0.28744617711887238</v>
      </c>
    </row>
    <row r="271" spans="1:55">
      <c r="A271" s="1" t="d">
        <v>2012-05-21</v>
      </c>
      <c r="B271">
        <v>65.129997000000003</v>
      </c>
      <c r="C271">
        <v>123.400002</v>
      </c>
      <c r="D271" s="29">
        <f t="shared" si="81"/>
        <v>1.8946723120530773</v>
      </c>
      <c r="E271" s="29">
        <f t="shared" si="85"/>
        <v>0.13425543519542105</v>
      </c>
      <c r="F271" s="30">
        <f t="shared" si="70"/>
        <v>8.4710707189611406E-2</v>
      </c>
      <c r="G271" s="29">
        <f t="shared" si="73"/>
        <v>0.13915968886018501</v>
      </c>
      <c r="H271" s="29">
        <f t="shared" si="77"/>
        <v>0.51909099513136303</v>
      </c>
      <c r="I271" s="29"/>
      <c r="J271" s="29"/>
      <c r="K271" s="29"/>
      <c r="L271" s="1" t="d">
        <v>2012-05-21</v>
      </c>
      <c r="M271">
        <v>33.990001999999997</v>
      </c>
      <c r="N271">
        <v>123.400002</v>
      </c>
      <c r="O271" s="29">
        <f t="shared" si="82"/>
        <v>3.6304793980300447</v>
      </c>
      <c r="P271" s="29">
        <f t="shared" si="86"/>
        <v>0.13373942493506652</v>
      </c>
      <c r="Q271" s="30">
        <f t="shared" si="71"/>
        <v>8.085922192057364E-2</v>
      </c>
      <c r="R271" s="29">
        <f t="shared" si="74"/>
        <v>0.12700629952654294</v>
      </c>
      <c r="S271" s="29">
        <f t="shared" si="78"/>
        <v>0.48475631169119054</v>
      </c>
      <c r="T271" s="29"/>
      <c r="U271" s="29"/>
      <c r="V271" s="29"/>
      <c r="W271" s="1" t="d">
        <v>2012-05-21</v>
      </c>
      <c r="X271">
        <v>43.279998999999997</v>
      </c>
      <c r="Y271">
        <v>34.919998</v>
      </c>
      <c r="Z271" s="29">
        <f t="shared" si="83"/>
        <v>1.2394043951548908</v>
      </c>
      <c r="AA271" s="29">
        <f t="shared" si="87"/>
        <v>9.4202910541316149E-3</v>
      </c>
      <c r="AB271" s="30">
        <f t="shared" si="72"/>
        <v>8.5547323098113789E-2</v>
      </c>
      <c r="AC271" s="29">
        <f t="shared" si="75"/>
        <v>5.9510823568920762E-2</v>
      </c>
      <c r="AD271" s="29">
        <f t="shared" si="79"/>
        <v>0.17173725408365079</v>
      </c>
      <c r="AE271" s="29"/>
      <c r="AF271" s="29"/>
      <c r="AG271" s="29"/>
      <c r="AZ271" s="1" t="d">
        <f>A268</f>
        <v>2012-04-30</v>
      </c>
      <c r="BA271" s="6">
        <f t="shared" si="84"/>
        <v>0.14556954977860342</v>
      </c>
      <c r="BB271" s="6">
        <f t="shared" si="76"/>
        <v>0.10468770243592111</v>
      </c>
      <c r="BC271" s="6">
        <f t="shared" si="80"/>
        <v>0.31368893931059177</v>
      </c>
    </row>
    <row r="272" spans="1:55">
      <c r="A272" s="1" t="d">
        <v>2012-05-28</v>
      </c>
      <c r="B272">
        <v>62.040000999999997</v>
      </c>
      <c r="C272">
        <v>130.36000100000001</v>
      </c>
      <c r="D272" s="29">
        <f t="shared" si="81"/>
        <v>2.1012249983683917</v>
      </c>
      <c r="E272" s="29">
        <f t="shared" si="85"/>
        <v>0.19455996429950773</v>
      </c>
      <c r="F272" s="30">
        <f t="shared" si="70"/>
        <v>0.24853517758659985</v>
      </c>
      <c r="G272" s="29">
        <f t="shared" si="73"/>
        <v>0.21246093007455433</v>
      </c>
      <c r="H272" s="29">
        <f t="shared" si="77"/>
        <v>0.55974567406866649</v>
      </c>
      <c r="I272" s="29"/>
      <c r="J272" s="29"/>
      <c r="K272" s="29"/>
      <c r="L272" s="1" t="d">
        <v>2012-05-28</v>
      </c>
      <c r="M272">
        <v>33.099997999999999</v>
      </c>
      <c r="N272">
        <v>130.36000100000001</v>
      </c>
      <c r="O272" s="29">
        <f t="shared" si="82"/>
        <v>3.93836884823981</v>
      </c>
      <c r="P272" s="29">
        <f t="shared" si="86"/>
        <v>0.173486593977624</v>
      </c>
      <c r="Q272" s="30">
        <f t="shared" si="71"/>
        <v>0.20826533165748584</v>
      </c>
      <c r="R272" s="29">
        <f t="shared" si="74"/>
        <v>0.17320232693142434</v>
      </c>
      <c r="S272" s="29">
        <f t="shared" si="78"/>
        <v>0.51447196325428501</v>
      </c>
      <c r="T272" s="29"/>
      <c r="U272" s="29"/>
      <c r="V272" s="29"/>
      <c r="W272" s="1" t="d">
        <v>2012-05-28</v>
      </c>
      <c r="X272">
        <v>41.740001999999997</v>
      </c>
      <c r="Y272">
        <v>33.709999000000003</v>
      </c>
      <c r="Z272" s="29">
        <f t="shared" si="83"/>
        <v>1.2382083428717987</v>
      </c>
      <c r="AA272" s="29">
        <f t="shared" si="87"/>
        <v>8.2267660648954472E-4</v>
      </c>
      <c r="AB272" s="30">
        <f t="shared" si="72"/>
        <v>8.4152074541667662E-2</v>
      </c>
      <c r="AC272" s="29">
        <f t="shared" si="75"/>
        <v>5.7617954828208195E-2</v>
      </c>
      <c r="AD272" s="29">
        <f t="shared" si="79"/>
        <v>0.1581393008765114</v>
      </c>
      <c r="AE272" s="29"/>
      <c r="AF272" s="29"/>
      <c r="AG272" s="29"/>
      <c r="AZ272" s="1" t="d">
        <f>A269</f>
        <v>2012-05-07</v>
      </c>
      <c r="BA272" s="6">
        <f t="shared" si="84"/>
        <v>0.14651433518312068</v>
      </c>
      <c r="BB272" s="6">
        <f t="shared" si="76"/>
        <v>0.10731164343744921</v>
      </c>
      <c r="BC272" s="6">
        <f t="shared" si="80"/>
        <v>0.39603074470515026</v>
      </c>
    </row>
    <row r="273" spans="1:55">
      <c r="A273" s="1" t="d">
        <v>2012-06-04</v>
      </c>
      <c r="B273">
        <v>64.5</v>
      </c>
      <c r="C273">
        <v>125.209999</v>
      </c>
      <c r="D273" s="29">
        <f t="shared" si="81"/>
        <v>1.9412402945736433</v>
      </c>
      <c r="E273" s="29">
        <f t="shared" si="85"/>
        <v>8.9765078853848823E-2</v>
      </c>
      <c r="F273" s="30">
        <f t="shared" si="70"/>
        <v>0.16138245036372351</v>
      </c>
      <c r="G273" s="29">
        <f t="shared" si="73"/>
        <v>0.10236927027259879</v>
      </c>
      <c r="H273" s="29">
        <f t="shared" si="77"/>
        <v>0.50423266968148805</v>
      </c>
      <c r="I273" s="29"/>
      <c r="J273" s="29"/>
      <c r="K273" s="29"/>
      <c r="L273" s="1" t="d">
        <v>2012-06-04</v>
      </c>
      <c r="M273">
        <v>34.580002</v>
      </c>
      <c r="N273">
        <v>125.209999</v>
      </c>
      <c r="O273" s="29">
        <f t="shared" si="82"/>
        <v>3.6208788825402611</v>
      </c>
      <c r="P273" s="29">
        <f t="shared" si="86"/>
        <v>5.9034088070703122E-2</v>
      </c>
      <c r="Q273" s="30">
        <f t="shared" si="71"/>
        <v>0.13112538610569743</v>
      </c>
      <c r="R273" s="29">
        <f t="shared" si="74"/>
        <v>5.4711235423412448E-2</v>
      </c>
      <c r="S273" s="29">
        <f t="shared" si="78"/>
        <v>0.45849432977474902</v>
      </c>
      <c r="T273" s="29"/>
      <c r="U273" s="29"/>
      <c r="V273" s="29"/>
      <c r="W273" s="1" t="d">
        <v>2012-06-04</v>
      </c>
      <c r="X273">
        <v>43.41</v>
      </c>
      <c r="Y273">
        <v>34.799999</v>
      </c>
      <c r="Z273" s="29">
        <f t="shared" si="83"/>
        <v>1.2474138289486731</v>
      </c>
      <c r="AA273" s="29">
        <f t="shared" si="87"/>
        <v>5.7530121459435689E-3</v>
      </c>
      <c r="AB273" s="30">
        <f t="shared" si="72"/>
        <v>9.2800307383148956E-2</v>
      </c>
      <c r="AC273" s="29">
        <f t="shared" si="75"/>
        <v>6.0975348716996731E-2</v>
      </c>
      <c r="AD273" s="29">
        <f t="shared" si="79"/>
        <v>0.16224718338595079</v>
      </c>
      <c r="AE273" s="29"/>
      <c r="AF273" s="29"/>
      <c r="AG273" s="29"/>
      <c r="AZ273" s="1" t="d">
        <f>A270</f>
        <v>2012-05-14</v>
      </c>
      <c r="BA273" s="6">
        <f t="shared" si="84"/>
        <v>0.15037269431083028</v>
      </c>
      <c r="BB273" s="6">
        <f t="shared" si="76"/>
        <v>8.6569769979727471E-2</v>
      </c>
      <c r="BC273" s="6">
        <f t="shared" si="80"/>
        <v>0.50258522871543931</v>
      </c>
    </row>
    <row r="274" spans="1:55">
      <c r="A274" s="1" t="d">
        <v>2012-06-11</v>
      </c>
      <c r="B274">
        <v>65.620002999999997</v>
      </c>
      <c r="C274">
        <v>126.400002</v>
      </c>
      <c r="D274" s="29">
        <f t="shared" si="81"/>
        <v>1.9262419418054584</v>
      </c>
      <c r="E274" s="29">
        <f t="shared" si="85"/>
        <v>-8.3770930679373176E-3</v>
      </c>
      <c r="F274" s="30">
        <f t="shared" si="70"/>
        <v>0.18438271448629176</v>
      </c>
      <c r="G274" s="29">
        <f t="shared" si="73"/>
        <v>0.14096644826296312</v>
      </c>
      <c r="H274" s="29">
        <f t="shared" si="77"/>
        <v>0.50145579429289411</v>
      </c>
      <c r="I274" s="29"/>
      <c r="J274" s="29"/>
      <c r="K274" s="29"/>
      <c r="L274" s="1" t="d">
        <v>2012-06-11</v>
      </c>
      <c r="M274">
        <v>34.529998999999997</v>
      </c>
      <c r="N274">
        <v>126.400002</v>
      </c>
      <c r="O274" s="29">
        <f t="shared" si="82"/>
        <v>3.6605851624843666</v>
      </c>
      <c r="P274" s="29">
        <f t="shared" si="86"/>
        <v>-3.4756667540099692E-2</v>
      </c>
      <c r="Q274" s="30">
        <f t="shared" si="71"/>
        <v>0.1735543588792571</v>
      </c>
      <c r="R274" s="29">
        <f t="shared" si="74"/>
        <v>0.1185224633339471</v>
      </c>
      <c r="S274" s="29">
        <f t="shared" si="78"/>
        <v>0.46589541458263184</v>
      </c>
      <c r="T274" s="29"/>
      <c r="U274" s="29"/>
      <c r="V274" s="29"/>
      <c r="W274" s="1" t="d">
        <v>2012-06-11</v>
      </c>
      <c r="X274">
        <v>43.419998</v>
      </c>
      <c r="Y274">
        <v>34.959999000000003</v>
      </c>
      <c r="Z274" s="29">
        <f t="shared" si="83"/>
        <v>1.2419908249997373</v>
      </c>
      <c r="AA274" s="29">
        <f t="shared" si="87"/>
        <v>8.6916519467837069E-3</v>
      </c>
      <c r="AB274" s="30">
        <f t="shared" si="72"/>
        <v>9.079494283994935E-2</v>
      </c>
      <c r="AC274" s="29">
        <f t="shared" si="75"/>
        <v>4.9998391273266336E-2</v>
      </c>
      <c r="AD274" s="29">
        <f t="shared" si="79"/>
        <v>0.17001946618022637</v>
      </c>
      <c r="AE274" s="29"/>
      <c r="AF274" s="29"/>
      <c r="AG274" s="29"/>
      <c r="AZ274" s="1" t="d">
        <f>A271</f>
        <v>2012-05-21</v>
      </c>
      <c r="BA274" s="6">
        <f t="shared" si="84"/>
        <v>0.14825079218184112</v>
      </c>
      <c r="BB274" s="6">
        <f t="shared" si="76"/>
        <v>0.12679083891054282</v>
      </c>
      <c r="BC274" s="6">
        <f t="shared" si="80"/>
        <v>0.49967829114127155</v>
      </c>
    </row>
    <row r="275" spans="1:55">
      <c r="A275" s="1" t="d">
        <v>2012-06-18</v>
      </c>
      <c r="B275">
        <v>63.439999</v>
      </c>
      <c r="C275">
        <v>125.019997</v>
      </c>
      <c r="D275" s="29">
        <f t="shared" si="81"/>
        <v>1.9706809421607967</v>
      </c>
      <c r="E275" s="29">
        <f t="shared" si="85"/>
        <v>3.9333237761682391E-2</v>
      </c>
      <c r="F275" s="30">
        <f t="shared" si="70"/>
        <v>0.20729794495764789</v>
      </c>
      <c r="G275" s="29">
        <f t="shared" si="73"/>
        <v>-4.3565732777733103E-2</v>
      </c>
      <c r="H275" s="29">
        <f t="shared" si="77"/>
        <v>0.43858360166028221</v>
      </c>
      <c r="I275" s="29"/>
      <c r="J275" s="29"/>
      <c r="K275" s="29"/>
      <c r="L275" s="1" t="d">
        <v>2012-06-18</v>
      </c>
      <c r="M275">
        <v>34.200001</v>
      </c>
      <c r="N275">
        <v>125.019997</v>
      </c>
      <c r="O275" s="29">
        <f t="shared" si="82"/>
        <v>3.6555553609486737</v>
      </c>
      <c r="P275" s="29">
        <f t="shared" si="86"/>
        <v>6.8833220692958545E-3</v>
      </c>
      <c r="Q275" s="30">
        <f t="shared" si="71"/>
        <v>0.14642790798669075</v>
      </c>
      <c r="R275" s="29">
        <f t="shared" si="74"/>
        <v>-8.8971037080884843E-2</v>
      </c>
      <c r="S275" s="29">
        <f t="shared" si="78"/>
        <v>0.41413048886573089</v>
      </c>
      <c r="T275" s="29"/>
      <c r="U275" s="29"/>
      <c r="V275" s="29"/>
      <c r="W275" s="1" t="d">
        <v>2012-06-18</v>
      </c>
      <c r="X275">
        <v>43.310001</v>
      </c>
      <c r="Y275">
        <v>34.75</v>
      </c>
      <c r="Z275" s="29">
        <f t="shared" si="83"/>
        <v>1.246330964028777</v>
      </c>
      <c r="AA275" s="29">
        <f t="shared" si="87"/>
        <v>5.5730685698556284E-3</v>
      </c>
      <c r="AB275" s="30">
        <f t="shared" si="72"/>
        <v>8.5287317935538287E-2</v>
      </c>
      <c r="AC275" s="29">
        <f t="shared" si="75"/>
        <v>2.2142054874523441E-2</v>
      </c>
      <c r="AD275" s="29">
        <f t="shared" si="79"/>
        <v>0.16352725267618548</v>
      </c>
      <c r="AE275" s="29"/>
      <c r="AF275" s="29"/>
      <c r="AG275" s="29"/>
      <c r="AZ275" s="1" t="d">
        <f>A272</f>
        <v>2012-05-28</v>
      </c>
      <c r="BA275" s="6">
        <f t="shared" si="84"/>
        <v>0.13465283897470173</v>
      </c>
      <c r="BB275" s="6">
        <f t="shared" si="76"/>
        <v>0.17298686631542423</v>
      </c>
      <c r="BC275" s="6">
        <f t="shared" si="80"/>
        <v>0.54033297007857506</v>
      </c>
    </row>
    <row r="276" spans="1:55">
      <c r="A276" s="1" t="d">
        <v>2012-06-25</v>
      </c>
      <c r="B276">
        <v>66.370002999999997</v>
      </c>
      <c r="C276">
        <v>125.199997</v>
      </c>
      <c r="D276" s="29">
        <f t="shared" si="81"/>
        <v>1.886394324857873</v>
      </c>
      <c r="E276" s="29">
        <f t="shared" si="85"/>
        <v>-0.10785326486809568</v>
      </c>
      <c r="F276" s="30">
        <f t="shared" si="70"/>
        <v>0.19184280888440083</v>
      </c>
      <c r="G276" s="29">
        <f t="shared" si="73"/>
        <v>-9.0271422371839299E-2</v>
      </c>
      <c r="H276" s="29">
        <f t="shared" si="77"/>
        <v>0.38117181344069523</v>
      </c>
      <c r="I276" s="29"/>
      <c r="J276" s="29"/>
      <c r="K276" s="29"/>
      <c r="L276" s="1" t="d">
        <v>2012-06-25</v>
      </c>
      <c r="M276">
        <v>35.290000999999997</v>
      </c>
      <c r="N276">
        <v>125.199997</v>
      </c>
      <c r="O276" s="29">
        <f t="shared" si="82"/>
        <v>3.5477470516365246</v>
      </c>
      <c r="P276" s="29">
        <f t="shared" si="86"/>
        <v>-0.10445387099985201</v>
      </c>
      <c r="Q276" s="30">
        <f t="shared" si="71"/>
        <v>0.12860323564547368</v>
      </c>
      <c r="R276" s="29">
        <f t="shared" si="74"/>
        <v>-0.14819030384837253</v>
      </c>
      <c r="S276" s="29">
        <f t="shared" si="78"/>
        <v>0.36614093193348024</v>
      </c>
      <c r="T276" s="29"/>
      <c r="U276" s="29"/>
      <c r="V276" s="29"/>
      <c r="W276" s="1" t="d">
        <v>2012-06-25</v>
      </c>
      <c r="X276">
        <v>43.779998999999997</v>
      </c>
      <c r="Y276">
        <v>35.669998</v>
      </c>
      <c r="Z276" s="29">
        <f t="shared" si="83"/>
        <v>1.2273619695745426</v>
      </c>
      <c r="AA276" s="29">
        <f t="shared" si="87"/>
        <v>-8.7983240315767149E-3</v>
      </c>
      <c r="AB276" s="30">
        <f t="shared" si="72"/>
        <v>6.3054662022177896E-2</v>
      </c>
      <c r="AC276" s="29">
        <f t="shared" si="75"/>
        <v>2.8380429273334368E-2</v>
      </c>
      <c r="AD276" s="29">
        <f t="shared" si="79"/>
        <v>0.13121419172236662</v>
      </c>
      <c r="AE276" s="29"/>
      <c r="AF276" s="29"/>
      <c r="AG276" s="29"/>
      <c r="AZ276" s="1" t="d">
        <f>A273</f>
        <v>2012-06-04</v>
      </c>
      <c r="BA276" s="6">
        <f t="shared" si="84"/>
        <v>0.13876072148414112</v>
      </c>
      <c r="BB276" s="6">
        <f t="shared" si="76"/>
        <v>5.4495774807412328E-2</v>
      </c>
      <c r="BC276" s="6">
        <f t="shared" si="80"/>
        <v>0.48481996569139657</v>
      </c>
    </row>
    <row r="277" spans="1:55">
      <c r="A277" s="1" t="d">
        <v>2012-07-02</v>
      </c>
      <c r="B277">
        <v>66.290001000000004</v>
      </c>
      <c r="C277">
        <v>127.05999799999999</v>
      </c>
      <c r="D277" s="29">
        <f t="shared" si="81"/>
        <v>1.9167294627133884</v>
      </c>
      <c r="E277" s="29">
        <f t="shared" si="85"/>
        <v>-1.27067671332866E-2</v>
      </c>
      <c r="F277" s="30">
        <f t="shared" si="70"/>
        <v>0.21793712052981315</v>
      </c>
      <c r="G277" s="29">
        <f t="shared" si="73"/>
        <v>-1.286290396930832E-2</v>
      </c>
      <c r="H277" s="29">
        <f t="shared" si="77"/>
        <v>0.40592320747370264</v>
      </c>
      <c r="I277" s="29"/>
      <c r="J277" s="29"/>
      <c r="K277" s="29"/>
      <c r="L277" s="1" t="d">
        <v>2012-07-02</v>
      </c>
      <c r="M277">
        <v>35.150002000000001</v>
      </c>
      <c r="N277">
        <v>127.05999799999999</v>
      </c>
      <c r="O277" s="29">
        <f t="shared" si="82"/>
        <v>3.6147934785323765</v>
      </c>
      <c r="P277" s="29">
        <f t="shared" si="86"/>
        <v>-1.6820566601154876E-3</v>
      </c>
      <c r="Q277" s="30">
        <f t="shared" si="71"/>
        <v>0.14426974293688677</v>
      </c>
      <c r="R277" s="29">
        <f t="shared" si="74"/>
        <v>-4.983098389915995E-2</v>
      </c>
      <c r="S277" s="29">
        <f t="shared" si="78"/>
        <v>0.37871296860382803</v>
      </c>
      <c r="T277" s="29"/>
      <c r="U277" s="29"/>
      <c r="V277" s="29"/>
      <c r="W277" s="1" t="d">
        <v>2012-07-02</v>
      </c>
      <c r="X277">
        <v>43.77</v>
      </c>
      <c r="Y277">
        <v>35.209999000000003</v>
      </c>
      <c r="Z277" s="29">
        <f t="shared" si="83"/>
        <v>1.2431127873647483</v>
      </c>
      <c r="AA277" s="29">
        <f t="shared" si="87"/>
        <v>-3.4539248298403788E-3</v>
      </c>
      <c r="AB277" s="30">
        <f t="shared" si="72"/>
        <v>8.3486990429878588E-2</v>
      </c>
      <c r="AC277" s="29">
        <f t="shared" si="75"/>
        <v>3.6891371398357728E-2</v>
      </c>
      <c r="AD277" s="29">
        <f t="shared" si="79"/>
        <v>0.14287998831146223</v>
      </c>
      <c r="AE277" s="29"/>
      <c r="AF277" s="29"/>
      <c r="AG277" s="29"/>
      <c r="AZ277" s="1" t="d">
        <f>A274</f>
        <v>2012-06-11</v>
      </c>
      <c r="BA277" s="6">
        <f t="shared" si="84"/>
        <v>0.1465330042784167</v>
      </c>
      <c r="BB277" s="6">
        <f t="shared" si="76"/>
        <v>0.11830700271794699</v>
      </c>
      <c r="BC277" s="6">
        <f t="shared" si="80"/>
        <v>0.48204309030280262</v>
      </c>
    </row>
    <row r="278" spans="1:55">
      <c r="A278" s="1" t="d">
        <v>2012-07-09</v>
      </c>
      <c r="B278">
        <v>66.769997000000004</v>
      </c>
      <c r="C278">
        <v>129.16999799999999</v>
      </c>
      <c r="D278" s="29">
        <f t="shared" si="81"/>
        <v>1.9345515022263666</v>
      </c>
      <c r="E278" s="29">
        <f t="shared" si="85"/>
        <v>4.3045935362158953E-3</v>
      </c>
      <c r="F278" s="30">
        <f t="shared" si="70"/>
        <v>0.21043573309300465</v>
      </c>
      <c r="G278" s="29">
        <f t="shared" si="73"/>
        <v>0.1228203359729908</v>
      </c>
      <c r="H278" s="29">
        <f t="shared" si="77"/>
        <v>0.42584042319256693</v>
      </c>
      <c r="I278" s="29"/>
      <c r="J278" s="29"/>
      <c r="K278" s="29"/>
      <c r="L278" s="1" t="d">
        <v>2012-07-09</v>
      </c>
      <c r="M278">
        <v>34.740001999999997</v>
      </c>
      <c r="N278">
        <v>129.16999799999999</v>
      </c>
      <c r="O278" s="29">
        <f t="shared" si="82"/>
        <v>3.7181920139210125</v>
      </c>
      <c r="P278" s="29">
        <f t="shared" si="86"/>
        <v>1.5614517283005943E-2</v>
      </c>
      <c r="Q278" s="30">
        <f t="shared" si="71"/>
        <v>0.16850757135860717</v>
      </c>
      <c r="R278" s="29">
        <f t="shared" si="74"/>
        <v>8.8426048633889739E-2</v>
      </c>
      <c r="S278" s="29">
        <f t="shared" si="78"/>
        <v>0.41650136686608225</v>
      </c>
      <c r="T278" s="29"/>
      <c r="U278" s="29"/>
      <c r="V278" s="29"/>
      <c r="W278" s="1" t="d">
        <v>2012-07-09</v>
      </c>
      <c r="X278">
        <v>43.619999</v>
      </c>
      <c r="Y278">
        <v>34.869999</v>
      </c>
      <c r="Z278" s="29">
        <f t="shared" si="83"/>
        <v>1.2509320404626338</v>
      </c>
      <c r="AA278" s="29">
        <f t="shared" si="87"/>
        <v>7.1733096333998657E-3</v>
      </c>
      <c r="AB278" s="30">
        <f t="shared" si="72"/>
        <v>6.5362832290330561E-2</v>
      </c>
      <c r="AC278" s="29">
        <f t="shared" si="75"/>
        <v>4.048066618424942E-2</v>
      </c>
      <c r="AD278" s="29">
        <f t="shared" si="79"/>
        <v>0.14974265146270255</v>
      </c>
      <c r="AE278" s="29"/>
      <c r="AF278" s="29"/>
      <c r="AG278" s="29"/>
      <c r="AZ278" s="1" t="d">
        <f>A275</f>
        <v>2012-06-18</v>
      </c>
      <c r="BA278" s="6">
        <f t="shared" si="84"/>
        <v>0.14004079077437581</v>
      </c>
      <c r="BB278" s="6">
        <f t="shared" si="76"/>
        <v>-8.9186497696884956E-2</v>
      </c>
      <c r="BC278" s="6">
        <f t="shared" si="80"/>
        <v>0.41917089767019072</v>
      </c>
    </row>
    <row r="279" spans="1:55">
      <c r="A279" s="1" t="d">
        <v>2012-07-16</v>
      </c>
      <c r="B279">
        <v>68.790001000000004</v>
      </c>
      <c r="C279">
        <v>130.05999800000001</v>
      </c>
      <c r="D279" s="29">
        <f t="shared" si="81"/>
        <v>1.8906817285843622</v>
      </c>
      <c r="E279" s="29">
        <f t="shared" si="85"/>
        <v>-4.1441671955270223E-2</v>
      </c>
      <c r="F279" s="30">
        <f t="shared" si="70"/>
        <v>0.19023531855628209</v>
      </c>
      <c r="G279" s="29">
        <f t="shared" si="73"/>
        <v>0.13596334334035673</v>
      </c>
      <c r="H279" s="29">
        <f t="shared" si="77"/>
        <v>0.39010646119690479</v>
      </c>
      <c r="I279" s="29"/>
      <c r="J279" s="29"/>
      <c r="K279" s="29"/>
      <c r="L279" s="1" t="d">
        <v>2012-07-16</v>
      </c>
      <c r="M279">
        <v>35.419998</v>
      </c>
      <c r="N279">
        <v>130.05999800000001</v>
      </c>
      <c r="O279" s="29">
        <f t="shared" si="82"/>
        <v>3.6719369097649301</v>
      </c>
      <c r="P279" s="29">
        <f t="shared" si="86"/>
        <v>4.4712639748952197E-3</v>
      </c>
      <c r="Q279" s="30">
        <f t="shared" si="71"/>
        <v>0.14852825809589684</v>
      </c>
      <c r="R279" s="29">
        <f t="shared" si="74"/>
        <v>7.9838980550111363E-2</v>
      </c>
      <c r="S279" s="29">
        <f t="shared" si="78"/>
        <v>0.37262873608675118</v>
      </c>
      <c r="T279" s="29"/>
      <c r="U279" s="29"/>
      <c r="V279" s="29"/>
      <c r="W279" s="1" t="d">
        <v>2012-07-16</v>
      </c>
      <c r="X279">
        <v>43.75</v>
      </c>
      <c r="Y279">
        <v>35.159999999999997</v>
      </c>
      <c r="Z279" s="29">
        <f t="shared" si="83"/>
        <v>1.244311717861206</v>
      </c>
      <c r="AA279" s="29">
        <f t="shared" si="87"/>
        <v>-1.62146631844241E-3</v>
      </c>
      <c r="AB279" s="30">
        <f t="shared" si="72"/>
        <v>4.630586200538369E-2</v>
      </c>
      <c r="AC279" s="29">
        <f t="shared" si="75"/>
        <v>3.3306409102415301E-2</v>
      </c>
      <c r="AD279" s="29">
        <f t="shared" si="79"/>
        <v>0.1433671439934773</v>
      </c>
      <c r="AE279" s="29"/>
      <c r="AF279" s="29"/>
      <c r="AG279" s="29"/>
      <c r="AZ279" s="1" t="d">
        <f>A276</f>
        <v>2012-06-25</v>
      </c>
      <c r="BA279" s="6">
        <f t="shared" si="84"/>
        <v>0.10772772982055695</v>
      </c>
      <c r="BB279" s="6">
        <f t="shared" si="76"/>
        <v>-0.14840576446437265</v>
      </c>
      <c r="BC279" s="6">
        <f t="shared" si="80"/>
        <v>0.36175910945060374</v>
      </c>
    </row>
    <row r="280" spans="1:55">
      <c r="A280" s="1" t="d">
        <v>2012-07-23</v>
      </c>
      <c r="B280">
        <v>70.220000999999996</v>
      </c>
      <c r="C280">
        <v>128.479996</v>
      </c>
      <c r="D280" s="29">
        <f t="shared" si="81"/>
        <v>1.8296780713517793</v>
      </c>
      <c r="E280" s="29">
        <f t="shared" si="85"/>
        <v>-3.052720826140105E-2</v>
      </c>
      <c r="F280" s="30">
        <f t="shared" ref="F280:F343" si="88">LN(D280/D261)</f>
        <v>0.20556136811237785</v>
      </c>
      <c r="G280" s="29">
        <f t="shared" si="73"/>
        <v>0.18148151089223724</v>
      </c>
      <c r="H280" s="29">
        <f t="shared" si="77"/>
        <v>0.32295663684045417</v>
      </c>
      <c r="I280" s="29"/>
      <c r="J280" s="29"/>
      <c r="K280" s="29"/>
      <c r="L280" s="1" t="d">
        <v>2012-07-23</v>
      </c>
      <c r="M280">
        <v>35.110000999999997</v>
      </c>
      <c r="N280">
        <v>128.479996</v>
      </c>
      <c r="O280" s="29">
        <f t="shared" si="82"/>
        <v>3.6593560905908267</v>
      </c>
      <c r="P280" s="29">
        <f t="shared" si="86"/>
        <v>3.0974431722427403E-2</v>
      </c>
      <c r="Q280" s="30">
        <f t="shared" ref="Q280:Q343" si="89">LN(O280/O261)</f>
        <v>0.19750752504901589</v>
      </c>
      <c r="R280" s="29">
        <f t="shared" si="74"/>
        <v>0.16686260489531438</v>
      </c>
      <c r="S280" s="29">
        <f t="shared" si="78"/>
        <v>0.34787203135585482</v>
      </c>
      <c r="T280" s="29"/>
      <c r="U280" s="29"/>
      <c r="V280" s="29"/>
      <c r="W280" s="1" t="d">
        <v>2012-07-23</v>
      </c>
      <c r="X280">
        <v>44.279998999999997</v>
      </c>
      <c r="Y280">
        <v>36.009998000000003</v>
      </c>
      <c r="Z280" s="29">
        <f t="shared" si="83"/>
        <v>1.2296584687397092</v>
      </c>
      <c r="AA280" s="29">
        <f t="shared" si="87"/>
        <v>1.8693371842579897E-3</v>
      </c>
      <c r="AB280" s="30">
        <f t="shared" ref="AB280:AB343" si="90">LN(Z280/Z261)</f>
        <v>5.168350486060283E-2</v>
      </c>
      <c r="AC280" s="29">
        <f t="shared" si="75"/>
        <v>6.1128465219325571E-2</v>
      </c>
      <c r="AD280" s="29">
        <f t="shared" si="79"/>
        <v>0.13417139570788308</v>
      </c>
      <c r="AE280" s="29"/>
      <c r="AF280" s="29"/>
      <c r="AG280" s="29"/>
      <c r="AZ280" s="1" t="d">
        <f>A277</f>
        <v>2012-07-02</v>
      </c>
      <c r="BA280" s="6">
        <f t="shared" si="84"/>
        <v>0.11939352640965256</v>
      </c>
      <c r="BB280" s="6">
        <f t="shared" si="76"/>
        <v>-5.004644451516007E-2</v>
      </c>
      <c r="BC280" s="6">
        <f t="shared" si="80"/>
        <v>0.38651050348361116</v>
      </c>
    </row>
    <row r="281" spans="1:55">
      <c r="A281" s="1" t="d">
        <v>2012-07-30</v>
      </c>
      <c r="B281">
        <v>70.440002000000007</v>
      </c>
      <c r="C281">
        <v>127.41999800000001</v>
      </c>
      <c r="D281" s="29">
        <f t="shared" si="81"/>
        <v>1.808915309230116</v>
      </c>
      <c r="E281" s="29">
        <f t="shared" si="85"/>
        <v>-5.7892939788004888E-2</v>
      </c>
      <c r="F281" s="30">
        <f t="shared" si="88"/>
        <v>0.14375365011170321</v>
      </c>
      <c r="G281" s="29">
        <f t="shared" si="73"/>
        <v>0.10134296701131131</v>
      </c>
      <c r="H281" s="29">
        <f t="shared" si="77"/>
        <v>0.29125961810137535</v>
      </c>
      <c r="I281" s="29"/>
      <c r="J281" s="29"/>
      <c r="K281" s="29"/>
      <c r="L281" s="1" t="d">
        <v>2012-07-30</v>
      </c>
      <c r="M281">
        <v>35.119999</v>
      </c>
      <c r="N281">
        <v>127.41999800000001</v>
      </c>
      <c r="O281" s="29">
        <f t="shared" si="82"/>
        <v>3.6281321648101414</v>
      </c>
      <c r="P281" s="29">
        <f t="shared" si="86"/>
        <v>3.6832357569922206E-3</v>
      </c>
      <c r="Q281" s="30">
        <f t="shared" si="89"/>
        <v>0.1679559854841387</v>
      </c>
      <c r="R281" s="29">
        <f t="shared" si="74"/>
        <v>8.5774820085693551E-2</v>
      </c>
      <c r="S281" s="29">
        <f t="shared" si="78"/>
        <v>0.31617893367590522</v>
      </c>
      <c r="T281" s="29"/>
      <c r="U281" s="29"/>
      <c r="V281" s="29"/>
      <c r="W281" s="1" t="d">
        <v>2012-07-30</v>
      </c>
      <c r="X281">
        <v>44.330002</v>
      </c>
      <c r="Y281">
        <v>36.159999999999997</v>
      </c>
      <c r="Z281" s="29">
        <f t="shared" si="83"/>
        <v>1.2259403207964603</v>
      </c>
      <c r="AA281" s="29">
        <f t="shared" si="87"/>
        <v>-1.3910388087706022E-2</v>
      </c>
      <c r="AB281" s="30">
        <f t="shared" si="90"/>
        <v>2.0086720179457018E-2</v>
      </c>
      <c r="AC281" s="29">
        <f t="shared" si="75"/>
        <v>5.672595986416544E-2</v>
      </c>
      <c r="AD281" s="29">
        <f t="shared" si="79"/>
        <v>0.13556190934394075</v>
      </c>
      <c r="AE281" s="29"/>
      <c r="AF281" s="29"/>
      <c r="AG281" s="29"/>
      <c r="AZ281" s="1" t="d">
        <f>A278</f>
        <v>2012-07-09</v>
      </c>
      <c r="BA281" s="6">
        <f t="shared" si="84"/>
        <v>0.12625618956089288</v>
      </c>
      <c r="BB281" s="6">
        <f t="shared" si="76"/>
        <v>8.8210588017889627E-2</v>
      </c>
      <c r="BC281" s="6">
        <f t="shared" si="80"/>
        <v>0.40642771920247545</v>
      </c>
    </row>
    <row r="282" spans="1:55">
      <c r="A282" s="1" t="d">
        <v>2012-08-06</v>
      </c>
      <c r="B282">
        <v>72.370002999999997</v>
      </c>
      <c r="C282">
        <v>125.699997</v>
      </c>
      <c r="D282" s="29">
        <f t="shared" si="81"/>
        <v>1.7369074449257658</v>
      </c>
      <c r="E282" s="29">
        <f t="shared" si="85"/>
        <v>-0.10776931642285754</v>
      </c>
      <c r="F282" s="30">
        <f t="shared" si="88"/>
        <v>0.10501108968727943</v>
      </c>
      <c r="G282" s="29">
        <f t="shared" si="73"/>
        <v>8.1808548824494259E-2</v>
      </c>
      <c r="H282" s="29">
        <f t="shared" si="77"/>
        <v>0.23929487400075319</v>
      </c>
      <c r="I282" s="29"/>
      <c r="J282" s="29"/>
      <c r="K282" s="29"/>
      <c r="L282" s="1" t="d">
        <v>2012-08-06</v>
      </c>
      <c r="M282">
        <v>36.060001</v>
      </c>
      <c r="N282">
        <v>125.699997</v>
      </c>
      <c r="O282" s="29">
        <f t="shared" si="82"/>
        <v>3.4858567252951547</v>
      </c>
      <c r="P282" s="29">
        <f t="shared" si="86"/>
        <v>-6.452368615384782E-2</v>
      </c>
      <c r="Q282" s="30">
        <f t="shared" si="89"/>
        <v>0.13853767986999496</v>
      </c>
      <c r="R282" s="29">
        <f t="shared" si="74"/>
        <v>5.8338829871359223E-2</v>
      </c>
      <c r="S282" s="29">
        <f t="shared" si="78"/>
        <v>0.29774968310531752</v>
      </c>
      <c r="T282" s="29"/>
      <c r="U282" s="29"/>
      <c r="V282" s="29"/>
      <c r="W282" s="1" t="d">
        <v>2012-08-06</v>
      </c>
      <c r="X282">
        <v>44.619999</v>
      </c>
      <c r="Y282">
        <v>36.68</v>
      </c>
      <c r="Z282" s="29">
        <f t="shared" si="83"/>
        <v>1.2164667121046893</v>
      </c>
      <c r="AA282" s="29">
        <f t="shared" si="87"/>
        <v>-2.7938386633958888E-2</v>
      </c>
      <c r="AB282" s="30">
        <f t="shared" si="90"/>
        <v>9.4952941702423042E-3</v>
      </c>
      <c r="AC282" s="29">
        <f t="shared" si="75"/>
        <v>4.4709182990332781E-2</v>
      </c>
      <c r="AD282" s="29">
        <f t="shared" si="79"/>
        <v>0.11848028559488943</v>
      </c>
      <c r="AE282" s="29"/>
      <c r="AF282" s="29"/>
      <c r="AG282" s="29"/>
      <c r="AZ282" s="1" t="d">
        <f>A279</f>
        <v>2012-07-16</v>
      </c>
      <c r="BA282" s="6">
        <f t="shared" si="84"/>
        <v>0.11988068209166763</v>
      </c>
      <c r="BB282" s="6">
        <f t="shared" si="76"/>
        <v>7.962351993411125E-2</v>
      </c>
      <c r="BC282" s="6">
        <f t="shared" si="80"/>
        <v>0.3706937572068133</v>
      </c>
    </row>
    <row r="283" spans="1:55">
      <c r="A283" s="1" t="d">
        <v>2012-08-13</v>
      </c>
      <c r="B283">
        <v>72.569999999999993</v>
      </c>
      <c r="C283">
        <v>121.599998</v>
      </c>
      <c r="D283" s="29">
        <f t="shared" si="81"/>
        <v>1.6756235083367785</v>
      </c>
      <c r="E283" s="29">
        <f t="shared" si="85"/>
        <v>-0.12075212719391563</v>
      </c>
      <c r="F283" s="30">
        <f t="shared" si="88"/>
        <v>4.5206972993999658E-2</v>
      </c>
      <c r="G283" s="29">
        <f t="shared" si="73"/>
        <v>-4.4080001292032232E-2</v>
      </c>
      <c r="H283" s="29">
        <f t="shared" si="77"/>
        <v>0.30835700308995084</v>
      </c>
      <c r="I283" s="29"/>
      <c r="J283" s="29"/>
      <c r="K283" s="29"/>
      <c r="L283" s="1" t="d">
        <v>2012-08-13</v>
      </c>
      <c r="M283">
        <v>36.240001999999997</v>
      </c>
      <c r="N283">
        <v>121.599998</v>
      </c>
      <c r="O283" s="29">
        <f t="shared" si="82"/>
        <v>3.3554081481562834</v>
      </c>
      <c r="P283" s="29">
        <f t="shared" si="86"/>
        <v>-9.0145874451792507E-2</v>
      </c>
      <c r="Q283" s="30">
        <f t="shared" si="89"/>
        <v>8.0746505309537656E-2</v>
      </c>
      <c r="R283" s="29">
        <f t="shared" si="74"/>
        <v>-6.7047698221482668E-2</v>
      </c>
      <c r="S283" s="29">
        <f t="shared" si="78"/>
        <v>0.35332917363900584</v>
      </c>
      <c r="T283" s="29"/>
      <c r="U283" s="29"/>
      <c r="V283" s="29"/>
      <c r="W283" s="1" t="d">
        <v>2012-08-13</v>
      </c>
      <c r="X283">
        <v>45.43</v>
      </c>
      <c r="Y283">
        <v>37.18</v>
      </c>
      <c r="Z283" s="29">
        <f t="shared" si="83"/>
        <v>1.2218934911242603</v>
      </c>
      <c r="AA283" s="29">
        <f t="shared" si="87"/>
        <v>-1.818084250863336E-2</v>
      </c>
      <c r="AB283" s="30">
        <f t="shared" si="90"/>
        <v>3.623854605242329E-3</v>
      </c>
      <c r="AC283" s="29">
        <f t="shared" si="75"/>
        <v>6.005871781650738E-2</v>
      </c>
      <c r="AD283" s="29">
        <f t="shared" si="79"/>
        <v>0.12155687436202248</v>
      </c>
      <c r="AE283" s="29"/>
      <c r="AF283" s="29"/>
      <c r="AG283" s="29"/>
      <c r="AZ283" s="1" t="d">
        <f>A280</f>
        <v>2012-07-23</v>
      </c>
      <c r="BA283" s="6">
        <f t="shared" si="84"/>
        <v>0.11068493380607342</v>
      </c>
      <c r="BB283" s="6">
        <f t="shared" si="76"/>
        <v>0.16664714427931426</v>
      </c>
      <c r="BC283" s="6">
        <f t="shared" si="80"/>
        <v>0.30354393285036269</v>
      </c>
    </row>
    <row r="284" spans="1:55">
      <c r="A284" s="1" t="d">
        <v>2012-08-20</v>
      </c>
      <c r="B284">
        <v>71.980002999999996</v>
      </c>
      <c r="C284">
        <v>124.80999799999999</v>
      </c>
      <c r="D284" s="29">
        <f t="shared" si="81"/>
        <v>1.7339537760230435</v>
      </c>
      <c r="E284" s="29">
        <f t="shared" si="85"/>
        <v>-5.3735813507080302E-2</v>
      </c>
      <c r="F284" s="30">
        <f t="shared" si="88"/>
        <v>1.9347932852369323E-2</v>
      </c>
      <c r="G284" s="29">
        <f t="shared" si="73"/>
        <v>-8.7508759157079577E-2</v>
      </c>
      <c r="H284" s="29">
        <f t="shared" si="77"/>
        <v>0.33501594156812114</v>
      </c>
      <c r="I284" s="29"/>
      <c r="J284" s="29"/>
      <c r="K284" s="29"/>
      <c r="L284" s="1" t="d">
        <v>2012-08-20</v>
      </c>
      <c r="M284">
        <v>35.840000000000003</v>
      </c>
      <c r="N284">
        <v>124.80999799999999</v>
      </c>
      <c r="O284" s="29">
        <f t="shared" si="82"/>
        <v>3.482421819196428</v>
      </c>
      <c r="P284" s="29">
        <f t="shared" si="86"/>
        <v>-4.9559223603671085E-2</v>
      </c>
      <c r="Q284" s="30">
        <f t="shared" si="89"/>
        <v>7.4046106351965305E-2</v>
      </c>
      <c r="R284" s="29">
        <f t="shared" si="74"/>
        <v>-9.9282019985320907E-2</v>
      </c>
      <c r="S284" s="29">
        <f t="shared" si="78"/>
        <v>0.38457686771371874</v>
      </c>
      <c r="T284" s="29"/>
      <c r="U284" s="29"/>
      <c r="V284" s="29"/>
      <c r="W284" s="1" t="d">
        <v>2012-08-20</v>
      </c>
      <c r="X284">
        <v>45.369999</v>
      </c>
      <c r="Y284">
        <v>36.709999000000003</v>
      </c>
      <c r="Z284" s="29">
        <f t="shared" si="83"/>
        <v>1.2359030301253888</v>
      </c>
      <c r="AA284" s="29">
        <f t="shared" si="87"/>
        <v>5.0654382304453367E-3</v>
      </c>
      <c r="AB284" s="30">
        <f t="shared" si="90"/>
        <v>7.8336711805693238E-3</v>
      </c>
      <c r="AC284" s="29">
        <f t="shared" si="75"/>
        <v>5.8293221085183533E-2</v>
      </c>
      <c r="AD284" s="29">
        <f t="shared" si="79"/>
        <v>0.12208400829576416</v>
      </c>
      <c r="AE284" s="29"/>
      <c r="AF284" s="29"/>
      <c r="AG284" s="29"/>
      <c r="AZ284" s="1" t="d">
        <f>A281</f>
        <v>2012-07-30</v>
      </c>
      <c r="BA284" s="6">
        <f t="shared" si="84"/>
        <v>0.11207544744213108</v>
      </c>
      <c r="BB284" s="6">
        <f t="shared" si="76"/>
        <v>8.5559359469693438E-2</v>
      </c>
      <c r="BC284" s="6">
        <f t="shared" si="80"/>
        <v>0.27184691411128387</v>
      </c>
    </row>
    <row r="285" spans="1:55">
      <c r="A285" s="1" t="d">
        <v>2012-08-27</v>
      </c>
      <c r="B285">
        <v>71.529999000000004</v>
      </c>
      <c r="C285">
        <v>127.720001</v>
      </c>
      <c r="D285" s="29">
        <f t="shared" si="81"/>
        <v>1.7855445657143094</v>
      </c>
      <c r="E285" s="29">
        <f t="shared" si="85"/>
        <v>-1.3003941435191103E-2</v>
      </c>
      <c r="F285" s="30">
        <f t="shared" si="88"/>
        <v>5.0478012898760721E-2</v>
      </c>
      <c r="G285" s="29">
        <f t="shared" si="73"/>
        <v>5.8107043461131797E-2</v>
      </c>
      <c r="H285" s="29">
        <f t="shared" si="77"/>
        <v>0.35559160775554671</v>
      </c>
      <c r="I285" s="29"/>
      <c r="J285" s="29"/>
      <c r="K285" s="29"/>
      <c r="L285" s="1" t="d">
        <v>2012-08-27</v>
      </c>
      <c r="M285">
        <v>35.650002000000001</v>
      </c>
      <c r="N285">
        <v>127.720001</v>
      </c>
      <c r="O285" s="29">
        <f t="shared" si="82"/>
        <v>3.5826085227148092</v>
      </c>
      <c r="P285" s="29">
        <f t="shared" si="86"/>
        <v>-1.2626787984184219E-2</v>
      </c>
      <c r="Q285" s="30">
        <f t="shared" si="89"/>
        <v>0.11008329142947294</v>
      </c>
      <c r="R285" s="29">
        <f t="shared" si="74"/>
        <v>2.6358007930268632E-2</v>
      </c>
      <c r="S285" s="29">
        <f t="shared" si="78"/>
        <v>0.38804499018437222</v>
      </c>
      <c r="T285" s="29"/>
      <c r="U285" s="29"/>
      <c r="V285" s="29"/>
      <c r="W285" s="1" t="d">
        <v>2012-08-27</v>
      </c>
      <c r="X285">
        <v>45.549999</v>
      </c>
      <c r="Y285">
        <v>36.360000999999997</v>
      </c>
      <c r="Z285" s="29">
        <f t="shared" si="83"/>
        <v>1.2527502130706762</v>
      </c>
      <c r="AA285" s="29">
        <f t="shared" si="87"/>
        <v>2.1633146590882585E-2</v>
      </c>
      <c r="AB285" s="30">
        <f t="shared" si="90"/>
        <v>3.1393304581601389E-2</v>
      </c>
      <c r="AC285" s="29">
        <f t="shared" si="75"/>
        <v>7.7780895454244117E-2</v>
      </c>
      <c r="AD285" s="29">
        <f t="shared" si="79"/>
        <v>0.12764555923386117</v>
      </c>
      <c r="AE285" s="29"/>
      <c r="AF285" s="29"/>
      <c r="AG285" s="29"/>
      <c r="AZ285" s="1" t="d">
        <f>A282</f>
        <v>2012-08-06</v>
      </c>
      <c r="BA285" s="6">
        <f t="shared" si="84"/>
        <v>9.4993823693079765E-2</v>
      </c>
      <c r="BB285" s="6">
        <f t="shared" si="76"/>
        <v>5.8123369255359103E-2</v>
      </c>
      <c r="BC285" s="6">
        <f t="shared" si="80"/>
        <v>0.21988217001066171</v>
      </c>
    </row>
    <row r="286" spans="1:55">
      <c r="A286" s="1" t="d">
        <v>2012-09-03</v>
      </c>
      <c r="B286">
        <v>73.449996999999996</v>
      </c>
      <c r="C286">
        <v>124.029999</v>
      </c>
      <c r="D286" s="29">
        <f t="shared" si="81"/>
        <v>1.688631777616002</v>
      </c>
      <c r="E286" s="29">
        <f t="shared" si="85"/>
        <v>-2.8187599409277647E-2</v>
      </c>
      <c r="F286" s="30">
        <f t="shared" si="88"/>
        <v>1.9128136002163898E-2</v>
      </c>
      <c r="G286" s="29">
        <f t="shared" si="73"/>
        <v>1.5432264369300076E-2</v>
      </c>
      <c r="H286" s="29">
        <f t="shared" si="77"/>
        <v>0.33769564568199578</v>
      </c>
      <c r="I286" s="29"/>
      <c r="J286" s="29"/>
      <c r="K286" s="29"/>
      <c r="L286" s="1" t="d">
        <v>2012-09-03</v>
      </c>
      <c r="M286">
        <v>36.950001</v>
      </c>
      <c r="N286">
        <v>124.029999</v>
      </c>
      <c r="O286" s="29">
        <f t="shared" si="82"/>
        <v>3.3566981229581021</v>
      </c>
      <c r="P286" s="29">
        <f t="shared" si="86"/>
        <v>-3.775605691626098E-2</v>
      </c>
      <c r="Q286" s="30">
        <f t="shared" si="89"/>
        <v>5.533250911204473E-2</v>
      </c>
      <c r="R286" s="29">
        <f t="shared" si="74"/>
        <v>-1.9437101910710484E-2</v>
      </c>
      <c r="S286" s="29">
        <f t="shared" si="78"/>
        <v>0.33371756610213749</v>
      </c>
      <c r="T286" s="29"/>
      <c r="U286" s="29"/>
      <c r="V286" s="29"/>
      <c r="W286" s="1" t="d">
        <v>2012-09-03</v>
      </c>
      <c r="X286">
        <v>46.779998999999997</v>
      </c>
      <c r="Y286">
        <v>37</v>
      </c>
      <c r="Z286" s="29">
        <f t="shared" si="83"/>
        <v>1.2643242972972972</v>
      </c>
      <c r="AA286" s="29">
        <f t="shared" si="87"/>
        <v>3.8587307930503974E-2</v>
      </c>
      <c r="AB286" s="30">
        <f t="shared" si="90"/>
        <v>2.9327180454049209E-2</v>
      </c>
      <c r="AC286" s="29">
        <f t="shared" si="75"/>
        <v>8.7519714707893256E-2</v>
      </c>
      <c r="AD286" s="29">
        <f t="shared" si="79"/>
        <v>0.12508582900036239</v>
      </c>
      <c r="AE286" s="29"/>
      <c r="AF286" s="29"/>
      <c r="AG286" s="29"/>
      <c r="AZ286" s="1" t="d">
        <f>A283</f>
        <v>2012-08-13</v>
      </c>
      <c r="BA286" s="6">
        <f t="shared" si="84"/>
        <v>9.8070412460212808E-2</v>
      </c>
      <c r="BB286" s="6">
        <f t="shared" si="76"/>
        <v>-6.7263158837482781E-2</v>
      </c>
      <c r="BC286" s="6">
        <f t="shared" si="80"/>
        <v>0.28894429909985936</v>
      </c>
    </row>
    <row r="287" spans="1:55">
      <c r="A287" s="1" t="d">
        <v>2012-09-10</v>
      </c>
      <c r="B287">
        <v>76.569999999999993</v>
      </c>
      <c r="C287">
        <v>118.300003</v>
      </c>
      <c r="D287" s="29">
        <f t="shared" si="81"/>
        <v>1.5449915502154892</v>
      </c>
      <c r="E287" s="29">
        <f t="shared" si="85"/>
        <v>-8.1166898576087762E-2</v>
      </c>
      <c r="F287" s="30">
        <f t="shared" si="88"/>
        <v>-0.11294210169538194</v>
      </c>
      <c r="G287" s="29">
        <f t="shared" si="73"/>
        <v>-0.17984842796803882</v>
      </c>
      <c r="H287" s="29">
        <f t="shared" si="77"/>
        <v>0.18750453601312192</v>
      </c>
      <c r="I287" s="29"/>
      <c r="J287" s="29"/>
      <c r="K287" s="29"/>
      <c r="L287" s="1" t="d">
        <v>2012-09-10</v>
      </c>
      <c r="M287">
        <v>38.349997999999999</v>
      </c>
      <c r="N287">
        <v>118.300003</v>
      </c>
      <c r="O287" s="29">
        <f t="shared" si="82"/>
        <v>3.0847460018120474</v>
      </c>
      <c r="P287" s="29">
        <f t="shared" si="86"/>
        <v>-8.4104096040711368E-2</v>
      </c>
      <c r="Q287" s="30">
        <f t="shared" si="89"/>
        <v>-7.0810725021175164E-2</v>
      </c>
      <c r="R287" s="29">
        <f t="shared" si="74"/>
        <v>-0.1980085311948302</v>
      </c>
      <c r="S287" s="29">
        <f t="shared" si="78"/>
        <v>0.18016775272581642</v>
      </c>
      <c r="T287" s="29"/>
      <c r="U287" s="29"/>
      <c r="V287" s="29"/>
      <c r="W287" s="1" t="d">
        <v>2012-09-10</v>
      </c>
      <c r="X287">
        <v>47.709999000000003</v>
      </c>
      <c r="Y287">
        <v>37.759998000000003</v>
      </c>
      <c r="Z287" s="29">
        <f t="shared" si="83"/>
        <v>1.2635063963721609</v>
      </c>
      <c r="AA287" s="29">
        <f t="shared" si="87"/>
        <v>3.3489012778838194E-2</v>
      </c>
      <c r="AB287" s="30">
        <f t="shared" si="90"/>
        <v>2.104793687980103E-2</v>
      </c>
      <c r="AC287" s="29">
        <f t="shared" si="75"/>
        <v>8.5396709792758249E-2</v>
      </c>
      <c r="AD287" s="29">
        <f t="shared" si="79"/>
        <v>9.9962863646975431E-2</v>
      </c>
      <c r="AE287" s="29"/>
      <c r="AF287" s="29"/>
      <c r="AG287" s="29"/>
      <c r="AZ287" s="1" t="d">
        <f>A284</f>
        <v>2012-08-20</v>
      </c>
      <c r="BA287" s="6">
        <f t="shared" si="84"/>
        <v>9.8597546393954488E-2</v>
      </c>
      <c r="BB287" s="6">
        <f t="shared" si="76"/>
        <v>-9.949748060132102E-2</v>
      </c>
      <c r="BC287" s="6">
        <f t="shared" si="80"/>
        <v>0.31560323757802966</v>
      </c>
    </row>
    <row r="288" spans="1:55">
      <c r="A288" s="1" t="d">
        <v>2012-09-17</v>
      </c>
      <c r="B288">
        <v>74.680000000000007</v>
      </c>
      <c r="C288">
        <v>121.550003</v>
      </c>
      <c r="D288" s="29">
        <f t="shared" si="81"/>
        <v>1.6276111810391001</v>
      </c>
      <c r="E288" s="29">
        <f t="shared" si="85"/>
        <v>-6.3290813807066137E-2</v>
      </c>
      <c r="F288" s="30">
        <f t="shared" si="88"/>
        <v>-8.6448610268886811E-2</v>
      </c>
      <c r="G288" s="29">
        <f t="shared" si="73"/>
        <v>-4.309217552278382E-2</v>
      </c>
      <c r="H288" s="29">
        <f t="shared" si="77"/>
        <v>7.9544836959083987E-2</v>
      </c>
      <c r="I288" s="29"/>
      <c r="J288" s="29"/>
      <c r="K288" s="29"/>
      <c r="L288" s="1" t="d">
        <v>2012-09-17</v>
      </c>
      <c r="M288">
        <v>37.450001</v>
      </c>
      <c r="N288">
        <v>121.550003</v>
      </c>
      <c r="O288" s="29">
        <f t="shared" si="82"/>
        <v>3.2456608746151971</v>
      </c>
      <c r="P288" s="29">
        <f t="shared" si="86"/>
        <v>-7.0408988021439842E-2</v>
      </c>
      <c r="Q288" s="30">
        <f t="shared" si="89"/>
        <v>-5.0363704753692409E-2</v>
      </c>
      <c r="R288" s="29">
        <f t="shared" si="74"/>
        <v>-7.1941175981953986E-2</v>
      </c>
      <c r="S288" s="29">
        <f t="shared" si="78"/>
        <v>8.4942106127009739E-2</v>
      </c>
      <c r="T288" s="29"/>
      <c r="U288" s="29"/>
      <c r="V288" s="29"/>
      <c r="W288" s="1" t="d">
        <v>2012-09-17</v>
      </c>
      <c r="X288">
        <v>47.529998999999997</v>
      </c>
      <c r="Y288">
        <v>36.970001000000003</v>
      </c>
      <c r="Z288" s="29">
        <f t="shared" si="83"/>
        <v>1.2856369411512862</v>
      </c>
      <c r="AA288" s="29">
        <f t="shared" si="87"/>
        <v>3.9452368222408177E-2</v>
      </c>
      <c r="AB288" s="30">
        <f t="shared" si="90"/>
        <v>3.5934810468312955E-2</v>
      </c>
      <c r="AC288" s="29">
        <f t="shared" si="75"/>
        <v>0.11209194322249251</v>
      </c>
      <c r="AD288" s="29">
        <f t="shared" si="79"/>
        <v>0.11654284299998521</v>
      </c>
      <c r="AE288" s="29"/>
      <c r="AF288" s="29"/>
      <c r="AG288" s="29"/>
      <c r="AZ288" s="1" t="d">
        <f>A285</f>
        <v>2012-08-27</v>
      </c>
      <c r="BA288" s="6">
        <f t="shared" si="84"/>
        <v>0.1041590973320515</v>
      </c>
      <c r="BB288" s="6">
        <f t="shared" si="76"/>
        <v>2.6142547314268513E-2</v>
      </c>
      <c r="BC288" s="6">
        <f t="shared" si="80"/>
        <v>0.33617890376545523</v>
      </c>
    </row>
    <row r="289" spans="1:55">
      <c r="A289" s="1" t="d">
        <v>2012-09-24</v>
      </c>
      <c r="B289">
        <v>73.430000000000007</v>
      </c>
      <c r="C289">
        <v>124.220001</v>
      </c>
      <c r="D289" s="29">
        <f t="shared" si="81"/>
        <v>1.6916791638294972</v>
      </c>
      <c r="E289" s="29">
        <f t="shared" si="85"/>
        <v>-5.400182381819324E-2</v>
      </c>
      <c r="F289" s="30">
        <f t="shared" si="88"/>
        <v>-0.13822639363488451</v>
      </c>
      <c r="G289" s="29">
        <f t="shared" si="73"/>
        <v>-3.6144159539048065E-2</v>
      </c>
      <c r="H289" s="29">
        <f t="shared" si="77"/>
        <v>7.0442794963198219E-2</v>
      </c>
      <c r="I289" s="29"/>
      <c r="J289" s="29"/>
      <c r="K289" s="29"/>
      <c r="L289" s="1" t="d">
        <v>2012-09-24</v>
      </c>
      <c r="M289">
        <v>36.799999</v>
      </c>
      <c r="N289">
        <v>124.220001</v>
      </c>
      <c r="O289" s="29">
        <f t="shared" si="82"/>
        <v>3.3755435971615109</v>
      </c>
      <c r="P289" s="29">
        <f t="shared" si="86"/>
        <v>-5.953479553450481E-2</v>
      </c>
      <c r="Q289" s="30">
        <f t="shared" si="89"/>
        <v>-0.11582330545364679</v>
      </c>
      <c r="R289" s="29">
        <f t="shared" si="74"/>
        <v>-6.9752713806153221E-2</v>
      </c>
      <c r="S289" s="29">
        <f t="shared" si="78"/>
        <v>9.6400787702340077E-2</v>
      </c>
      <c r="T289" s="29"/>
      <c r="U289" s="29"/>
      <c r="V289" s="29"/>
      <c r="W289" s="1" t="d">
        <v>2012-09-24</v>
      </c>
      <c r="X289">
        <v>46.790000999999997</v>
      </c>
      <c r="Y289">
        <v>36.529998999999997</v>
      </c>
      <c r="Z289" s="29">
        <f t="shared" si="83"/>
        <v>1.2808651048690147</v>
      </c>
      <c r="AA289" s="29">
        <f t="shared" si="87"/>
        <v>2.2194407877740206E-2</v>
      </c>
      <c r="AB289" s="30">
        <f t="shared" si="90"/>
        <v>3.9511768559359672E-2</v>
      </c>
      <c r="AC289" s="29">
        <f t="shared" si="75"/>
        <v>0.10244179494135623</v>
      </c>
      <c r="AD289" s="29">
        <f t="shared" si="79"/>
        <v>0.10888211081654248</v>
      </c>
      <c r="AE289" s="29"/>
      <c r="AF289" s="29"/>
      <c r="AG289" s="29"/>
      <c r="AZ289" s="1" t="d">
        <f>A286</f>
        <v>2012-09-03</v>
      </c>
      <c r="BA289" s="6">
        <f t="shared" si="84"/>
        <v>0.10159936709855272</v>
      </c>
      <c r="BB289" s="6">
        <f t="shared" si="76"/>
        <v>-1.9652562526710604E-2</v>
      </c>
      <c r="BC289" s="6">
        <f t="shared" si="80"/>
        <v>0.3182829416919043</v>
      </c>
    </row>
    <row r="290" spans="1:55">
      <c r="A290" s="1" t="d">
        <v>2012-10-01</v>
      </c>
      <c r="B290">
        <v>73.580001999999993</v>
      </c>
      <c r="C290">
        <v>121.150002</v>
      </c>
      <c r="D290" s="29">
        <f t="shared" si="81"/>
        <v>1.6465071854714004</v>
      </c>
      <c r="E290" s="29">
        <f t="shared" si="85"/>
        <v>-2.5262415075830786E-2</v>
      </c>
      <c r="F290" s="30">
        <f t="shared" si="88"/>
        <v>-0.14038971426908819</v>
      </c>
      <c r="G290" s="29">
        <f t="shared" si="73"/>
        <v>-2.3434534011082288E-2</v>
      </c>
      <c r="H290" s="29">
        <f t="shared" si="77"/>
        <v>-6.5737123958172147E-2</v>
      </c>
      <c r="I290" s="29"/>
      <c r="J290" s="29"/>
      <c r="K290" s="29"/>
      <c r="L290" s="1" t="d">
        <v>2012-10-01</v>
      </c>
      <c r="M290">
        <v>37.200001</v>
      </c>
      <c r="N290">
        <v>121.150002</v>
      </c>
      <c r="O290" s="29">
        <f t="shared" si="82"/>
        <v>3.2567203963247207</v>
      </c>
      <c r="P290" s="29">
        <f t="shared" si="86"/>
        <v>-3.0237113696688443E-2</v>
      </c>
      <c r="Q290" s="30">
        <f t="shared" si="89"/>
        <v>-0.10864402951971014</v>
      </c>
      <c r="R290" s="29">
        <f t="shared" si="74"/>
        <v>-4.7376411315169488E-2</v>
      </c>
      <c r="S290" s="29">
        <f t="shared" si="78"/>
        <v>-6.4873776428163471E-2</v>
      </c>
      <c r="T290" s="29"/>
      <c r="U290" s="29"/>
      <c r="V290" s="29"/>
      <c r="W290" s="1" t="d">
        <v>2012-10-01</v>
      </c>
      <c r="X290">
        <v>47.610000999999997</v>
      </c>
      <c r="Y290">
        <v>37.159999999999997</v>
      </c>
      <c r="Z290" s="29">
        <f t="shared" si="83"/>
        <v>1.2812163885898817</v>
      </c>
      <c r="AA290" s="29">
        <f t="shared" si="87"/>
        <v>1.3272103129628787E-2</v>
      </c>
      <c r="AB290" s="30">
        <f t="shared" si="90"/>
        <v>3.3178992529546279E-2</v>
      </c>
      <c r="AC290" s="29">
        <f t="shared" si="75"/>
        <v>0.10124590466827878</v>
      </c>
      <c r="AD290" s="29">
        <f t="shared" si="79"/>
        <v>9.1748463680307188E-2</v>
      </c>
      <c r="AE290" s="29"/>
      <c r="AF290" s="29"/>
      <c r="AG290" s="29"/>
      <c r="AZ290" s="1" t="d">
        <f>A287</f>
        <v>2012-09-10</v>
      </c>
      <c r="BA290" s="6">
        <f t="shared" si="84"/>
        <v>7.6476401745165762E-2</v>
      </c>
      <c r="BB290" s="6">
        <f t="shared" si="76"/>
        <v>-0.19822399181083031</v>
      </c>
      <c r="BC290" s="6">
        <f t="shared" si="80"/>
        <v>0.16809183202303044</v>
      </c>
    </row>
    <row r="291" spans="1:55">
      <c r="A291" s="1" t="d">
        <v>2012-10-08</v>
      </c>
      <c r="B291">
        <v>72.559997999999993</v>
      </c>
      <c r="C291">
        <v>123.970001</v>
      </c>
      <c r="D291" s="29">
        <f t="shared" si="81"/>
        <v>1.7085171501796348</v>
      </c>
      <c r="E291" s="29">
        <f t="shared" si="85"/>
        <v>0.10060738945447323</v>
      </c>
      <c r="F291" s="30">
        <f t="shared" si="88"/>
        <v>-0.20689467654041646</v>
      </c>
      <c r="G291" s="29">
        <f t="shared" si="73"/>
        <v>-1.8709363319506601E-2</v>
      </c>
      <c r="H291" s="29">
        <f t="shared" si="77"/>
        <v>3.5739618351066843E-2</v>
      </c>
      <c r="I291" s="29"/>
      <c r="J291" s="29"/>
      <c r="K291" s="29"/>
      <c r="L291" s="1" t="d">
        <v>2012-10-08</v>
      </c>
      <c r="M291">
        <v>36.369999</v>
      </c>
      <c r="N291">
        <v>123.970001</v>
      </c>
      <c r="O291" s="29">
        <f t="shared" si="82"/>
        <v>3.408578619977416</v>
      </c>
      <c r="P291" s="29">
        <f t="shared" si="86"/>
        <v>9.9826056731242424E-2</v>
      </c>
      <c r="Q291" s="30">
        <f t="shared" si="89"/>
        <v>-0.14447126226755677</v>
      </c>
      <c r="R291" s="29">
        <f t="shared" si="74"/>
        <v>1.7789894203503302E-2</v>
      </c>
      <c r="S291" s="29">
        <f t="shared" si="78"/>
        <v>6.3936971809472637E-2</v>
      </c>
      <c r="T291" s="29"/>
      <c r="U291" s="29"/>
      <c r="V291" s="29"/>
      <c r="W291" s="1" t="d">
        <v>2012-10-08</v>
      </c>
      <c r="X291">
        <v>46.25</v>
      </c>
      <c r="Y291">
        <v>36.450001</v>
      </c>
      <c r="Z291" s="29">
        <f t="shared" si="83"/>
        <v>1.2688614192356265</v>
      </c>
      <c r="AA291" s="29">
        <f t="shared" si="87"/>
        <v>4.2292678120731684E-3</v>
      </c>
      <c r="AB291" s="30">
        <f t="shared" si="90"/>
        <v>2.4454528085384553E-2</v>
      </c>
      <c r="AC291" s="29">
        <f t="shared" si="75"/>
        <v>0.10903636343180509</v>
      </c>
      <c r="AD291" s="29">
        <f t="shared" si="79"/>
        <v>8.299986390261202E-2</v>
      </c>
      <c r="AE291" s="29"/>
      <c r="AF291" s="29"/>
      <c r="AG291" s="29"/>
      <c r="AZ291" s="1" t="d">
        <f>A288</f>
        <v>2012-09-17</v>
      </c>
      <c r="BA291" s="6">
        <f t="shared" si="84"/>
        <v>9.3056381098175545E-2</v>
      </c>
      <c r="BB291" s="6">
        <f t="shared" si="76"/>
        <v>-7.2156636597954099E-2</v>
      </c>
      <c r="BC291" s="6">
        <f t="shared" si="80"/>
        <v>6.0132132968992502E-2</v>
      </c>
    </row>
    <row r="292" spans="1:55">
      <c r="A292" s="1" t="d">
        <v>2012-10-15</v>
      </c>
      <c r="B292">
        <v>73.830001999999993</v>
      </c>
      <c r="C292">
        <v>121.739998</v>
      </c>
      <c r="D292" s="29">
        <f t="shared" si="81"/>
        <v>1.6489231301930618</v>
      </c>
      <c r="E292" s="29">
        <f t="shared" si="85"/>
        <v>1.3009019707179959E-2</v>
      </c>
      <c r="F292" s="30">
        <f t="shared" si="88"/>
        <v>-0.16320466941555561</v>
      </c>
      <c r="G292" s="29">
        <f t="shared" si="73"/>
        <v>6.1370968501365695E-3</v>
      </c>
      <c r="H292" s="29">
        <f t="shared" si="77"/>
        <v>-2.9937150661908832E-2</v>
      </c>
      <c r="I292" s="29"/>
      <c r="J292" s="29"/>
      <c r="K292" s="29"/>
      <c r="L292" s="1" t="d">
        <v>2012-10-15</v>
      </c>
      <c r="M292">
        <v>37.090000000000003</v>
      </c>
      <c r="N292">
        <v>121.739998</v>
      </c>
      <c r="O292" s="29">
        <f t="shared" si="82"/>
        <v>3.282286276624427</v>
      </c>
      <c r="P292" s="29">
        <f t="shared" si="86"/>
        <v>1.1221226357989169E-2</v>
      </c>
      <c r="Q292" s="30">
        <f t="shared" si="89"/>
        <v>-9.8176566466406281E-2</v>
      </c>
      <c r="R292" s="29">
        <f t="shared" si="74"/>
        <v>2.6038907112939519E-2</v>
      </c>
      <c r="S292" s="29">
        <f t="shared" si="78"/>
        <v>-9.0240976131219005E-3</v>
      </c>
      <c r="T292" s="29"/>
      <c r="U292" s="29"/>
      <c r="V292" s="29"/>
      <c r="W292" s="1" t="d">
        <v>2012-10-15</v>
      </c>
      <c r="X292">
        <v>46.580002</v>
      </c>
      <c r="Y292">
        <v>36.790000999999997</v>
      </c>
      <c r="Z292" s="29">
        <f t="shared" si="83"/>
        <v>1.2661049397633886</v>
      </c>
      <c r="AA292" s="29">
        <f t="shared" si="87"/>
        <v>-1.5309058493980272E-2</v>
      </c>
      <c r="AB292" s="30">
        <f t="shared" si="90"/>
        <v>1.4872739828389043E-2</v>
      </c>
      <c r="AC292" s="29">
        <f t="shared" si="75"/>
        <v>0.10643183565322192</v>
      </c>
      <c r="AD292" s="29">
        <f t="shared" si="79"/>
        <v>7.9897715939762484E-2</v>
      </c>
      <c r="AE292" s="29"/>
      <c r="AF292" s="29"/>
      <c r="AG292" s="29"/>
      <c r="AZ292" s="1" t="d">
        <f>A289</f>
        <v>2012-09-24</v>
      </c>
      <c r="BA292" s="6">
        <f t="shared" si="84"/>
        <v>8.5395648914732808E-2</v>
      </c>
      <c r="BB292" s="6">
        <f t="shared" si="76"/>
        <v>-6.9968174422153334E-2</v>
      </c>
      <c r="BC292" s="6">
        <f t="shared" si="80"/>
        <v>5.1030090973106734E-2</v>
      </c>
    </row>
    <row r="293" spans="1:55">
      <c r="A293" s="1" t="d">
        <v>2012-10-22</v>
      </c>
      <c r="B293">
        <v>71.959998999999996</v>
      </c>
      <c r="C293">
        <v>122.639999</v>
      </c>
      <c r="D293" s="29">
        <f t="shared" si="81"/>
        <v>1.7042801654291297</v>
      </c>
      <c r="E293" s="29">
        <f t="shared" si="85"/>
        <v>7.4212075060180495E-3</v>
      </c>
      <c r="F293" s="30">
        <f t="shared" si="88"/>
        <v>-0.12242809306092901</v>
      </c>
      <c r="G293" s="29">
        <f t="shared" si="73"/>
        <v>3.1198185695065911E-2</v>
      </c>
      <c r="H293" s="29">
        <f t="shared" si="77"/>
        <v>-2.7814994396058959E-2</v>
      </c>
      <c r="I293" s="29"/>
      <c r="J293" s="29"/>
      <c r="K293" s="29"/>
      <c r="L293" s="1" t="d">
        <v>2012-10-22</v>
      </c>
      <c r="M293">
        <v>36.110000999999997</v>
      </c>
      <c r="N293">
        <v>122.639999</v>
      </c>
      <c r="O293" s="29">
        <f t="shared" si="82"/>
        <v>3.3962889948410693</v>
      </c>
      <c r="P293" s="29">
        <f t="shared" si="86"/>
        <v>6.1269862466677861E-3</v>
      </c>
      <c r="Q293" s="30">
        <f t="shared" si="89"/>
        <v>-7.493965166687927E-2</v>
      </c>
      <c r="R293" s="29">
        <f t="shared" si="74"/>
        <v>6.7091967930552873E-2</v>
      </c>
      <c r="S293" s="29">
        <f t="shared" si="78"/>
        <v>-9.322182751732206E-3</v>
      </c>
      <c r="T293" s="29"/>
      <c r="U293" s="29"/>
      <c r="V293" s="29"/>
      <c r="W293" s="1" t="d">
        <v>2012-10-22</v>
      </c>
      <c r="X293">
        <v>45.919998</v>
      </c>
      <c r="Y293">
        <v>36.32</v>
      </c>
      <c r="Z293" s="29">
        <f t="shared" si="83"/>
        <v>1.2643171255506607</v>
      </c>
      <c r="AA293" s="29">
        <f t="shared" si="87"/>
        <v>-1.300355809357207E-2</v>
      </c>
      <c r="AB293" s="30">
        <f t="shared" si="90"/>
        <v>1.7816558519003978E-2</v>
      </c>
      <c r="AC293" s="29">
        <f t="shared" si="75"/>
        <v>0.10625999084065343</v>
      </c>
      <c r="AD293" s="29">
        <f t="shared" si="79"/>
        <v>7.4435032174501162E-2</v>
      </c>
      <c r="AE293" s="29"/>
      <c r="AF293" s="29"/>
      <c r="AG293" s="29"/>
      <c r="AZ293" s="1" t="d">
        <f>A290</f>
        <v>2012-10-01</v>
      </c>
      <c r="BA293" s="6">
        <f t="shared" si="84"/>
        <v>6.8262001778497519E-2</v>
      </c>
      <c r="BB293" s="6">
        <f t="shared" si="76"/>
        <v>-4.7591871931169608E-2</v>
      </c>
      <c r="BC293" s="6">
        <f t="shared" si="80"/>
        <v>-8.5149827948263632E-2</v>
      </c>
    </row>
    <row r="294" spans="1:55">
      <c r="A294" s="1" t="d">
        <v>2012-10-29</v>
      </c>
      <c r="B294">
        <v>71.059997999999993</v>
      </c>
      <c r="C294">
        <v>122.260002</v>
      </c>
      <c r="D294" s="29">
        <f t="shared" si="81"/>
        <v>1.7205179487902604</v>
      </c>
      <c r="E294" s="29">
        <f t="shared" si="85"/>
        <v>4.3969191598440059E-2</v>
      </c>
      <c r="F294" s="30">
        <f t="shared" si="88"/>
        <v>-0.13575376043233042</v>
      </c>
      <c r="G294" s="29">
        <f t="shared" si="73"/>
        <v>7.1437168712981614E-2</v>
      </c>
      <c r="H294" s="29">
        <f t="shared" si="77"/>
        <v>2.8020902489652968E-2</v>
      </c>
      <c r="I294" s="29"/>
      <c r="J294" s="29"/>
      <c r="K294" s="29"/>
      <c r="L294" s="1" t="d">
        <v>2012-10-29</v>
      </c>
      <c r="M294">
        <v>36.07</v>
      </c>
      <c r="N294">
        <v>122.260002</v>
      </c>
      <c r="O294" s="29">
        <f t="shared" si="82"/>
        <v>3.3895204324923758</v>
      </c>
      <c r="P294" s="29">
        <f t="shared" si="86"/>
        <v>3.9967770433537317E-2</v>
      </c>
      <c r="Q294" s="30">
        <f t="shared" si="89"/>
        <v>-7.5559581155468708E-2</v>
      </c>
      <c r="R294" s="29">
        <f t="shared" si="74"/>
        <v>9.661978982900303E-2</v>
      </c>
      <c r="S294" s="29">
        <f t="shared" si="78"/>
        <v>4.158789428369309E-2</v>
      </c>
      <c r="T294" s="29"/>
      <c r="U294" s="29"/>
      <c r="V294" s="29"/>
      <c r="W294" s="1" t="d">
        <v>2012-10-29</v>
      </c>
      <c r="X294">
        <v>46.57</v>
      </c>
      <c r="Y294">
        <v>36.830002</v>
      </c>
      <c r="Z294" s="29">
        <f t="shared" si="83"/>
        <v>1.2644582533555115</v>
      </c>
      <c r="AA294" s="29">
        <f t="shared" si="87"/>
        <v>-1.3166158031023887E-2</v>
      </c>
      <c r="AB294" s="30">
        <f t="shared" si="90"/>
        <v>1.4439765928666696E-2</v>
      </c>
      <c r="AC294" s="29">
        <f t="shared" si="75"/>
        <v>0.10872311886849927</v>
      </c>
      <c r="AD294" s="29">
        <f t="shared" si="79"/>
        <v>6.7926567301816121E-2</v>
      </c>
      <c r="AE294" s="29"/>
      <c r="AF294" s="29"/>
      <c r="AG294" s="29"/>
      <c r="AZ294" s="1" t="d">
        <f>A291</f>
        <v>2012-10-08</v>
      </c>
      <c r="BA294" s="6">
        <f t="shared" si="84"/>
        <v>5.9513402000802351E-2</v>
      </c>
      <c r="BB294" s="6">
        <f t="shared" si="76"/>
        <v>1.7574433587503182E-2</v>
      </c>
      <c r="BC294" s="6">
        <f t="shared" si="80"/>
        <v>1.6326914360975359E-2</v>
      </c>
    </row>
    <row r="295" spans="1:55">
      <c r="A295" s="1" t="d">
        <v>2012-11-05</v>
      </c>
      <c r="B295">
        <v>69.550003000000004</v>
      </c>
      <c r="C295">
        <v>125.980003</v>
      </c>
      <c r="D295" s="29">
        <f t="shared" si="81"/>
        <v>1.8113586997257209</v>
      </c>
      <c r="E295" s="29">
        <f t="shared" si="85"/>
        <v>5.8451395830161436E-2</v>
      </c>
      <c r="F295" s="30">
        <f t="shared" si="88"/>
        <v>-4.0590015842159231E-2</v>
      </c>
      <c r="G295" s="29">
        <f t="shared" si="73"/>
        <v>0.12299603251700908</v>
      </c>
      <c r="H295" s="29">
        <f t="shared" si="77"/>
        <v>-0.12786764521837207</v>
      </c>
      <c r="I295" s="29"/>
      <c r="J295" s="29"/>
      <c r="K295" s="29"/>
      <c r="L295" s="1" t="d">
        <v>2012-11-05</v>
      </c>
      <c r="M295">
        <v>35.560001</v>
      </c>
      <c r="N295">
        <v>125.980003</v>
      </c>
      <c r="O295" s="29">
        <f t="shared" si="82"/>
        <v>3.5427446416551001</v>
      </c>
      <c r="P295" s="29">
        <f t="shared" si="86"/>
        <v>3.860637182708395E-2</v>
      </c>
      <c r="Q295" s="30">
        <f t="shared" si="89"/>
        <v>-1.4110194406208672E-3</v>
      </c>
      <c r="R295" s="29">
        <f t="shared" si="74"/>
        <v>0.11508163002740851</v>
      </c>
      <c r="S295" s="29">
        <f t="shared" si="78"/>
        <v>-0.12031731504016704</v>
      </c>
      <c r="T295" s="29"/>
      <c r="U295" s="29"/>
      <c r="V295" s="29"/>
      <c r="W295" s="1" t="d">
        <v>2012-11-05</v>
      </c>
      <c r="X295">
        <v>45.419998</v>
      </c>
      <c r="Y295">
        <v>36.270000000000003</v>
      </c>
      <c r="Z295" s="29">
        <f t="shared" si="83"/>
        <v>1.2522745519713261</v>
      </c>
      <c r="AA295" s="29">
        <f t="shared" si="87"/>
        <v>-1.3158438719790321E-2</v>
      </c>
      <c r="AB295" s="30">
        <f t="shared" si="90"/>
        <v>2.0094413397171038E-2</v>
      </c>
      <c r="AC295" s="29">
        <f t="shared" si="75"/>
        <v>9.0044850979583604E-2</v>
      </c>
      <c r="AD295" s="29">
        <f t="shared" si="79"/>
        <v>2.6899587918568592E-2</v>
      </c>
      <c r="AE295" s="29"/>
      <c r="AF295" s="29"/>
      <c r="AG295" s="29"/>
      <c r="AZ295" s="1" t="d">
        <f>A292</f>
        <v>2012-10-15</v>
      </c>
      <c r="BA295" s="6">
        <f t="shared" si="84"/>
        <v>5.6411254037952815E-2</v>
      </c>
      <c r="BB295" s="6">
        <f t="shared" si="76"/>
        <v>2.5823446496939399E-2</v>
      </c>
      <c r="BC295" s="6">
        <f t="shared" si="80"/>
        <v>-4.9349854652000313E-2</v>
      </c>
    </row>
    <row r="296" spans="1:55">
      <c r="A296" s="1" t="d">
        <v>2012-11-12</v>
      </c>
      <c r="B296">
        <v>68.919998000000007</v>
      </c>
      <c r="C296">
        <v>126.370003</v>
      </c>
      <c r="D296" s="29">
        <f t="shared" si="81"/>
        <v>1.8335752563428684</v>
      </c>
      <c r="E296" s="29">
        <f t="shared" si="85"/>
        <v>0.10614532639283353</v>
      </c>
      <c r="F296" s="30">
        <f t="shared" si="88"/>
        <v>-4.4352575889435447E-2</v>
      </c>
      <c r="G296" s="29">
        <f t="shared" si="73"/>
        <v>0.16344331940886678</v>
      </c>
      <c r="H296" s="29">
        <f t="shared" si="77"/>
        <v>-0.11867091184737348</v>
      </c>
      <c r="I296" s="29"/>
      <c r="J296" s="29"/>
      <c r="K296" s="29"/>
      <c r="L296" s="1" t="d">
        <v>2012-11-12</v>
      </c>
      <c r="M296">
        <v>34.860000999999997</v>
      </c>
      <c r="N296">
        <v>126.370003</v>
      </c>
      <c r="O296" s="29">
        <f t="shared" si="82"/>
        <v>3.6250716975022463</v>
      </c>
      <c r="P296" s="29">
        <f t="shared" si="86"/>
        <v>9.93338515965283E-2</v>
      </c>
      <c r="Q296" s="30">
        <f t="shared" si="89"/>
        <v>2.8393417902377359E-3</v>
      </c>
      <c r="R296" s="29">
        <f t="shared" si="74"/>
        <v>0.15016453369730764</v>
      </c>
      <c r="S296" s="29">
        <f t="shared" si="78"/>
        <v>-0.12662900579653849</v>
      </c>
      <c r="T296" s="29"/>
      <c r="U296" s="29"/>
      <c r="V296" s="29"/>
      <c r="W296" s="1" t="d">
        <v>2012-11-12</v>
      </c>
      <c r="X296">
        <v>45.18</v>
      </c>
      <c r="Y296">
        <v>35.520000000000003</v>
      </c>
      <c r="Z296" s="29">
        <f t="shared" si="83"/>
        <v>1.2719594594594594</v>
      </c>
      <c r="AA296" s="29">
        <f t="shared" si="87"/>
        <v>4.6133818207929368E-3</v>
      </c>
      <c r="AB296" s="30">
        <f t="shared" si="90"/>
        <v>2.2940046479022227E-2</v>
      </c>
      <c r="AC296" s="29">
        <f t="shared" si="75"/>
        <v>9.8746128986101897E-2</v>
      </c>
      <c r="AD296" s="29">
        <f t="shared" si="79"/>
        <v>6.4071896237258258E-2</v>
      </c>
      <c r="AE296" s="29"/>
      <c r="AF296" s="29"/>
      <c r="AG296" s="29"/>
      <c r="AZ296" s="1" t="d">
        <f>A293</f>
        <v>2012-10-22</v>
      </c>
      <c r="BA296" s="6">
        <f t="shared" si="84"/>
        <v>5.0948570272691493E-2</v>
      </c>
      <c r="BB296" s="6">
        <f t="shared" si="76"/>
        <v>6.6876507314552761E-2</v>
      </c>
      <c r="BC296" s="6">
        <f t="shared" si="80"/>
        <v>-4.7227698386150443E-2</v>
      </c>
    </row>
    <row r="297" spans="1:55">
      <c r="A297" s="1" t="d">
        <v>2012-11-19</v>
      </c>
      <c r="B297">
        <v>71.610000999999997</v>
      </c>
      <c r="C297">
        <v>124.209999</v>
      </c>
      <c r="D297" s="29">
        <f t="shared" si="81"/>
        <v>1.7345342447348939</v>
      </c>
      <c r="E297" s="29">
        <f t="shared" si="85"/>
        <v>1.7596099297953138E-2</v>
      </c>
      <c r="F297" s="30">
        <f t="shared" si="88"/>
        <v>-0.10913658729919179</v>
      </c>
      <c r="G297" s="29">
        <f t="shared" si="73"/>
        <v>0.1180557222923951</v>
      </c>
      <c r="H297" s="29">
        <f t="shared" si="77"/>
        <v>-0.11274430220672624</v>
      </c>
      <c r="I297" s="29"/>
      <c r="J297" s="29"/>
      <c r="K297" s="29"/>
      <c r="L297" s="1" t="d">
        <v>2012-11-19</v>
      </c>
      <c r="M297">
        <v>36.400002000000001</v>
      </c>
      <c r="N297">
        <v>124.209999</v>
      </c>
      <c r="O297" s="29">
        <f t="shared" si="82"/>
        <v>3.4123624223976687</v>
      </c>
      <c r="P297" s="29">
        <f t="shared" si="86"/>
        <v>4.7214804903857824E-3</v>
      </c>
      <c r="Q297" s="30">
        <f t="shared" si="89"/>
        <v>-8.5832688459499262E-2</v>
      </c>
      <c r="R297" s="29">
        <f t="shared" si="74"/>
        <v>8.6639861912243529E-2</v>
      </c>
      <c r="S297" s="29">
        <f t="shared" si="78"/>
        <v>-0.10746086492380319</v>
      </c>
      <c r="T297" s="29"/>
      <c r="U297" s="29"/>
      <c r="V297" s="29"/>
      <c r="W297" s="1" t="d">
        <v>2012-11-19</v>
      </c>
      <c r="X297">
        <v>47.16</v>
      </c>
      <c r="Y297">
        <v>36.740001999999997</v>
      </c>
      <c r="Z297" s="29">
        <f t="shared" si="83"/>
        <v>1.2836145191282244</v>
      </c>
      <c r="AA297" s="29">
        <f t="shared" si="87"/>
        <v>1.514778672140028E-2</v>
      </c>
      <c r="AB297" s="30">
        <f t="shared" si="90"/>
        <v>2.5791035607004253E-2</v>
      </c>
      <c r="AC297" s="29">
        <f t="shared" si="75"/>
        <v>0.11554838543862371</v>
      </c>
      <c r="AD297" s="29">
        <f t="shared" si="79"/>
        <v>6.8952766407102892E-2</v>
      </c>
      <c r="AE297" s="29"/>
      <c r="AF297" s="29"/>
      <c r="AG297" s="29"/>
      <c r="AZ297" s="1" t="d">
        <f>A294</f>
        <v>2012-10-29</v>
      </c>
      <c r="BA297" s="6">
        <f t="shared" si="84"/>
        <v>4.4440105400006452E-2</v>
      </c>
      <c r="BB297" s="6">
        <f t="shared" si="76"/>
        <v>9.6404329213002918E-2</v>
      </c>
      <c r="BC297" s="6">
        <f t="shared" si="80"/>
        <v>8.6081984995614834E-3</v>
      </c>
    </row>
    <row r="298" spans="1:55">
      <c r="A298" s="1" t="d">
        <v>2012-11-26</v>
      </c>
      <c r="B298">
        <v>71.059997999999993</v>
      </c>
      <c r="C298">
        <v>124.790001</v>
      </c>
      <c r="D298" s="29">
        <f t="shared" si="81"/>
        <v>1.7561216508899988</v>
      </c>
      <c r="E298" s="29">
        <f t="shared" si="85"/>
        <v>2.0482391574066346E-2</v>
      </c>
      <c r="F298" s="30">
        <f t="shared" si="88"/>
        <v>-7.3829696902993902E-2</v>
      </c>
      <c r="G298" s="29">
        <f t="shared" si="73"/>
        <v>0.11366798535754499</v>
      </c>
      <c r="H298" s="29">
        <f t="shared" si="77"/>
        <v>2.6052588237531048E-2</v>
      </c>
      <c r="I298" s="29"/>
      <c r="J298" s="29"/>
      <c r="K298" s="29"/>
      <c r="L298" s="1" t="d">
        <v>2012-11-26</v>
      </c>
      <c r="M298">
        <v>36.700001</v>
      </c>
      <c r="N298">
        <v>124.790001</v>
      </c>
      <c r="O298" s="29">
        <f t="shared" si="82"/>
        <v>3.4002724141615146</v>
      </c>
      <c r="P298" s="29">
        <f t="shared" si="86"/>
        <v>3.1671041810332574E-3</v>
      </c>
      <c r="Q298" s="30">
        <f t="shared" si="89"/>
        <v>-7.6863740949330669E-2</v>
      </c>
      <c r="R298" s="29">
        <f t="shared" si="74"/>
        <v>7.91255892063807E-2</v>
      </c>
      <c r="S298" s="29">
        <f t="shared" si="78"/>
        <v>-9.5593351833695188E-4</v>
      </c>
      <c r="T298" s="29"/>
      <c r="U298" s="29"/>
      <c r="V298" s="29"/>
      <c r="W298" s="1" t="d">
        <v>2012-11-26</v>
      </c>
      <c r="X298">
        <v>47.529998999999997</v>
      </c>
      <c r="Y298">
        <v>37.130001</v>
      </c>
      <c r="Z298" s="29">
        <f t="shared" si="83"/>
        <v>1.2800968952303555</v>
      </c>
      <c r="AA298" s="29">
        <f t="shared" si="87"/>
        <v>1.2292002231429778E-2</v>
      </c>
      <c r="AB298" s="30">
        <f t="shared" si="90"/>
        <v>2.835323447853896E-2</v>
      </c>
      <c r="AC298" s="29">
        <f t="shared" si="75"/>
        <v>8.8409700916910194E-2</v>
      </c>
      <c r="AD298" s="29">
        <f t="shared" si="79"/>
        <v>6.3527534810829206E-2</v>
      </c>
      <c r="AE298" s="29"/>
      <c r="AF298" s="29"/>
      <c r="AG298" s="29"/>
      <c r="AZ298" s="1" t="d">
        <f>A295</f>
        <v>2012-11-05</v>
      </c>
      <c r="BA298" s="6">
        <f t="shared" si="84"/>
        <v>3.4131260167589231E-3</v>
      </c>
      <c r="BB298" s="6">
        <f t="shared" si="76"/>
        <v>0.1148661694114084</v>
      </c>
      <c r="BC298" s="6">
        <f t="shared" si="80"/>
        <v>-0.14728034920846356</v>
      </c>
    </row>
    <row r="299" spans="1:55">
      <c r="A299" s="1" t="d">
        <v>2012-12-03</v>
      </c>
      <c r="B299">
        <v>71.559997999999993</v>
      </c>
      <c r="C299">
        <v>124.43</v>
      </c>
      <c r="D299" s="29">
        <f t="shared" si="81"/>
        <v>1.7388206187484805</v>
      </c>
      <c r="E299" s="29">
        <f t="shared" si="85"/>
        <v>-4.0870148407602939E-2</v>
      </c>
      <c r="F299" s="30">
        <f t="shared" si="88"/>
        <v>-5.093295598836111E-2</v>
      </c>
      <c r="G299" s="29">
        <f t="shared" si="73"/>
        <v>0.10650492966331052</v>
      </c>
      <c r="H299" s="29">
        <f t="shared" si="77"/>
        <v>5.2232954447385106E-2</v>
      </c>
      <c r="I299" s="29"/>
      <c r="J299" s="29"/>
      <c r="K299" s="29"/>
      <c r="L299" s="1" t="d">
        <v>2012-12-03</v>
      </c>
      <c r="M299">
        <v>36.049999</v>
      </c>
      <c r="N299">
        <v>124.43</v>
      </c>
      <c r="O299" s="29">
        <f t="shared" si="82"/>
        <v>3.4515951026794762</v>
      </c>
      <c r="P299" s="29">
        <f t="shared" si="86"/>
        <v>-2.606527644406479E-2</v>
      </c>
      <c r="Q299" s="30">
        <f t="shared" si="89"/>
        <v>-5.8450727607113048E-2</v>
      </c>
      <c r="R299" s="29">
        <f t="shared" si="74"/>
        <v>8.6645439717654579E-2</v>
      </c>
      <c r="S299" s="29">
        <f t="shared" si="78"/>
        <v>1.795616217186919E-2</v>
      </c>
      <c r="T299" s="29"/>
      <c r="U299" s="29"/>
      <c r="V299" s="29"/>
      <c r="W299" s="1" t="d">
        <v>2012-12-03</v>
      </c>
      <c r="X299">
        <v>47.419998</v>
      </c>
      <c r="Y299">
        <v>37.490001999999997</v>
      </c>
      <c r="Z299" s="29">
        <f t="shared" si="83"/>
        <v>1.2648705113432643</v>
      </c>
      <c r="AA299" s="29">
        <f t="shared" si="87"/>
        <v>1.0008215016448142E-2</v>
      </c>
      <c r="AB299" s="30">
        <f t="shared" si="90"/>
        <v>2.8233291229361163E-2</v>
      </c>
      <c r="AC299" s="29">
        <f t="shared" si="75"/>
        <v>6.2693076384319549E-2</v>
      </c>
      <c r="AD299" s="29">
        <f t="shared" si="79"/>
        <v>4.9693623481351111E-2</v>
      </c>
      <c r="AE299" s="29"/>
      <c r="AF299" s="29"/>
      <c r="AG299" s="29"/>
      <c r="AZ299" s="1" t="d">
        <f>A296</f>
        <v>2012-11-12</v>
      </c>
      <c r="BA299" s="6">
        <f t="shared" si="84"/>
        <v>4.0585434335448589E-2</v>
      </c>
      <c r="BB299" s="6">
        <f t="shared" si="76"/>
        <v>0.14994907308130753</v>
      </c>
      <c r="BC299" s="6">
        <f t="shared" si="80"/>
        <v>-0.13808361583746498</v>
      </c>
    </row>
    <row r="300" spans="1:55">
      <c r="A300" s="1" t="d">
        <v>2012-12-10</v>
      </c>
      <c r="B300">
        <v>71.220000999999996</v>
      </c>
      <c r="C300">
        <v>123.599998</v>
      </c>
      <c r="D300" s="29">
        <f t="shared" si="81"/>
        <v>1.7354675128409505</v>
      </c>
      <c r="E300" s="29">
        <f t="shared" si="85"/>
        <v>-5.499091591809558E-2</v>
      </c>
      <c r="F300" s="30">
        <f t="shared" si="88"/>
        <v>-4.1450552019526084E-2</v>
      </c>
      <c r="G300" s="29">
        <f t="shared" ref="G300:G363" si="91">LN(D300/D261)</f>
        <v>0.15269817098014934</v>
      </c>
      <c r="H300" s="29">
        <f t="shared" si="77"/>
        <v>0.12861831376000862</v>
      </c>
      <c r="I300" s="29"/>
      <c r="J300" s="29"/>
      <c r="K300" s="29"/>
      <c r="L300" s="1" t="d">
        <v>2012-12-10</v>
      </c>
      <c r="M300">
        <v>36.650002000000001</v>
      </c>
      <c r="N300">
        <v>123.599998</v>
      </c>
      <c r="O300" s="29">
        <f t="shared" si="82"/>
        <v>3.3724417804943094</v>
      </c>
      <c r="P300" s="29">
        <f t="shared" si="86"/>
        <v>-7.2237020792910847E-2</v>
      </c>
      <c r="Q300" s="30">
        <f t="shared" si="89"/>
        <v>-7.3080914759665286E-2</v>
      </c>
      <c r="R300" s="29">
        <f t="shared" ref="R300:R363" si="92">LN(O300/O261)</f>
        <v>0.11585737058551186</v>
      </c>
      <c r="S300" s="29">
        <f t="shared" si="78"/>
        <v>8.5212450431810263E-2</v>
      </c>
      <c r="T300" s="29"/>
      <c r="U300" s="29"/>
      <c r="V300" s="29"/>
      <c r="W300" s="1" t="d">
        <v>2012-12-10</v>
      </c>
      <c r="X300">
        <v>46.849997999999999</v>
      </c>
      <c r="Y300">
        <v>37.619999</v>
      </c>
      <c r="Z300" s="29">
        <f t="shared" si="83"/>
        <v>1.245348198972573</v>
      </c>
      <c r="AA300" s="29">
        <f t="shared" si="87"/>
        <v>-2.1143424212170428E-2</v>
      </c>
      <c r="AB300" s="30">
        <f t="shared" si="90"/>
        <v>1.5707010354557804E-2</v>
      </c>
      <c r="AC300" s="29">
        <f t="shared" ref="AC300:AC363" si="93">LN(Z300/Z261)</f>
        <v>6.4362210428098199E-2</v>
      </c>
      <c r="AD300" s="29">
        <f t="shared" si="79"/>
        <v>7.3807170786820989E-2</v>
      </c>
      <c r="AE300" s="29"/>
      <c r="AF300" s="29"/>
      <c r="AG300" s="29"/>
      <c r="AZ300" s="1" t="d">
        <f>A297</f>
        <v>2012-11-19</v>
      </c>
      <c r="BA300" s="6">
        <f t="shared" si="84"/>
        <v>4.5466304505293223E-2</v>
      </c>
      <c r="BB300" s="6">
        <f t="shared" si="76"/>
        <v>8.6424401296243417E-2</v>
      </c>
      <c r="BC300" s="6">
        <f t="shared" si="80"/>
        <v>-0.13215700619681772</v>
      </c>
    </row>
    <row r="301" spans="1:55">
      <c r="A301" s="1" t="d">
        <v>2012-12-17</v>
      </c>
      <c r="B301">
        <v>72.069999999999993</v>
      </c>
      <c r="C301">
        <v>122.25</v>
      </c>
      <c r="D301" s="29">
        <f t="shared" si="81"/>
        <v>1.6962675176911337</v>
      </c>
      <c r="E301" s="29">
        <f t="shared" si="85"/>
        <v>-2.2308671103210539E-2</v>
      </c>
      <c r="F301" s="30">
        <f t="shared" si="88"/>
        <v>-2.3675941979544715E-2</v>
      </c>
      <c r="G301" s="29">
        <f t="shared" si="91"/>
        <v>7.9456520559079563E-2</v>
      </c>
      <c r="H301" s="29">
        <f t="shared" si="77"/>
        <v>3.7045837458687669E-2</v>
      </c>
      <c r="I301" s="29"/>
      <c r="J301" s="29"/>
      <c r="K301" s="29"/>
      <c r="L301" s="1" t="d">
        <v>2012-12-17</v>
      </c>
      <c r="M301">
        <v>37</v>
      </c>
      <c r="N301">
        <v>122.25</v>
      </c>
      <c r="O301" s="29">
        <f t="shared" si="82"/>
        <v>3.3040540540540539</v>
      </c>
      <c r="P301" s="29">
        <f t="shared" si="86"/>
        <v>-3.2254628206715312E-2</v>
      </c>
      <c r="Q301" s="30">
        <f t="shared" si="89"/>
        <v>-5.3563630512366796E-2</v>
      </c>
      <c r="R301" s="29">
        <f t="shared" si="92"/>
        <v>7.4388240495787961E-2</v>
      </c>
      <c r="S301" s="29">
        <f t="shared" si="78"/>
        <v>-7.7929249026571943E-3</v>
      </c>
      <c r="T301" s="29"/>
      <c r="U301" s="29"/>
      <c r="V301" s="29"/>
      <c r="W301" s="1" t="d">
        <v>2012-12-17</v>
      </c>
      <c r="X301">
        <v>47.279998999999997</v>
      </c>
      <c r="Y301">
        <v>37.93</v>
      </c>
      <c r="Z301" s="29">
        <f t="shared" si="83"/>
        <v>1.2465066965462694</v>
      </c>
      <c r="AA301" s="29">
        <f t="shared" si="87"/>
        <v>-2.9334945199168034E-2</v>
      </c>
      <c r="AB301" s="30">
        <f t="shared" si="90"/>
        <v>2.4394477041795253E-2</v>
      </c>
      <c r="AC301" s="29">
        <f t="shared" si="93"/>
        <v>3.6723558076740236E-2</v>
      </c>
      <c r="AD301" s="29">
        <f t="shared" si="79"/>
        <v>7.3362797761448537E-2</v>
      </c>
      <c r="AE301" s="29"/>
      <c r="AF301" s="29"/>
      <c r="AG301" s="29"/>
      <c r="AZ301" s="1" t="d">
        <f>A298</f>
        <v>2012-11-26</v>
      </c>
      <c r="BA301" s="6">
        <f t="shared" si="84"/>
        <v>4.0041072909019537E-2</v>
      </c>
      <c r="BB301" s="6">
        <f t="shared" si="76"/>
        <v>7.8910128590380588E-2</v>
      </c>
      <c r="BC301" s="6">
        <f t="shared" si="80"/>
        <v>6.639884247439564E-3</v>
      </c>
    </row>
    <row r="302" spans="1:55">
      <c r="A302" s="1" t="d">
        <v>2012-12-24</v>
      </c>
      <c r="B302">
        <v>69.830001999999993</v>
      </c>
      <c r="C302">
        <v>123.30999799999999</v>
      </c>
      <c r="D302" s="29">
        <f t="shared" si="81"/>
        <v>1.7658598663651766</v>
      </c>
      <c r="E302" s="29">
        <f t="shared" si="85"/>
        <v>5.5299780786511763E-3</v>
      </c>
      <c r="F302" s="30">
        <f t="shared" si="88"/>
        <v>5.245240836957283E-2</v>
      </c>
      <c r="G302" s="29">
        <f t="shared" si="91"/>
        <v>0.12154263645332848</v>
      </c>
      <c r="H302" s="29">
        <f t="shared" si="77"/>
        <v>9.8340095590543145E-2</v>
      </c>
      <c r="I302" s="29"/>
      <c r="J302" s="29"/>
      <c r="K302" s="29"/>
      <c r="L302" s="1" t="d">
        <v>2012-12-24</v>
      </c>
      <c r="M302">
        <v>36.82</v>
      </c>
      <c r="N302">
        <v>123.30999799999999</v>
      </c>
      <c r="O302" s="29">
        <f t="shared" si="82"/>
        <v>3.3489950570342204</v>
      </c>
      <c r="P302" s="29">
        <f t="shared" si="86"/>
        <v>-1.5195232366522567E-2</v>
      </c>
      <c r="Q302" s="30">
        <f t="shared" si="89"/>
        <v>-1.9130988640607019E-3</v>
      </c>
      <c r="R302" s="29">
        <f t="shared" si="92"/>
        <v>9.8484151505093764E-2</v>
      </c>
      <c r="S302" s="29">
        <f t="shared" si="78"/>
        <v>1.8285301506457966E-2</v>
      </c>
      <c r="T302" s="29"/>
      <c r="U302" s="29"/>
      <c r="V302" s="29"/>
      <c r="W302" s="1" t="d">
        <v>2012-12-24</v>
      </c>
      <c r="X302">
        <v>46.509998000000003</v>
      </c>
      <c r="Y302">
        <v>37.220001000000003</v>
      </c>
      <c r="Z302" s="29">
        <f t="shared" si="83"/>
        <v>1.2495969035573105</v>
      </c>
      <c r="AA302" s="29">
        <f t="shared" si="87"/>
        <v>-2.411475231206647E-2</v>
      </c>
      <c r="AB302" s="30">
        <f t="shared" si="90"/>
        <v>2.2419324675105649E-2</v>
      </c>
      <c r="AC302" s="29">
        <f t="shared" si="93"/>
        <v>3.6365797118714481E-2</v>
      </c>
      <c r="AD302" s="29">
        <f t="shared" si="79"/>
        <v>7.1579685938804843E-2</v>
      </c>
      <c r="AE302" s="29"/>
      <c r="AF302" s="29"/>
      <c r="AG302" s="29"/>
      <c r="AZ302" s="1" t="d">
        <f>A299</f>
        <v>2012-12-03</v>
      </c>
      <c r="BA302" s="6">
        <f t="shared" si="84"/>
        <v>2.6207161579541442E-2</v>
      </c>
      <c r="BB302" s="6">
        <f t="shared" si="76"/>
        <v>8.6429979101654467E-2</v>
      </c>
      <c r="BC302" s="6">
        <f t="shared" si="80"/>
        <v>3.2820250457293622E-2</v>
      </c>
    </row>
    <row r="303" spans="1:55">
      <c r="A303" s="1" t="d">
        <v>2012-12-31</v>
      </c>
      <c r="B303">
        <v>73.790001000000004</v>
      </c>
      <c r="C303">
        <v>118.400002</v>
      </c>
      <c r="D303" s="29">
        <f t="shared" si="81"/>
        <v>1.6045534678878781</v>
      </c>
      <c r="E303" s="29">
        <f t="shared" si="85"/>
        <v>-8.0361573376046616E-2</v>
      </c>
      <c r="F303" s="30">
        <f t="shared" si="88"/>
        <v>-7.755871585732739E-2</v>
      </c>
      <c r="G303" s="29">
        <f t="shared" si="91"/>
        <v>1.8671379188969271E-3</v>
      </c>
      <c r="H303" s="29">
        <f t="shared" si="77"/>
        <v>-8.7419836367134865E-2</v>
      </c>
      <c r="I303" s="29"/>
      <c r="J303" s="29"/>
      <c r="K303" s="29"/>
      <c r="L303" s="1" t="d">
        <v>2012-12-31</v>
      </c>
      <c r="M303">
        <v>38.669998</v>
      </c>
      <c r="N303">
        <v>118.400002</v>
      </c>
      <c r="O303" s="29">
        <f t="shared" si="82"/>
        <v>3.0618052268841596</v>
      </c>
      <c r="P303" s="29">
        <f t="shared" si="86"/>
        <v>-0.11983178735356131</v>
      </c>
      <c r="Q303" s="30">
        <f t="shared" si="89"/>
        <v>-0.12872329135700333</v>
      </c>
      <c r="R303" s="29">
        <f t="shared" si="92"/>
        <v>-1.0822225970473475E-2</v>
      </c>
      <c r="S303" s="29">
        <f t="shared" si="78"/>
        <v>-0.15861642950149374</v>
      </c>
      <c r="T303" s="29"/>
      <c r="U303" s="29"/>
      <c r="V303" s="29"/>
      <c r="W303" s="1" t="d">
        <v>2012-12-31</v>
      </c>
      <c r="X303">
        <v>48.73</v>
      </c>
      <c r="Y303">
        <v>39.119999</v>
      </c>
      <c r="Z303" s="29">
        <f t="shared" si="83"/>
        <v>1.2456544285698985</v>
      </c>
      <c r="AA303" s="29">
        <f t="shared" si="87"/>
        <v>-1.5308717114412361E-2</v>
      </c>
      <c r="AB303" s="30">
        <f t="shared" si="90"/>
        <v>7.8591358845033939E-3</v>
      </c>
      <c r="AC303" s="29">
        <f t="shared" si="93"/>
        <v>2.2883194378399342E-2</v>
      </c>
      <c r="AD303" s="29">
        <f t="shared" si="79"/>
        <v>7.9318057589664218E-2</v>
      </c>
      <c r="AE303" s="29"/>
      <c r="AF303" s="29"/>
      <c r="AG303" s="29"/>
      <c r="AZ303" s="1" t="d">
        <f>A300</f>
        <v>2012-12-10</v>
      </c>
      <c r="BA303" s="6">
        <f t="shared" si="84"/>
        <v>5.032070888501132E-2</v>
      </c>
      <c r="BB303" s="6">
        <f t="shared" ref="BB303:BB366" si="94">R300-AVERAGE($P$4:$S$640)</f>
        <v>0.11564190996951175</v>
      </c>
      <c r="BC303" s="6">
        <f t="shared" si="80"/>
        <v>0.10920560976991714</v>
      </c>
    </row>
    <row r="304" spans="1:55">
      <c r="A304" s="1" t="d">
        <v>2013-01-07</v>
      </c>
      <c r="B304">
        <v>73.610000999999997</v>
      </c>
      <c r="C304">
        <v>119.849998</v>
      </c>
      <c r="D304" s="29">
        <f t="shared" si="81"/>
        <v>1.6281754703413196</v>
      </c>
      <c r="E304" s="29">
        <f t="shared" si="85"/>
        <v>-6.3816792414587251E-2</v>
      </c>
      <c r="F304" s="30">
        <f t="shared" si="88"/>
        <v>-9.2263402998922273E-2</v>
      </c>
      <c r="G304" s="29">
        <f t="shared" si="91"/>
        <v>-4.3596243187366109E-2</v>
      </c>
      <c r="H304" s="29">
        <f t="shared" si="77"/>
        <v>-0.15045293519681502</v>
      </c>
      <c r="I304" s="29"/>
      <c r="J304" s="29"/>
      <c r="K304" s="29"/>
      <c r="L304" s="1" t="d">
        <v>2013-01-07</v>
      </c>
      <c r="M304">
        <v>39.009998000000003</v>
      </c>
      <c r="N304">
        <v>119.849998</v>
      </c>
      <c r="O304" s="29">
        <f t="shared" si="82"/>
        <v>3.0722892628705081</v>
      </c>
      <c r="P304" s="29">
        <f t="shared" si="86"/>
        <v>-9.3214073996233632E-2</v>
      </c>
      <c r="Q304" s="30">
        <f t="shared" si="89"/>
        <v>-0.15366820077171472</v>
      </c>
      <c r="R304" s="29">
        <f t="shared" si="92"/>
        <v>-5.1258898504101306E-2</v>
      </c>
      <c r="S304" s="29">
        <f t="shared" si="78"/>
        <v>-0.22458702484138751</v>
      </c>
      <c r="T304" s="29"/>
      <c r="U304" s="29"/>
      <c r="V304" s="29"/>
      <c r="W304" s="1" t="d">
        <v>2013-01-07</v>
      </c>
      <c r="X304">
        <v>48.869999</v>
      </c>
      <c r="Y304">
        <v>39.090000000000003</v>
      </c>
      <c r="Z304" s="29">
        <f t="shared" si="83"/>
        <v>1.250191839345101</v>
      </c>
      <c r="AA304" s="29">
        <f t="shared" si="87"/>
        <v>3.8818423110310793E-3</v>
      </c>
      <c r="AB304" s="30">
        <f t="shared" si="90"/>
        <v>-2.0442939252939478E-3</v>
      </c>
      <c r="AC304" s="29">
        <f t="shared" si="93"/>
        <v>1.9328780828650617E-2</v>
      </c>
      <c r="AD304" s="29">
        <f t="shared" si="79"/>
        <v>6.978833073326475E-2</v>
      </c>
      <c r="AE304" s="29"/>
      <c r="AF304" s="29"/>
      <c r="AG304" s="29"/>
      <c r="AZ304" s="1" t="d">
        <f>A301</f>
        <v>2012-12-17</v>
      </c>
      <c r="BA304" s="6">
        <f t="shared" si="84"/>
        <v>4.9876335859638868E-2</v>
      </c>
      <c r="BB304" s="6">
        <f t="shared" si="94"/>
        <v>7.4172779879787848E-2</v>
      </c>
      <c r="BC304" s="6">
        <f t="shared" si="80"/>
        <v>1.7633133468596185E-2</v>
      </c>
    </row>
    <row r="305" spans="1:55">
      <c r="A305" s="1" t="d">
        <v>2013-01-14</v>
      </c>
      <c r="B305">
        <v>75.489998</v>
      </c>
      <c r="C305">
        <v>120.040001</v>
      </c>
      <c r="D305" s="29">
        <f t="shared" si="81"/>
        <v>1.5901444453608278</v>
      </c>
      <c r="E305" s="29">
        <f t="shared" si="85"/>
        <v>-6.4605401173866858E-2</v>
      </c>
      <c r="F305" s="30">
        <f t="shared" si="88"/>
        <v>-6.0093743744134016E-2</v>
      </c>
      <c r="G305" s="29">
        <f t="shared" si="91"/>
        <v>-6.5420576392538579E-2</v>
      </c>
      <c r="H305" s="29">
        <f t="shared" si="77"/>
        <v>-5.7791545830167566E-2</v>
      </c>
      <c r="I305" s="29"/>
      <c r="J305" s="29"/>
      <c r="K305" s="29"/>
      <c r="L305" s="1" t="d">
        <v>2013-01-14</v>
      </c>
      <c r="M305">
        <v>39.340000000000003</v>
      </c>
      <c r="N305">
        <v>120.040001</v>
      </c>
      <c r="O305" s="29">
        <f t="shared" si="82"/>
        <v>3.0513472547025926</v>
      </c>
      <c r="P305" s="29">
        <f t="shared" si="86"/>
        <v>-7.9566999768947183E-2</v>
      </c>
      <c r="Q305" s="30">
        <f t="shared" si="89"/>
        <v>-9.5374573365052978E-2</v>
      </c>
      <c r="R305" s="29">
        <f t="shared" si="92"/>
        <v>-5.042466534364079E-2</v>
      </c>
      <c r="S305" s="29">
        <f t="shared" si="78"/>
        <v>-0.13414994884284509</v>
      </c>
      <c r="T305" s="29"/>
      <c r="U305" s="29"/>
      <c r="V305" s="29"/>
      <c r="W305" s="1" t="d">
        <v>2013-01-14</v>
      </c>
      <c r="X305">
        <v>49.82</v>
      </c>
      <c r="Y305">
        <v>39.93</v>
      </c>
      <c r="Z305" s="29">
        <f t="shared" si="83"/>
        <v>1.2476834460305535</v>
      </c>
      <c r="AA305" s="29">
        <f t="shared" si="87"/>
        <v>9.4359251246159458E-4</v>
      </c>
      <c r="AB305" s="30">
        <f t="shared" si="90"/>
        <v>-1.3249238376247143E-2</v>
      </c>
      <c r="AC305" s="29">
        <f t="shared" si="93"/>
        <v>2.7340588400463474E-2</v>
      </c>
      <c r="AD305" s="29">
        <f t="shared" si="79"/>
        <v>7.3728179273106306E-2</v>
      </c>
      <c r="AE305" s="29"/>
      <c r="AF305" s="29"/>
      <c r="AG305" s="29"/>
      <c r="AZ305" s="1" t="d">
        <f>A302</f>
        <v>2012-12-24</v>
      </c>
      <c r="BA305" s="6">
        <f t="shared" si="84"/>
        <v>4.8093224036995175E-2</v>
      </c>
      <c r="BB305" s="6">
        <f t="shared" si="94"/>
        <v>9.8268690889093652E-2</v>
      </c>
      <c r="BC305" s="6">
        <f t="shared" si="80"/>
        <v>7.892739160045166E-2</v>
      </c>
    </row>
    <row r="306" spans="1:55">
      <c r="A306" s="1" t="d">
        <v>2013-01-21</v>
      </c>
      <c r="B306">
        <v>76.889999000000003</v>
      </c>
      <c r="C306">
        <v>118.029999</v>
      </c>
      <c r="D306" s="29">
        <f t="shared" si="81"/>
        <v>1.5350500784894014</v>
      </c>
      <c r="E306" s="29">
        <f t="shared" si="85"/>
        <v>-0.14007474323416721</v>
      </c>
      <c r="F306" s="30">
        <f t="shared" si="88"/>
        <v>-6.4554362885064307E-3</v>
      </c>
      <c r="G306" s="29">
        <f t="shared" si="91"/>
        <v>-7.6227461056676687E-2</v>
      </c>
      <c r="H306" s="29">
        <f t="shared" si="77"/>
        <v>-7.9923332689540452E-2</v>
      </c>
      <c r="I306" s="29"/>
      <c r="J306" s="29"/>
      <c r="K306" s="29"/>
      <c r="L306" s="1" t="d">
        <v>2013-01-21</v>
      </c>
      <c r="M306">
        <v>39.759998000000003</v>
      </c>
      <c r="N306">
        <v>118.029999</v>
      </c>
      <c r="O306" s="29">
        <f t="shared" si="82"/>
        <v>2.9685614923823689</v>
      </c>
      <c r="P306" s="29">
        <f t="shared" si="86"/>
        <v>-0.12058282837622816</v>
      </c>
      <c r="Q306" s="30">
        <f t="shared" si="89"/>
        <v>-3.8391831199577515E-2</v>
      </c>
      <c r="R306" s="29">
        <f t="shared" si="92"/>
        <v>-6.7547790712823727E-2</v>
      </c>
      <c r="S306" s="29">
        <f t="shared" si="78"/>
        <v>-0.14231740173557902</v>
      </c>
      <c r="T306" s="29"/>
      <c r="U306" s="29"/>
      <c r="V306" s="29"/>
      <c r="W306" s="1" t="d">
        <v>2013-01-21</v>
      </c>
      <c r="X306">
        <v>50.900002000000001</v>
      </c>
      <c r="Y306">
        <v>40.470001000000003</v>
      </c>
      <c r="Z306" s="29">
        <f t="shared" si="83"/>
        <v>1.257721787553205</v>
      </c>
      <c r="AA306" s="29">
        <f t="shared" si="87"/>
        <v>6.480957098651958E-3</v>
      </c>
      <c r="AB306" s="30">
        <f t="shared" si="90"/>
        <v>-4.5887310050805302E-3</v>
      </c>
      <c r="AC306" s="29">
        <f t="shared" si="93"/>
        <v>2.4091332570669314E-2</v>
      </c>
      <c r="AD306" s="29">
        <f t="shared" si="79"/>
        <v>8.228386682451326E-2</v>
      </c>
      <c r="AE306" s="29"/>
      <c r="AF306" s="29"/>
      <c r="AG306" s="29"/>
      <c r="AZ306" s="1" t="d">
        <f>A303</f>
        <v>2012-12-31</v>
      </c>
      <c r="BA306" s="6">
        <f t="shared" si="84"/>
        <v>5.5831595687854549E-2</v>
      </c>
      <c r="BB306" s="6">
        <f t="shared" si="94"/>
        <v>-1.1037686586473595E-2</v>
      </c>
      <c r="BC306" s="6">
        <f t="shared" si="80"/>
        <v>-0.10683254035722635</v>
      </c>
    </row>
    <row r="307" spans="1:55">
      <c r="A307" s="1" t="d">
        <v>2013-01-28</v>
      </c>
      <c r="B307">
        <v>78.069999999999993</v>
      </c>
      <c r="C307">
        <v>115.540001</v>
      </c>
      <c r="D307" s="29">
        <f t="shared" si="81"/>
        <v>1.4799539003458437</v>
      </c>
      <c r="E307" s="29">
        <f t="shared" si="85"/>
        <v>-8.08345658436187E-2</v>
      </c>
      <c r="F307" s="30">
        <f t="shared" si="88"/>
        <v>-9.5102467893879994E-2</v>
      </c>
      <c r="G307" s="29">
        <f t="shared" si="91"/>
        <v>-0.15594960403801553</v>
      </c>
      <c r="H307" s="29">
        <f t="shared" si="77"/>
        <v>-0.22285593031067244</v>
      </c>
      <c r="I307" s="29"/>
      <c r="J307" s="29"/>
      <c r="K307" s="29"/>
      <c r="L307" s="1" t="d">
        <v>2013-01-28</v>
      </c>
      <c r="M307">
        <v>39.5</v>
      </c>
      <c r="N307">
        <v>115.540001</v>
      </c>
      <c r="O307" s="29">
        <f t="shared" si="82"/>
        <v>2.9250633164556965</v>
      </c>
      <c r="P307" s="29">
        <f t="shared" si="86"/>
        <v>-4.5688558341217371E-2</v>
      </c>
      <c r="Q307" s="30">
        <f t="shared" si="89"/>
        <v>-0.1040028616767809</v>
      </c>
      <c r="R307" s="29">
        <f t="shared" si="92"/>
        <v>-0.1239639186016923</v>
      </c>
      <c r="S307" s="29">
        <f t="shared" si="78"/>
        <v>-0.25116172477534732</v>
      </c>
      <c r="T307" s="29"/>
      <c r="U307" s="29"/>
      <c r="V307" s="29"/>
      <c r="W307" s="1" t="d">
        <v>2013-01-28</v>
      </c>
      <c r="X307">
        <v>50.419998</v>
      </c>
      <c r="Y307">
        <v>40.470001000000003</v>
      </c>
      <c r="Z307" s="29">
        <f t="shared" si="83"/>
        <v>1.2458610514983677</v>
      </c>
      <c r="AA307" s="29">
        <f t="shared" si="87"/>
        <v>1.6586124436786937E-4</v>
      </c>
      <c r="AB307" s="30">
        <f t="shared" si="90"/>
        <v>-3.1427371093536771E-2</v>
      </c>
      <c r="AC307" s="29">
        <f t="shared" si="93"/>
        <v>6.9841251184872884E-3</v>
      </c>
      <c r="AD307" s="29">
        <f t="shared" si="79"/>
        <v>7.1332898031444561E-2</v>
      </c>
      <c r="AE307" s="29"/>
      <c r="AF307" s="29"/>
      <c r="AG307" s="29"/>
      <c r="AZ307" s="1" t="d">
        <f>A304</f>
        <v>2013-01-07</v>
      </c>
      <c r="BA307" s="6">
        <f t="shared" si="84"/>
        <v>4.6301868831455081E-2</v>
      </c>
      <c r="BB307" s="6">
        <f t="shared" si="94"/>
        <v>-5.1474359120101426E-2</v>
      </c>
      <c r="BC307" s="6">
        <f t="shared" si="80"/>
        <v>-0.1698656391869065</v>
      </c>
    </row>
    <row r="308" spans="1:55">
      <c r="A308" s="1" t="d">
        <v>2013-02-04</v>
      </c>
      <c r="B308">
        <v>78.580001999999993</v>
      </c>
      <c r="C308">
        <v>117.120003</v>
      </c>
      <c r="D308" s="29">
        <f t="shared" si="81"/>
        <v>1.4904555869061953</v>
      </c>
      <c r="E308" s="29">
        <f t="shared" si="85"/>
        <v>-8.8378208291469085E-2</v>
      </c>
      <c r="F308" s="30">
        <f t="shared" si="88"/>
        <v>-0.12663978747219817</v>
      </c>
      <c r="G308" s="29">
        <f t="shared" si="91"/>
        <v>-0.17448018079302519</v>
      </c>
      <c r="H308" s="29">
        <f t="shared" si="77"/>
        <v>-0.13112374604692226</v>
      </c>
      <c r="I308" s="29"/>
      <c r="J308" s="29"/>
      <c r="K308" s="29"/>
      <c r="L308" s="1" t="d">
        <v>2013-02-04</v>
      </c>
      <c r="M308">
        <v>39.380001</v>
      </c>
      <c r="N308">
        <v>117.120003</v>
      </c>
      <c r="O308" s="29">
        <f t="shared" si="82"/>
        <v>2.9740985278288843</v>
      </c>
      <c r="P308" s="29">
        <f t="shared" si="86"/>
        <v>-3.2481994720033484E-2</v>
      </c>
      <c r="Q308" s="30">
        <f t="shared" si="89"/>
        <v>-0.12661539995724336</v>
      </c>
      <c r="R308" s="29">
        <f t="shared" si="92"/>
        <v>-0.13774171630835269</v>
      </c>
      <c r="S308" s="29">
        <f t="shared" si="78"/>
        <v>-0.15931918753661423</v>
      </c>
      <c r="T308" s="29"/>
      <c r="U308" s="29"/>
      <c r="V308" s="29"/>
      <c r="W308" s="1" t="d">
        <v>2013-02-04</v>
      </c>
      <c r="X308">
        <v>50.720001000000003</v>
      </c>
      <c r="Y308">
        <v>40.610000999999997</v>
      </c>
      <c r="Z308" s="29">
        <f t="shared" si="83"/>
        <v>1.2489534536086322</v>
      </c>
      <c r="AA308" s="29">
        <f t="shared" si="87"/>
        <v>-9.9104749237253608E-4</v>
      </c>
      <c r="AB308" s="30">
        <f t="shared" si="90"/>
        <v>-2.5229749295406608E-2</v>
      </c>
      <c r="AC308" s="29">
        <f t="shared" si="93"/>
        <v>6.9865044016135594E-3</v>
      </c>
      <c r="AD308" s="29">
        <f t="shared" si="79"/>
        <v>8.3143637155793065E-2</v>
      </c>
      <c r="AE308" s="29"/>
      <c r="AF308" s="29"/>
      <c r="AG308" s="29"/>
      <c r="AZ308" s="1" t="d">
        <f>A305</f>
        <v>2013-01-14</v>
      </c>
      <c r="BA308" s="6">
        <f t="shared" si="84"/>
        <v>5.0241717371296638E-2</v>
      </c>
      <c r="BB308" s="6">
        <f t="shared" si="94"/>
        <v>-5.064012595964091E-2</v>
      </c>
      <c r="BC308" s="6">
        <f t="shared" si="80"/>
        <v>-7.7204249820259058E-2</v>
      </c>
    </row>
    <row r="309" spans="1:55">
      <c r="A309" s="1" t="d">
        <v>2013-02-11</v>
      </c>
      <c r="B309">
        <v>78.449996999999996</v>
      </c>
      <c r="C309">
        <v>116.5</v>
      </c>
      <c r="D309" s="29">
        <f t="shared" si="81"/>
        <v>1.4850223639906577</v>
      </c>
      <c r="E309" s="29">
        <f t="shared" si="85"/>
        <v>-6.8395026177132737E-2</v>
      </c>
      <c r="F309" s="30">
        <f t="shared" si="88"/>
        <v>-0.10322635484543589</v>
      </c>
      <c r="G309" s="29">
        <f t="shared" si="91"/>
        <v>-0.26851818528512345</v>
      </c>
      <c r="H309" s="29">
        <f t="shared" si="77"/>
        <v>-0.16643595118928692</v>
      </c>
      <c r="I309" s="29"/>
      <c r="J309" s="29"/>
      <c r="K309" s="29"/>
      <c r="L309" s="1" t="d">
        <v>2013-02-11</v>
      </c>
      <c r="M309">
        <v>39.349997999999999</v>
      </c>
      <c r="N309">
        <v>116.5</v>
      </c>
      <c r="O309" s="29">
        <f t="shared" si="82"/>
        <v>2.9606100615303719</v>
      </c>
      <c r="P309" s="29">
        <f t="shared" si="86"/>
        <v>-3.0187866973544097E-2</v>
      </c>
      <c r="Q309" s="30">
        <f t="shared" si="89"/>
        <v>-9.5325326641908667E-2</v>
      </c>
      <c r="R309" s="29">
        <f t="shared" si="92"/>
        <v>-0.24698433366579964</v>
      </c>
      <c r="S309" s="29">
        <f t="shared" si="78"/>
        <v>-0.20091374201830625</v>
      </c>
      <c r="T309" s="29"/>
      <c r="U309" s="29"/>
      <c r="V309" s="29"/>
      <c r="W309" s="1" t="d">
        <v>2013-02-11</v>
      </c>
      <c r="X309">
        <v>50.939999</v>
      </c>
      <c r="Y309">
        <v>41.060001</v>
      </c>
      <c r="Z309" s="29">
        <f t="shared" si="83"/>
        <v>1.2406234232678173</v>
      </c>
      <c r="AA309" s="29">
        <f t="shared" si="87"/>
        <v>-5.6745747839222769E-3</v>
      </c>
      <c r="AB309" s="30">
        <f t="shared" si="90"/>
        <v>-3.2195916289798156E-2</v>
      </c>
      <c r="AC309" s="29">
        <f t="shared" si="93"/>
        <v>7.5900697165594121E-3</v>
      </c>
      <c r="AD309" s="29">
        <f t="shared" si="79"/>
        <v>7.0520096098555918E-2</v>
      </c>
      <c r="AE309" s="29"/>
      <c r="AF309" s="29"/>
      <c r="AG309" s="29"/>
      <c r="AZ309" s="1" t="d">
        <f>A306</f>
        <v>2013-01-21</v>
      </c>
      <c r="BA309" s="6">
        <f t="shared" si="84"/>
        <v>5.8797404922703592E-2</v>
      </c>
      <c r="BB309" s="6">
        <f t="shared" si="94"/>
        <v>-6.776325132882384E-2</v>
      </c>
      <c r="BC309" s="6">
        <f t="shared" si="80"/>
        <v>-9.9336036679631937E-2</v>
      </c>
    </row>
    <row r="310" spans="1:55">
      <c r="A310" s="1" t="d">
        <v>2013-02-18</v>
      </c>
      <c r="B310">
        <v>77.970000999999996</v>
      </c>
      <c r="C310">
        <v>117.029999</v>
      </c>
      <c r="D310" s="29">
        <f t="shared" si="81"/>
        <v>1.5009618763503672</v>
      </c>
      <c r="E310" s="29">
        <f t="shared" si="85"/>
        <v>-2.2456851435155349E-2</v>
      </c>
      <c r="F310" s="30">
        <f t="shared" si="88"/>
        <v>-0.12951967717813503</v>
      </c>
      <c r="G310" s="29">
        <f t="shared" si="91"/>
        <v>-0.23293974768725323</v>
      </c>
      <c r="H310" s="29">
        <f t="shared" si="77"/>
        <v>-0.11598456742924726</v>
      </c>
      <c r="I310" s="29"/>
      <c r="J310" s="29"/>
      <c r="K310" s="29"/>
      <c r="L310" s="1" t="d">
        <v>2013-02-18</v>
      </c>
      <c r="M310">
        <v>38.229999999999997</v>
      </c>
      <c r="N310">
        <v>117.029999</v>
      </c>
      <c r="O310" s="29">
        <f t="shared" si="82"/>
        <v>3.0612084488621507</v>
      </c>
      <c r="P310" s="29">
        <f t="shared" si="86"/>
        <v>3.0732266451541874E-2</v>
      </c>
      <c r="Q310" s="30">
        <f t="shared" si="89"/>
        <v>-0.10748562147927813</v>
      </c>
      <c r="R310" s="29">
        <f t="shared" si="92"/>
        <v>-0.17055494919634842</v>
      </c>
      <c r="S310" s="29">
        <f t="shared" si="78"/>
        <v>-0.10928733099180789</v>
      </c>
      <c r="T310" s="29"/>
      <c r="U310" s="29"/>
      <c r="V310" s="29"/>
      <c r="W310" s="1" t="d">
        <v>2013-02-18</v>
      </c>
      <c r="X310">
        <v>50.209999000000003</v>
      </c>
      <c r="Y310">
        <v>40.840000000000003</v>
      </c>
      <c r="Z310" s="29">
        <f t="shared" si="83"/>
        <v>1.2294319049951028</v>
      </c>
      <c r="AA310" s="29">
        <f t="shared" si="87"/>
        <v>-2.274978241797386E-2</v>
      </c>
      <c r="AB310" s="30">
        <f t="shared" si="90"/>
        <v>-3.1567781235127525E-2</v>
      </c>
      <c r="AC310" s="29">
        <f t="shared" si="93"/>
        <v>-8.0787409014362929E-3</v>
      </c>
      <c r="AD310" s="29">
        <f t="shared" si="79"/>
        <v>5.9988171237296245E-2</v>
      </c>
      <c r="AE310" s="29"/>
      <c r="AF310" s="29"/>
      <c r="AG310" s="29"/>
      <c r="AZ310" s="1" t="d">
        <f>A307</f>
        <v>2013-01-28</v>
      </c>
      <c r="BA310" s="6">
        <f t="shared" si="84"/>
        <v>4.7846436129634892E-2</v>
      </c>
      <c r="BB310" s="6">
        <f t="shared" si="94"/>
        <v>-0.12417937921769241</v>
      </c>
      <c r="BC310" s="6">
        <f t="shared" si="80"/>
        <v>-0.24226863430076392</v>
      </c>
    </row>
    <row r="311" spans="1:55">
      <c r="A311" s="1" t="d">
        <v>2013-02-25</v>
      </c>
      <c r="B311">
        <v>77.790001000000004</v>
      </c>
      <c r="C311">
        <v>118.900002</v>
      </c>
      <c r="D311" s="29">
        <f t="shared" si="81"/>
        <v>1.5284741029891489</v>
      </c>
      <c r="E311" s="29">
        <f t="shared" si="85"/>
        <v>3.2258980567857039E-2</v>
      </c>
      <c r="F311" s="30">
        <f t="shared" si="88"/>
        <v>-7.5852507033202926E-2</v>
      </c>
      <c r="G311" s="29">
        <f t="shared" si="91"/>
        <v>-0.31825058776966608</v>
      </c>
      <c r="H311" s="29">
        <f t="shared" si="77"/>
        <v>-0.13006527454875641</v>
      </c>
      <c r="I311" s="29"/>
      <c r="J311" s="29"/>
      <c r="K311" s="29"/>
      <c r="L311" s="1" t="d">
        <v>2013-02-25</v>
      </c>
      <c r="M311">
        <v>38.509998000000003</v>
      </c>
      <c r="N311">
        <v>118.900002</v>
      </c>
      <c r="O311" s="29">
        <f t="shared" si="82"/>
        <v>3.0875099500135001</v>
      </c>
      <c r="P311" s="29">
        <f t="shared" si="86"/>
        <v>5.4048797524285368E-2</v>
      </c>
      <c r="Q311" s="30">
        <f t="shared" si="89"/>
        <v>-6.1175290510484592E-2</v>
      </c>
      <c r="R311" s="29">
        <f t="shared" si="92"/>
        <v>-0.24340171505503091</v>
      </c>
      <c r="S311" s="29">
        <f t="shared" si="78"/>
        <v>-8.1140558583970707E-2</v>
      </c>
      <c r="T311" s="29"/>
      <c r="U311" s="29"/>
      <c r="V311" s="29"/>
      <c r="W311" s="1" t="d">
        <v>2013-02-25</v>
      </c>
      <c r="X311">
        <v>51.049999</v>
      </c>
      <c r="Y311">
        <v>40.900002000000001</v>
      </c>
      <c r="Z311" s="29">
        <f t="shared" si="83"/>
        <v>1.2481661736838057</v>
      </c>
      <c r="AA311" s="29">
        <f t="shared" si="87"/>
        <v>1.8485145779869078E-3</v>
      </c>
      <c r="AB311" s="30">
        <f t="shared" si="90"/>
        <v>-1.4269798021569632E-2</v>
      </c>
      <c r="AC311" s="29">
        <f t="shared" si="93"/>
        <v>8.0099630899846813E-3</v>
      </c>
      <c r="AD311" s="29">
        <f t="shared" si="79"/>
        <v>9.2591798436405207E-2</v>
      </c>
      <c r="AE311" s="29"/>
      <c r="AF311" s="29"/>
      <c r="AG311" s="29"/>
      <c r="AZ311" s="1" t="d">
        <f>A308</f>
        <v>2013-02-04</v>
      </c>
      <c r="BA311" s="6">
        <f t="shared" si="84"/>
        <v>5.9657175253983397E-2</v>
      </c>
      <c r="BB311" s="6">
        <f t="shared" si="94"/>
        <v>-0.1379571769243528</v>
      </c>
      <c r="BC311" s="6">
        <f t="shared" si="80"/>
        <v>-0.15053645003701374</v>
      </c>
    </row>
    <row r="312" spans="1:55">
      <c r="A312" s="1" t="d">
        <v>2013-03-04</v>
      </c>
      <c r="B312">
        <v>78.989998</v>
      </c>
      <c r="C312">
        <v>114.75</v>
      </c>
      <c r="D312" s="29">
        <f t="shared" si="81"/>
        <v>1.452715570394115</v>
      </c>
      <c r="E312" s="29">
        <f t="shared" si="85"/>
        <v>-2.5647224161685009E-2</v>
      </c>
      <c r="F312" s="30">
        <f t="shared" si="88"/>
        <v>-0.15970821913990127</v>
      </c>
      <c r="G312" s="29">
        <f t="shared" si="91"/>
        <v>-0.28989248380855898</v>
      </c>
      <c r="H312" s="29">
        <f t="shared" si="77"/>
        <v>-0.12055071754286695</v>
      </c>
      <c r="I312" s="29"/>
      <c r="J312" s="29"/>
      <c r="K312" s="29"/>
      <c r="L312" s="1" t="d">
        <v>2013-03-04</v>
      </c>
      <c r="M312">
        <v>39.590000000000003</v>
      </c>
      <c r="N312">
        <v>114.75</v>
      </c>
      <c r="O312" s="29">
        <f t="shared" si="82"/>
        <v>2.8984592068704216</v>
      </c>
      <c r="P312" s="29">
        <f t="shared" si="86"/>
        <v>-2.5761689400559899E-2</v>
      </c>
      <c r="Q312" s="30">
        <f t="shared" si="89"/>
        <v>-0.15850407560447127</v>
      </c>
      <c r="R312" s="29">
        <f t="shared" si="92"/>
        <v>-0.22253749377961574</v>
      </c>
      <c r="S312" s="29">
        <f t="shared" si="78"/>
        <v>-9.8322020200269936E-2</v>
      </c>
      <c r="T312" s="29"/>
      <c r="U312" s="29"/>
      <c r="V312" s="29"/>
      <c r="W312" s="1" t="d">
        <v>2013-03-04</v>
      </c>
      <c r="X312">
        <v>52.619999</v>
      </c>
      <c r="Y312">
        <v>41.82</v>
      </c>
      <c r="Z312" s="29">
        <f t="shared" si="83"/>
        <v>1.2582496174079387</v>
      </c>
      <c r="AA312" s="29">
        <f t="shared" si="87"/>
        <v>7.4155990851020358E-3</v>
      </c>
      <c r="AB312" s="30">
        <f t="shared" si="90"/>
        <v>-4.8105921167324334E-3</v>
      </c>
      <c r="AC312" s="29">
        <f t="shared" si="93"/>
        <v>8.6490913407719951E-3</v>
      </c>
      <c r="AD312" s="29">
        <f t="shared" si="79"/>
        <v>0.10020818716560508</v>
      </c>
      <c r="AE312" s="29"/>
      <c r="AF312" s="29"/>
      <c r="AG312" s="29"/>
      <c r="AZ312" s="1" t="d">
        <f>A309</f>
        <v>2013-02-11</v>
      </c>
      <c r="BA312" s="6">
        <f t="shared" si="84"/>
        <v>4.7033634196746249E-2</v>
      </c>
      <c r="BB312" s="6">
        <f t="shared" si="94"/>
        <v>-0.24719979428179975</v>
      </c>
      <c r="BC312" s="6">
        <f t="shared" si="80"/>
        <v>-0.1858486551793784</v>
      </c>
    </row>
    <row r="313" spans="1:55">
      <c r="A313" s="1" t="d">
        <v>2013-03-11</v>
      </c>
      <c r="B313">
        <v>79.599997999999999</v>
      </c>
      <c r="C313">
        <v>115.760002</v>
      </c>
      <c r="D313" s="29">
        <f t="shared" si="81"/>
        <v>1.4542714184490306</v>
      </c>
      <c r="E313" s="29">
        <f t="shared" si="85"/>
        <v>-2.0924800191987752E-2</v>
      </c>
      <c r="F313" s="30">
        <f t="shared" si="88"/>
        <v>-0.16812034663586364</v>
      </c>
      <c r="G313" s="29">
        <f t="shared" si="91"/>
        <v>-0.28106589240917385</v>
      </c>
      <c r="H313" s="29">
        <f t="shared" si="77"/>
        <v>-0.12743961365317882</v>
      </c>
      <c r="I313" s="29"/>
      <c r="J313" s="29"/>
      <c r="K313" s="29"/>
      <c r="L313" s="1" t="d">
        <v>2013-03-11</v>
      </c>
      <c r="M313">
        <v>39.849997999999999</v>
      </c>
      <c r="N313">
        <v>115.760002</v>
      </c>
      <c r="O313" s="29">
        <f t="shared" si="82"/>
        <v>2.9048935460423362</v>
      </c>
      <c r="P313" s="29">
        <f t="shared" si="86"/>
        <v>-1.8998604415929262E-2</v>
      </c>
      <c r="Q313" s="30">
        <f t="shared" si="89"/>
        <v>-0.15429170149137528</v>
      </c>
      <c r="R313" s="29">
        <f t="shared" si="92"/>
        <v>-0.23122627054162931</v>
      </c>
      <c r="S313" s="29">
        <f t="shared" si="78"/>
        <v>-8.9194650944197193E-2</v>
      </c>
      <c r="T313" s="29"/>
      <c r="U313" s="29"/>
      <c r="V313" s="29"/>
      <c r="W313" s="1" t="d">
        <v>2013-03-11</v>
      </c>
      <c r="X313">
        <v>52.59</v>
      </c>
      <c r="Y313">
        <v>41.970001000000003</v>
      </c>
      <c r="Z313" s="29">
        <f t="shared" si="83"/>
        <v>1.2530378543474421</v>
      </c>
      <c r="AA313" s="29">
        <f t="shared" si="87"/>
        <v>9.9568724542286983E-3</v>
      </c>
      <c r="AB313" s="30">
        <f t="shared" si="90"/>
        <v>-9.0728858045456325E-3</v>
      </c>
      <c r="AC313" s="29">
        <f t="shared" si="93"/>
        <v>8.8552902240043724E-3</v>
      </c>
      <c r="AD313" s="29">
        <f t="shared" si="79"/>
        <v>9.729872254565379E-2</v>
      </c>
      <c r="AE313" s="29"/>
      <c r="AF313" s="29"/>
      <c r="AG313" s="29"/>
      <c r="AZ313" s="1" t="d">
        <f>A310</f>
        <v>2013-02-18</v>
      </c>
      <c r="BA313" s="6">
        <f t="shared" si="84"/>
        <v>3.6501709335486576E-2</v>
      </c>
      <c r="BB313" s="6">
        <f t="shared" si="94"/>
        <v>-0.17077040981234853</v>
      </c>
      <c r="BC313" s="6">
        <f t="shared" si="80"/>
        <v>-0.13539727141933874</v>
      </c>
    </row>
    <row r="314" spans="1:55">
      <c r="A314" s="1" t="d">
        <v>2013-03-18</v>
      </c>
      <c r="B314">
        <v>78.75</v>
      </c>
      <c r="C314">
        <v>117.33000199999999</v>
      </c>
      <c r="D314" s="29">
        <f t="shared" si="81"/>
        <v>1.4899047873015872</v>
      </c>
      <c r="E314" s="29">
        <f t="shared" si="85"/>
        <v>-7.3939367191745604E-3</v>
      </c>
      <c r="F314" s="30">
        <f t="shared" si="88"/>
        <v>-0.19536500972747109</v>
      </c>
      <c r="G314" s="29">
        <f t="shared" si="91"/>
        <v>-0.27966692216811001</v>
      </c>
      <c r="H314" s="29">
        <f t="shared" si="77"/>
        <v>-7.2475993022797877E-2</v>
      </c>
      <c r="I314" s="29"/>
      <c r="J314" s="29"/>
      <c r="K314" s="29"/>
      <c r="L314" s="1" t="d">
        <v>2013-03-18</v>
      </c>
      <c r="M314">
        <v>39.07</v>
      </c>
      <c r="N314">
        <v>117.33000199999999</v>
      </c>
      <c r="O314" s="29">
        <f t="shared" si="82"/>
        <v>3.0030714614793959</v>
      </c>
      <c r="P314" s="29">
        <f t="shared" si="86"/>
        <v>-1.9174170519044128E-2</v>
      </c>
      <c r="Q314" s="30">
        <f t="shared" si="89"/>
        <v>-0.16526616382540632</v>
      </c>
      <c r="R314" s="29">
        <f t="shared" si="92"/>
        <v>-0.19661244178468845</v>
      </c>
      <c r="S314" s="29">
        <f t="shared" si="78"/>
        <v>-2.4433070800216734E-2</v>
      </c>
      <c r="T314" s="29"/>
      <c r="U314" s="29"/>
      <c r="V314" s="29"/>
      <c r="W314" s="1" t="d">
        <v>2013-03-18</v>
      </c>
      <c r="X314">
        <v>52.619999</v>
      </c>
      <c r="Y314">
        <v>41.619999</v>
      </c>
      <c r="Z314" s="29">
        <f t="shared" si="83"/>
        <v>1.2642960178831335</v>
      </c>
      <c r="AA314" s="29">
        <f t="shared" si="87"/>
        <v>2.7963262835589812E-2</v>
      </c>
      <c r="AB314" s="30">
        <f t="shared" si="90"/>
        <v>9.5539203202526252E-3</v>
      </c>
      <c r="AC314" s="29">
        <f t="shared" si="93"/>
        <v>1.4311453364297878E-2</v>
      </c>
      <c r="AD314" s="29">
        <f t="shared" si="79"/>
        <v>0.10859480630413045</v>
      </c>
      <c r="AE314" s="29"/>
      <c r="AF314" s="29"/>
      <c r="AG314" s="29"/>
      <c r="AZ314" s="1" t="d">
        <f>A311</f>
        <v>2013-02-25</v>
      </c>
      <c r="BA314" s="6">
        <f t="shared" si="84"/>
        <v>6.9105336534595538E-2</v>
      </c>
      <c r="BB314" s="6">
        <f t="shared" si="94"/>
        <v>-0.24361717567103103</v>
      </c>
      <c r="BC314" s="6">
        <f t="shared" si="80"/>
        <v>-0.14947797853884789</v>
      </c>
    </row>
    <row r="315" spans="1:55">
      <c r="A315" s="1" t="d">
        <v>2013-03-25</v>
      </c>
      <c r="B315">
        <v>79.309997999999993</v>
      </c>
      <c r="C315">
        <v>117.760002</v>
      </c>
      <c r="D315" s="29">
        <f t="shared" si="81"/>
        <v>1.484806518340853</v>
      </c>
      <c r="E315" s="29">
        <f t="shared" si="85"/>
        <v>-2.898544635725369E-2</v>
      </c>
      <c r="F315" s="30">
        <f t="shared" si="88"/>
        <v>-0.21098327978328998</v>
      </c>
      <c r="G315" s="29">
        <f t="shared" si="91"/>
        <v>-0.23938276925882412</v>
      </c>
      <c r="H315" s="29">
        <f t="shared" si="77"/>
        <v>-7.5796720899655903E-2</v>
      </c>
      <c r="I315" s="29"/>
      <c r="J315" s="29"/>
      <c r="K315" s="29"/>
      <c r="L315" s="1" t="d">
        <v>2013-03-25</v>
      </c>
      <c r="M315">
        <v>39.18</v>
      </c>
      <c r="N315">
        <v>117.760002</v>
      </c>
      <c r="O315" s="29">
        <f t="shared" si="82"/>
        <v>3.0056151607963248</v>
      </c>
      <c r="P315" s="29">
        <f t="shared" si="86"/>
        <v>-2.6882665177473085E-2</v>
      </c>
      <c r="Q315" s="30">
        <f t="shared" si="89"/>
        <v>-0.18739180728448604</v>
      </c>
      <c r="R315" s="29">
        <f t="shared" si="92"/>
        <v>-0.16583050923265205</v>
      </c>
      <c r="S315" s="29">
        <f t="shared" si="78"/>
        <v>-4.9337859764622551E-2</v>
      </c>
      <c r="T315" s="29"/>
      <c r="U315" s="29"/>
      <c r="V315" s="29"/>
      <c r="W315" s="1" t="d">
        <v>2013-03-25</v>
      </c>
      <c r="X315">
        <v>53</v>
      </c>
      <c r="Y315">
        <v>41.759998000000003</v>
      </c>
      <c r="Z315" s="29">
        <f t="shared" si="83"/>
        <v>1.2691571489059936</v>
      </c>
      <c r="AA315" s="29">
        <f t="shared" si="87"/>
        <v>1.6677604796934559E-2</v>
      </c>
      <c r="AB315" s="30">
        <f t="shared" si="90"/>
        <v>-2.2055750454279053E-3</v>
      </c>
      <c r="AC315" s="29">
        <f t="shared" si="93"/>
        <v>3.3485891918495887E-2</v>
      </c>
      <c r="AD315" s="29">
        <f t="shared" si="79"/>
        <v>0.1034363295009085</v>
      </c>
      <c r="AE315" s="29"/>
      <c r="AF315" s="29"/>
      <c r="AG315" s="29"/>
      <c r="AZ315" s="1" t="d">
        <f>A312</f>
        <v>2013-03-04</v>
      </c>
      <c r="BA315" s="6">
        <f t="shared" si="84"/>
        <v>7.6721725263795407E-2</v>
      </c>
      <c r="BB315" s="6">
        <f t="shared" si="94"/>
        <v>-0.22275295439561585</v>
      </c>
      <c r="BC315" s="6">
        <f t="shared" si="80"/>
        <v>-0.13996342153295843</v>
      </c>
    </row>
    <row r="316" spans="1:55">
      <c r="A316" s="1" t="d">
        <v>2013-04-01</v>
      </c>
      <c r="B316">
        <v>77.300003000000004</v>
      </c>
      <c r="C316">
        <v>122.82</v>
      </c>
      <c r="D316" s="29">
        <f t="shared" si="81"/>
        <v>1.5888744532131518</v>
      </c>
      <c r="E316" s="29">
        <f t="shared" si="85"/>
        <v>8.9591262414057946E-2</v>
      </c>
      <c r="F316" s="30">
        <f t="shared" si="88"/>
        <v>-8.7713056023796532E-2</v>
      </c>
      <c r="G316" s="29">
        <f t="shared" si="91"/>
        <v>-0.18759445426121452</v>
      </c>
      <c r="H316" s="29">
        <f t="shared" si="77"/>
        <v>2.0201441037087608E-2</v>
      </c>
      <c r="I316" s="29"/>
      <c r="J316" s="29"/>
      <c r="K316" s="29"/>
      <c r="L316" s="1" t="d">
        <v>2013-04-01</v>
      </c>
      <c r="M316">
        <v>38.310001</v>
      </c>
      <c r="N316">
        <v>122.82</v>
      </c>
      <c r="O316" s="29">
        <f t="shared" si="82"/>
        <v>3.2059513650234566</v>
      </c>
      <c r="P316" s="29">
        <f t="shared" si="86"/>
        <v>0.10082959626323539</v>
      </c>
      <c r="Q316" s="30">
        <f t="shared" si="89"/>
        <v>-6.2395959831621724E-2</v>
      </c>
      <c r="R316" s="29">
        <f t="shared" si="92"/>
        <v>-0.12002584085626493</v>
      </c>
      <c r="S316" s="29">
        <f t="shared" si="78"/>
        <v>2.7299351050805099E-2</v>
      </c>
      <c r="T316" s="29"/>
      <c r="U316" s="29"/>
      <c r="V316" s="29"/>
      <c r="W316" s="1" t="d">
        <v>2013-04-01</v>
      </c>
      <c r="X316">
        <v>52.59</v>
      </c>
      <c r="Y316">
        <v>40.970001000000003</v>
      </c>
      <c r="Z316" s="29">
        <f t="shared" si="83"/>
        <v>1.2836221312271874</v>
      </c>
      <c r="AA316" s="29">
        <f t="shared" si="87"/>
        <v>1.9964309026891818E-2</v>
      </c>
      <c r="AB316" s="30">
        <f t="shared" si="90"/>
        <v>5.9301887590483935E-6</v>
      </c>
      <c r="AC316" s="29">
        <f t="shared" si="93"/>
        <v>3.2067325197504132E-2</v>
      </c>
      <c r="AD316" s="29">
        <f t="shared" si="79"/>
        <v>0.10787340770458388</v>
      </c>
      <c r="AE316" s="29"/>
      <c r="AF316" s="29"/>
      <c r="AG316" s="29"/>
      <c r="AZ316" s="1" t="d">
        <f>A313</f>
        <v>2013-03-11</v>
      </c>
      <c r="BA316" s="6">
        <f t="shared" si="84"/>
        <v>7.3812260643844121E-2</v>
      </c>
      <c r="BB316" s="6">
        <f t="shared" si="94"/>
        <v>-0.23144173115762942</v>
      </c>
      <c r="BC316" s="6">
        <f t="shared" si="80"/>
        <v>-0.14685231764327031</v>
      </c>
    </row>
    <row r="317" spans="1:55">
      <c r="A317" s="1" t="d">
        <v>2013-04-08</v>
      </c>
      <c r="B317">
        <v>78</v>
      </c>
      <c r="C317">
        <v>121.93</v>
      </c>
      <c r="D317" s="29">
        <f t="shared" si="81"/>
        <v>1.5632051282051282</v>
      </c>
      <c r="E317" s="29">
        <f t="shared" si="85"/>
        <v>7.2233251006937171E-2</v>
      </c>
      <c r="F317" s="30">
        <f t="shared" si="88"/>
        <v>-0.11636948720299271</v>
      </c>
      <c r="G317" s="29">
        <f t="shared" si="91"/>
        <v>-0.21313723493845246</v>
      </c>
      <c r="H317" s="29">
        <f t="shared" si="77"/>
        <v>1.4055074653134549E-2</v>
      </c>
      <c r="I317" s="29"/>
      <c r="J317" s="29"/>
      <c r="K317" s="29"/>
      <c r="L317" s="1" t="d">
        <v>2013-04-08</v>
      </c>
      <c r="M317">
        <v>38.740001999999997</v>
      </c>
      <c r="N317">
        <v>121.93</v>
      </c>
      <c r="O317" s="29">
        <f t="shared" si="82"/>
        <v>3.1473927130927875</v>
      </c>
      <c r="P317" s="29">
        <f t="shared" si="86"/>
        <v>8.0177655414762586E-2</v>
      </c>
      <c r="Q317" s="30">
        <f t="shared" si="89"/>
        <v>-7.7281150257646078E-2</v>
      </c>
      <c r="R317" s="29">
        <f t="shared" si="92"/>
        <v>-0.16666313240987271</v>
      </c>
      <c r="S317" s="29">
        <f t="shared" si="78"/>
        <v>5.8094179618701424E-3</v>
      </c>
      <c r="T317" s="29"/>
      <c r="U317" s="29"/>
      <c r="V317" s="29"/>
      <c r="W317" s="1" t="d">
        <v>2013-04-08</v>
      </c>
      <c r="X317">
        <v>54.41</v>
      </c>
      <c r="Y317">
        <v>41.759998000000003</v>
      </c>
      <c r="Z317" s="29">
        <f t="shared" si="83"/>
        <v>1.3029215183391529</v>
      </c>
      <c r="AA317" s="29">
        <f t="shared" si="87"/>
        <v>3.9038178386961171E-2</v>
      </c>
      <c r="AB317" s="30">
        <f t="shared" si="90"/>
        <v>1.767329035098586E-2</v>
      </c>
      <c r="AC317" s="29">
        <f t="shared" si="93"/>
        <v>4.0720158977565465E-2</v>
      </c>
      <c r="AD317" s="29">
        <f t="shared" si="79"/>
        <v>0.13047750880918488</v>
      </c>
      <c r="AE317" s="29"/>
      <c r="AF317" s="29"/>
      <c r="AG317" s="29"/>
      <c r="AZ317" s="1" t="d">
        <f>A314</f>
        <v>2013-03-18</v>
      </c>
      <c r="BA317" s="6">
        <f t="shared" si="84"/>
        <v>8.5108344402320776E-2</v>
      </c>
      <c r="BB317" s="6">
        <f t="shared" si="94"/>
        <v>-0.19682790240068856</v>
      </c>
      <c r="BC317" s="6">
        <f t="shared" si="80"/>
        <v>-9.1888697012889362E-2</v>
      </c>
    </row>
    <row r="318" spans="1:55">
      <c r="A318" s="1" t="d">
        <v>2013-04-15</v>
      </c>
      <c r="B318">
        <v>74.559997999999993</v>
      </c>
      <c r="C318">
        <v>122.83000199999999</v>
      </c>
      <c r="D318" s="29">
        <f t="shared" si="81"/>
        <v>1.6473981396834265</v>
      </c>
      <c r="E318" s="29">
        <f t="shared" si="85"/>
        <v>0.10048494150464034</v>
      </c>
      <c r="F318" s="30">
        <f t="shared" si="88"/>
        <v>-5.4009919815227687E-2</v>
      </c>
      <c r="G318" s="29">
        <f t="shared" si="91"/>
        <v>-0.13774030870819942</v>
      </c>
      <c r="H318" s="29">
        <f t="shared" si="77"/>
        <v>4.9757373552339328E-2</v>
      </c>
      <c r="I318" s="29"/>
      <c r="J318" s="29"/>
      <c r="K318" s="29"/>
      <c r="L318" s="1" t="d">
        <v>2013-04-15</v>
      </c>
      <c r="M318">
        <v>37.759998000000003</v>
      </c>
      <c r="N318">
        <v>122.83000199999999</v>
      </c>
      <c r="O318" s="29">
        <f t="shared" si="82"/>
        <v>3.2529133608534613</v>
      </c>
      <c r="P318" s="29">
        <f t="shared" si="86"/>
        <v>7.9915428107981051E-2</v>
      </c>
      <c r="Q318" s="30">
        <f t="shared" si="89"/>
        <v>-5.9285459273360423E-2</v>
      </c>
      <c r="R318" s="29">
        <f t="shared" si="92"/>
        <v>-0.12116827765160268</v>
      </c>
      <c r="S318" s="29">
        <f t="shared" si="78"/>
        <v>3.4821052504108545E-2</v>
      </c>
      <c r="T318" s="29"/>
      <c r="U318" s="29"/>
      <c r="V318" s="29"/>
      <c r="W318" s="1" t="d">
        <v>2013-04-15</v>
      </c>
      <c r="X318">
        <v>53.240001999999997</v>
      </c>
      <c r="Y318">
        <v>40.380001</v>
      </c>
      <c r="Z318" s="29">
        <f t="shared" si="83"/>
        <v>1.3184745092007302</v>
      </c>
      <c r="AA318" s="29">
        <f t="shared" si="87"/>
        <v>4.1959933773836409E-2</v>
      </c>
      <c r="AB318" s="30">
        <f t="shared" si="90"/>
        <v>4.1505639077640787E-2</v>
      </c>
      <c r="AC318" s="29">
        <f t="shared" si="93"/>
        <v>5.7892853456576715E-2</v>
      </c>
      <c r="AD318" s="29">
        <f t="shared" si="79"/>
        <v>0.117949319894948</v>
      </c>
      <c r="AE318" s="29"/>
      <c r="AF318" s="29"/>
      <c r="AG318" s="29"/>
      <c r="AZ318" s="1" t="d">
        <f>A315</f>
        <v>2013-03-25</v>
      </c>
      <c r="BA318" s="6">
        <f t="shared" si="84"/>
        <v>7.9949867599098834E-2</v>
      </c>
      <c r="BB318" s="6">
        <f t="shared" si="94"/>
        <v>-0.16604596984865216</v>
      </c>
      <c r="BC318" s="6">
        <f t="shared" si="80"/>
        <v>-9.5209424889747388E-2</v>
      </c>
    </row>
    <row r="319" spans="1:55">
      <c r="A319" s="1" t="d">
        <v>2013-04-22</v>
      </c>
      <c r="B319">
        <v>77.180000000000007</v>
      </c>
      <c r="C319">
        <v>123.389999</v>
      </c>
      <c r="D319" s="29">
        <f t="shared" si="81"/>
        <v>1.5987302280383517</v>
      </c>
      <c r="E319" s="29">
        <f t="shared" si="85"/>
        <v>7.3925233610050461E-2</v>
      </c>
      <c r="F319" s="30">
        <f t="shared" si="88"/>
        <v>-8.2067130255144075E-2</v>
      </c>
      <c r="G319" s="29">
        <f t="shared" si="91"/>
        <v>-0.13493032738737265</v>
      </c>
      <c r="H319" s="29">
        <f t="shared" si="77"/>
        <v>2.2507558264298934E-2</v>
      </c>
      <c r="I319" s="29"/>
      <c r="J319" s="29"/>
      <c r="K319" s="29"/>
      <c r="L319" s="1" t="d">
        <v>2013-04-22</v>
      </c>
      <c r="M319">
        <v>38.900002000000001</v>
      </c>
      <c r="N319">
        <v>123.389999</v>
      </c>
      <c r="O319" s="29">
        <f t="shared" si="82"/>
        <v>3.1719792456565941</v>
      </c>
      <c r="P319" s="29">
        <f t="shared" si="86"/>
        <v>5.3873501319909825E-2</v>
      </c>
      <c r="Q319" s="30">
        <f t="shared" si="89"/>
        <v>-6.1281285171665388E-2</v>
      </c>
      <c r="R319" s="29">
        <f t="shared" si="92"/>
        <v>-0.14293143963516949</v>
      </c>
      <c r="S319" s="29">
        <f t="shared" si="78"/>
        <v>2.1647276895980353E-3</v>
      </c>
      <c r="T319" s="29"/>
      <c r="U319" s="29"/>
      <c r="V319" s="29"/>
      <c r="W319" s="1" t="d">
        <v>2013-04-22</v>
      </c>
      <c r="X319">
        <v>54.27</v>
      </c>
      <c r="Y319">
        <v>41.23</v>
      </c>
      <c r="Z319" s="29">
        <f t="shared" si="83"/>
        <v>1.316274557361145</v>
      </c>
      <c r="AA319" s="29">
        <f t="shared" si="87"/>
        <v>3.6452423486045014E-2</v>
      </c>
      <c r="AB319" s="30">
        <f t="shared" si="90"/>
        <v>5.5390272652787502E-2</v>
      </c>
      <c r="AC319" s="29">
        <f t="shared" si="93"/>
        <v>6.8068978220283016E-2</v>
      </c>
      <c r="AD319" s="29">
        <f t="shared" si="79"/>
        <v>0.10252876337524132</v>
      </c>
      <c r="AE319" s="29"/>
      <c r="AF319" s="29"/>
      <c r="AG319" s="29"/>
      <c r="AZ319" s="1" t="d">
        <f>A316</f>
        <v>2013-04-01</v>
      </c>
      <c r="BA319" s="6">
        <f t="shared" si="84"/>
        <v>8.4386945802774213E-2</v>
      </c>
      <c r="BB319" s="6">
        <f t="shared" si="94"/>
        <v>-0.12024130147226504</v>
      </c>
      <c r="BC319" s="6">
        <f t="shared" si="80"/>
        <v>7.8873704699612343E-4</v>
      </c>
    </row>
    <row r="320" spans="1:55">
      <c r="A320" s="1" t="d">
        <v>2013-04-29</v>
      </c>
      <c r="B320">
        <v>79.470000999999996</v>
      </c>
      <c r="C320">
        <v>120.93</v>
      </c>
      <c r="D320" s="29">
        <f t="shared" si="81"/>
        <v>1.5217062851175756</v>
      </c>
      <c r="E320" s="29">
        <f t="shared" si="85"/>
        <v>-4.3193613236314279E-2</v>
      </c>
      <c r="F320" s="30">
        <f t="shared" si="88"/>
        <v>-0.10859799815690034</v>
      </c>
      <c r="G320" s="29">
        <f t="shared" si="91"/>
        <v>-0.17289512770952387</v>
      </c>
      <c r="H320" s="29">
        <f t="shared" ref="H320:H383" si="95">LN(D320/D261)</f>
        <v>2.125359529015167E-2</v>
      </c>
      <c r="I320" s="29"/>
      <c r="J320" s="29"/>
      <c r="K320" s="29"/>
      <c r="L320" s="1" t="d">
        <v>2013-04-29</v>
      </c>
      <c r="M320">
        <v>39.82</v>
      </c>
      <c r="N320">
        <v>120.93</v>
      </c>
      <c r="O320" s="29">
        <f t="shared" si="82"/>
        <v>3.036916122551482</v>
      </c>
      <c r="P320" s="29">
        <f t="shared" si="86"/>
        <v>-5.4166316924716552E-2</v>
      </c>
      <c r="Q320" s="30">
        <f t="shared" si="89"/>
        <v>-8.4307648549622916E-2</v>
      </c>
      <c r="R320" s="29">
        <f t="shared" si="92"/>
        <v>-0.1778753935379736</v>
      </c>
      <c r="S320" s="29">
        <f t="shared" ref="S320:S383" si="96">LN(O320/O261)</f>
        <v>1.1062891807203625E-2</v>
      </c>
      <c r="T320" s="29"/>
      <c r="U320" s="29"/>
      <c r="V320" s="29"/>
      <c r="W320" s="1" t="d">
        <v>2013-04-29</v>
      </c>
      <c r="X320">
        <v>55.540000999999997</v>
      </c>
      <c r="Y320">
        <v>42.130001</v>
      </c>
      <c r="Z320" s="29">
        <f t="shared" si="83"/>
        <v>1.3183004909019584</v>
      </c>
      <c r="AA320" s="29">
        <f t="shared" si="87"/>
        <v>2.6657528522345004E-2</v>
      </c>
      <c r="AB320" s="30">
        <f t="shared" si="90"/>
        <v>5.5998403910272013E-2</v>
      </c>
      <c r="AC320" s="29">
        <f t="shared" si="93"/>
        <v>7.2635241807555123E-2</v>
      </c>
      <c r="AD320" s="29">
        <f t="shared" ref="AD320:AD383" si="97">LN(Z320/Z261)</f>
        <v>0.1212904418810956</v>
      </c>
      <c r="AE320" s="29"/>
      <c r="AF320" s="29"/>
      <c r="AG320" s="29"/>
      <c r="AZ320" s="1" t="d">
        <f>A317</f>
        <v>2013-04-08</v>
      </c>
      <c r="BA320" s="6">
        <f t="shared" si="84"/>
        <v>0.10699104690737521</v>
      </c>
      <c r="BB320" s="6">
        <f t="shared" si="94"/>
        <v>-0.16687859302587282</v>
      </c>
      <c r="BC320" s="6">
        <f t="shared" si="80"/>
        <v>-5.3576293369569355E-3</v>
      </c>
    </row>
    <row r="321" spans="1:55">
      <c r="A321" s="1" t="d">
        <v>2013-05-06</v>
      </c>
      <c r="B321">
        <v>80.269997000000004</v>
      </c>
      <c r="C321">
        <v>118.75</v>
      </c>
      <c r="D321" s="29">
        <f t="shared" si="81"/>
        <v>1.4793821407517929</v>
      </c>
      <c r="E321" s="29">
        <f t="shared" si="85"/>
        <v>-5.5113754737452725E-2</v>
      </c>
      <c r="F321" s="30">
        <f t="shared" si="88"/>
        <v>-0.17701322001909664</v>
      </c>
      <c r="G321" s="29">
        <f t="shared" si="91"/>
        <v>-0.16048167325304769</v>
      </c>
      <c r="H321" s="29">
        <f t="shared" si="95"/>
        <v>-5.734921071442322E-2</v>
      </c>
      <c r="I321" s="29"/>
      <c r="J321" s="29"/>
      <c r="K321" s="29"/>
      <c r="L321" s="1" t="d">
        <v>2013-05-06</v>
      </c>
      <c r="M321">
        <v>40.57</v>
      </c>
      <c r="N321">
        <v>118.75</v>
      </c>
      <c r="O321" s="29">
        <f t="shared" si="82"/>
        <v>2.927039684495933</v>
      </c>
      <c r="P321" s="29">
        <f t="shared" si="86"/>
        <v>-7.2582834270704083E-2</v>
      </c>
      <c r="Q321" s="30">
        <f t="shared" si="89"/>
        <v>-0.13466875216182772</v>
      </c>
      <c r="R321" s="29">
        <f t="shared" si="92"/>
        <v>-0.17472228052672892</v>
      </c>
      <c r="S321" s="29">
        <f t="shared" si="96"/>
        <v>-4.6770409518574162E-2</v>
      </c>
      <c r="T321" s="29"/>
      <c r="U321" s="29"/>
      <c r="V321" s="29"/>
      <c r="W321" s="1" t="d">
        <v>2013-05-06</v>
      </c>
      <c r="X321">
        <v>56.77</v>
      </c>
      <c r="Y321">
        <v>43.189999</v>
      </c>
      <c r="Z321" s="29">
        <f t="shared" si="83"/>
        <v>1.3144246657657945</v>
      </c>
      <c r="AA321" s="29">
        <f t="shared" si="87"/>
        <v>8.7899885473612487E-3</v>
      </c>
      <c r="AB321" s="30">
        <f t="shared" si="90"/>
        <v>5.0578031210413557E-2</v>
      </c>
      <c r="AC321" s="29">
        <f t="shared" si="93"/>
        <v>7.7448534158885723E-2</v>
      </c>
      <c r="AD321" s="29">
        <f t="shared" si="97"/>
        <v>8.9777615193830582E-2</v>
      </c>
      <c r="AE321" s="29"/>
      <c r="AF321" s="29"/>
      <c r="AG321" s="29"/>
      <c r="AZ321" s="1" t="d">
        <f>A318</f>
        <v>2013-04-15</v>
      </c>
      <c r="BA321" s="6">
        <f t="shared" si="84"/>
        <v>9.4462857993138333E-2</v>
      </c>
      <c r="BB321" s="6">
        <f t="shared" si="94"/>
        <v>-0.12138373826760279</v>
      </c>
      <c r="BC321" s="6">
        <f t="shared" si="80"/>
        <v>3.0344669562247843E-2</v>
      </c>
    </row>
    <row r="322" spans="1:55">
      <c r="A322" s="1" t="d">
        <v>2013-05-13</v>
      </c>
      <c r="B322">
        <v>82.120002999999997</v>
      </c>
      <c r="C322">
        <v>117.05999799999999</v>
      </c>
      <c r="D322" s="29">
        <f t="shared" si="81"/>
        <v>1.4254748383289757</v>
      </c>
      <c r="E322" s="29">
        <f t="shared" si="85"/>
        <v>-0.14469218018518634</v>
      </c>
      <c r="F322" s="30">
        <f t="shared" si="88"/>
        <v>-0.11834052662436745</v>
      </c>
      <c r="G322" s="29">
        <f t="shared" si="91"/>
        <v>-0.16168036169947003</v>
      </c>
      <c r="H322" s="29">
        <f t="shared" si="95"/>
        <v>-9.2590133615714595E-2</v>
      </c>
      <c r="I322" s="29"/>
      <c r="J322" s="29"/>
      <c r="K322" s="29"/>
      <c r="L322" s="1" t="d">
        <v>2013-05-13</v>
      </c>
      <c r="M322">
        <v>41.259998000000003</v>
      </c>
      <c r="N322">
        <v>117.05999799999999</v>
      </c>
      <c r="O322" s="29">
        <f t="shared" si="82"/>
        <v>2.8371304816834937</v>
      </c>
      <c r="P322" s="29">
        <f t="shared" si="86"/>
        <v>-0.13675786591466094</v>
      </c>
      <c r="Q322" s="30">
        <f t="shared" si="89"/>
        <v>-7.6211537834460011E-2</v>
      </c>
      <c r="R322" s="29">
        <f t="shared" si="92"/>
        <v>-0.16778026911447114</v>
      </c>
      <c r="S322" s="29">
        <f t="shared" si="96"/>
        <v>-6.7383018745316658E-2</v>
      </c>
      <c r="T322" s="29"/>
      <c r="U322" s="29"/>
      <c r="V322" s="29"/>
      <c r="W322" s="1" t="d">
        <v>2013-05-13</v>
      </c>
      <c r="X322">
        <v>57.549999</v>
      </c>
      <c r="Y322">
        <v>44.169998</v>
      </c>
      <c r="Z322" s="29">
        <f t="shared" si="83"/>
        <v>1.3029205706552216</v>
      </c>
      <c r="AA322" s="29">
        <f t="shared" si="87"/>
        <v>-1.1867055980359614E-2</v>
      </c>
      <c r="AB322" s="30">
        <f t="shared" si="90"/>
        <v>4.4947300211693547E-2</v>
      </c>
      <c r="AC322" s="29">
        <f t="shared" si="93"/>
        <v>6.4206639984850447E-2</v>
      </c>
      <c r="AD322" s="29">
        <f t="shared" si="97"/>
        <v>7.8153112428459098E-2</v>
      </c>
      <c r="AE322" s="29"/>
      <c r="AF322" s="29"/>
      <c r="AG322" s="29"/>
      <c r="AZ322" s="1" t="d">
        <f>A319</f>
        <v>2013-04-22</v>
      </c>
      <c r="BA322" s="6">
        <f t="shared" si="84"/>
        <v>7.904230147343165E-2</v>
      </c>
      <c r="BB322" s="6">
        <f t="shared" si="94"/>
        <v>-0.14314690025116961</v>
      </c>
      <c r="BC322" s="6">
        <f t="shared" si="80"/>
        <v>3.0948542742074495E-3</v>
      </c>
    </row>
    <row r="323" spans="1:55">
      <c r="A323" s="1" t="d">
        <v>2013-05-20</v>
      </c>
      <c r="B323">
        <v>81.709998999999996</v>
      </c>
      <c r="C323">
        <v>116.800003</v>
      </c>
      <c r="D323" s="29">
        <f t="shared" si="81"/>
        <v>1.4294456545030678</v>
      </c>
      <c r="E323" s="29">
        <f t="shared" si="85"/>
        <v>-0.11192299177573904</v>
      </c>
      <c r="F323" s="30">
        <f t="shared" si="88"/>
        <v>-0.13017332961629585</v>
      </c>
      <c r="G323" s="29">
        <f t="shared" si="91"/>
        <v>-0.19311750565603134</v>
      </c>
      <c r="H323" s="29">
        <f t="shared" si="95"/>
        <v>-0.11369165187980691</v>
      </c>
      <c r="I323" s="29"/>
      <c r="J323" s="29"/>
      <c r="K323" s="29"/>
      <c r="L323" s="1" t="d">
        <v>2013-05-20</v>
      </c>
      <c r="M323">
        <v>40.57</v>
      </c>
      <c r="N323">
        <v>116.800003</v>
      </c>
      <c r="O323" s="29">
        <f t="shared" si="82"/>
        <v>2.8789746857283709</v>
      </c>
      <c r="P323" s="29">
        <f t="shared" si="86"/>
        <v>-9.6921541907074762E-2</v>
      </c>
      <c r="Q323" s="30">
        <f t="shared" si="89"/>
        <v>-6.4988753082506664E-2</v>
      </c>
      <c r="R323" s="29">
        <f t="shared" si="92"/>
        <v>-0.19029375793857323</v>
      </c>
      <c r="S323" s="29">
        <f t="shared" si="96"/>
        <v>-7.2392692552043392E-2</v>
      </c>
      <c r="T323" s="29"/>
      <c r="U323" s="29"/>
      <c r="V323" s="29"/>
      <c r="W323" s="1" t="d">
        <v>2013-05-20</v>
      </c>
      <c r="X323">
        <v>56.799999</v>
      </c>
      <c r="Y323">
        <v>43.709999000000003</v>
      </c>
      <c r="Z323" s="29">
        <f t="shared" si="83"/>
        <v>1.2994738114727478</v>
      </c>
      <c r="AA323" s="29">
        <f t="shared" si="87"/>
        <v>-1.2846019232196313E-2</v>
      </c>
      <c r="AB323" s="30">
        <f t="shared" si="90"/>
        <v>3.8662411109560271E-2</v>
      </c>
      <c r="AC323" s="29">
        <f t="shared" si="93"/>
        <v>5.0157520757641481E-2</v>
      </c>
      <c r="AD323" s="29">
        <f t="shared" si="97"/>
        <v>6.5181579251537183E-2</v>
      </c>
      <c r="AE323" s="29"/>
      <c r="AF323" s="29"/>
      <c r="AG323" s="29"/>
      <c r="AZ323" s="1" t="d">
        <f>A320</f>
        <v>2013-04-29</v>
      </c>
      <c r="BA323" s="6">
        <f t="shared" si="84"/>
        <v>9.7803979979285929E-2</v>
      </c>
      <c r="BB323" s="6">
        <f t="shared" si="94"/>
        <v>-0.17809085415397372</v>
      </c>
      <c r="BC323" s="6">
        <f t="shared" ref="BC323:BC386" si="98">H320-AVERAGE($E$4:$H$640)</f>
        <v>1.8408913000601858E-3</v>
      </c>
    </row>
    <row r="324" spans="1:55">
      <c r="A324" s="1" t="d">
        <v>2013-05-27</v>
      </c>
      <c r="B324">
        <v>80.5</v>
      </c>
      <c r="C324">
        <v>114.449997</v>
      </c>
      <c r="D324" s="29">
        <f t="shared" ref="D324:D387" si="99">C324/B324</f>
        <v>1.4217390931677019</v>
      </c>
      <c r="E324" s="29">
        <f t="shared" si="85"/>
        <v>-6.7951425499993626E-2</v>
      </c>
      <c r="F324" s="30">
        <f t="shared" si="88"/>
        <v>-0.11194402248302708</v>
      </c>
      <c r="G324" s="29">
        <f t="shared" si="91"/>
        <v>-0.22784261177432644</v>
      </c>
      <c r="H324" s="29">
        <f t="shared" si="95"/>
        <v>-0.17917545196277029</v>
      </c>
      <c r="I324" s="29"/>
      <c r="J324" s="29"/>
      <c r="K324" s="29"/>
      <c r="L324" s="1" t="d">
        <v>2013-05-27</v>
      </c>
      <c r="M324">
        <v>40.299999</v>
      </c>
      <c r="N324">
        <v>114.449997</v>
      </c>
      <c r="O324" s="29">
        <f t="shared" ref="O324:O387" si="100">N324/M324</f>
        <v>2.8399503682369818</v>
      </c>
      <c r="P324" s="29">
        <f t="shared" si="86"/>
        <v>-6.7055991113619665E-2</v>
      </c>
      <c r="Q324" s="30">
        <f t="shared" si="89"/>
        <v>-7.1796639894295425E-2</v>
      </c>
      <c r="R324" s="29">
        <f t="shared" si="92"/>
        <v>-0.23230459666740899</v>
      </c>
      <c r="S324" s="29">
        <f t="shared" si="96"/>
        <v>-0.12989529439979564</v>
      </c>
      <c r="T324" s="29"/>
      <c r="U324" s="29"/>
      <c r="V324" s="29"/>
      <c r="W324" s="1" t="d">
        <v>2013-05-27</v>
      </c>
      <c r="X324">
        <v>56.119999</v>
      </c>
      <c r="Y324">
        <v>43.529998999999997</v>
      </c>
      <c r="Z324" s="29">
        <f t="shared" ref="Z324:Z387" si="101">X324/Y324</f>
        <v>1.289225827916973</v>
      </c>
      <c r="AA324" s="29">
        <f t="shared" si="87"/>
        <v>-2.2301495332957368E-2</v>
      </c>
      <c r="AB324" s="30">
        <f t="shared" si="90"/>
        <v>3.2753316064853127E-2</v>
      </c>
      <c r="AC324" s="29">
        <f t="shared" si="93"/>
        <v>2.8700599883715226E-2</v>
      </c>
      <c r="AD324" s="29">
        <f t="shared" si="97"/>
        <v>5.0073674637659639E-2</v>
      </c>
      <c r="AE324" s="29"/>
      <c r="AF324" s="29"/>
      <c r="AG324" s="29"/>
      <c r="AZ324" s="1" t="d">
        <f>A321</f>
        <v>2013-05-06</v>
      </c>
      <c r="BA324" s="6">
        <f t="shared" si="84"/>
        <v>6.6291153292020913E-2</v>
      </c>
      <c r="BB324" s="6">
        <f t="shared" si="94"/>
        <v>-0.17493774114272903</v>
      </c>
      <c r="BC324" s="6">
        <f t="shared" si="98"/>
        <v>-7.6761914704514711E-2</v>
      </c>
    </row>
    <row r="325" spans="1:55">
      <c r="A325" s="1" t="d">
        <v>2013-06-03</v>
      </c>
      <c r="B325">
        <v>81.309997999999993</v>
      </c>
      <c r="C325">
        <v>113.160004</v>
      </c>
      <c r="D325" s="29">
        <f t="shared" si="99"/>
        <v>1.3917108201134134</v>
      </c>
      <c r="E325" s="29">
        <f t="shared" si="85"/>
        <v>-6.1090731986108864E-2</v>
      </c>
      <c r="F325" s="30">
        <f t="shared" si="88"/>
        <v>-9.8029208771038295E-2</v>
      </c>
      <c r="G325" s="29">
        <f t="shared" si="91"/>
        <v>-0.19338480582987885</v>
      </c>
      <c r="H325" s="29">
        <f t="shared" si="95"/>
        <v>-0.19871163847828355</v>
      </c>
      <c r="I325" s="29"/>
      <c r="J325" s="29"/>
      <c r="K325" s="29"/>
      <c r="L325" s="1" t="d">
        <v>2013-06-03</v>
      </c>
      <c r="M325">
        <v>40.18</v>
      </c>
      <c r="N325">
        <v>113.160004</v>
      </c>
      <c r="O325" s="29">
        <f t="shared" si="100"/>
        <v>2.8163266301642609</v>
      </c>
      <c r="P325" s="29">
        <f t="shared" si="86"/>
        <v>-3.8558143301637739E-2</v>
      </c>
      <c r="Q325" s="30">
        <f t="shared" si="89"/>
        <v>-5.2644067087237123E-2</v>
      </c>
      <c r="R325" s="29">
        <f t="shared" si="92"/>
        <v>-0.17552436691210568</v>
      </c>
      <c r="S325" s="29">
        <f t="shared" si="96"/>
        <v>-0.13057445889069341</v>
      </c>
      <c r="T325" s="29"/>
      <c r="U325" s="29"/>
      <c r="V325" s="29"/>
      <c r="W325" s="1" t="d">
        <v>2013-06-03</v>
      </c>
      <c r="X325">
        <v>56.84</v>
      </c>
      <c r="Y325">
        <v>43.790000999999997</v>
      </c>
      <c r="Z325" s="29">
        <f t="shared" si="101"/>
        <v>1.2980132153913404</v>
      </c>
      <c r="AA325" s="29">
        <f t="shared" si="87"/>
        <v>-1.2564253784203719E-2</v>
      </c>
      <c r="AB325" s="30">
        <f t="shared" si="90"/>
        <v>3.1532820327557796E-2</v>
      </c>
      <c r="AC325" s="29">
        <f t="shared" si="93"/>
        <v>2.6296972444177811E-2</v>
      </c>
      <c r="AD325" s="29">
        <f t="shared" si="97"/>
        <v>6.6886799220888443E-2</v>
      </c>
      <c r="AE325" s="29"/>
      <c r="AF325" s="29"/>
      <c r="AG325" s="29"/>
      <c r="AZ325" s="1" t="d">
        <f>A322</f>
        <v>2013-05-13</v>
      </c>
      <c r="BA325" s="6">
        <f t="shared" si="84"/>
        <v>5.466665052664943E-2</v>
      </c>
      <c r="BB325" s="6">
        <f t="shared" si="94"/>
        <v>-0.16799572973047125</v>
      </c>
      <c r="BC325" s="6">
        <f t="shared" si="98"/>
        <v>-0.11200283760580608</v>
      </c>
    </row>
    <row r="326" spans="1:55">
      <c r="A326" s="1" t="d">
        <v>2013-06-10</v>
      </c>
      <c r="B326">
        <v>79.910004000000001</v>
      </c>
      <c r="C326">
        <v>113.82</v>
      </c>
      <c r="D326" s="29">
        <f t="shared" si="99"/>
        <v>1.4243523251481753</v>
      </c>
      <c r="E326" s="29">
        <f t="shared" si="85"/>
        <v>-7.8777636288829191E-4</v>
      </c>
      <c r="F326" s="30">
        <f t="shared" si="88"/>
        <v>-3.8293737143637097E-2</v>
      </c>
      <c r="G326" s="29">
        <f t="shared" si="91"/>
        <v>-8.1301239486270577E-2</v>
      </c>
      <c r="H326" s="29">
        <f t="shared" si="95"/>
        <v>-0.15107326425444084</v>
      </c>
      <c r="I326" s="29"/>
      <c r="J326" s="29"/>
      <c r="K326" s="29"/>
      <c r="L326" s="1" t="d">
        <v>2013-06-10</v>
      </c>
      <c r="M326">
        <v>40.049999</v>
      </c>
      <c r="N326">
        <v>113.82</v>
      </c>
      <c r="O326" s="29">
        <f t="shared" si="100"/>
        <v>2.841947636503062</v>
      </c>
      <c r="P326" s="29">
        <f t="shared" si="86"/>
        <v>1.6964570215870038E-3</v>
      </c>
      <c r="Q326" s="30">
        <f t="shared" si="89"/>
        <v>-2.8826522471655736E-2</v>
      </c>
      <c r="R326" s="29">
        <f t="shared" si="92"/>
        <v>-8.1979716052172802E-2</v>
      </c>
      <c r="S326" s="29">
        <f t="shared" si="96"/>
        <v>-0.11113567556541899</v>
      </c>
      <c r="T326" s="29"/>
      <c r="U326" s="29"/>
      <c r="V326" s="29"/>
      <c r="W326" s="1" t="d">
        <v>2013-06-10</v>
      </c>
      <c r="X326">
        <v>56.349997999999999</v>
      </c>
      <c r="Y326">
        <v>43.299999</v>
      </c>
      <c r="Z326" s="29">
        <f t="shared" si="101"/>
        <v>1.3013856651590223</v>
      </c>
      <c r="AA326" s="29">
        <f t="shared" si="87"/>
        <v>-1.17874438329309E-3</v>
      </c>
      <c r="AB326" s="30">
        <f t="shared" si="90"/>
        <v>4.3602694584032639E-2</v>
      </c>
      <c r="AC326" s="29">
        <f t="shared" si="93"/>
        <v>2.9538882822719E-2</v>
      </c>
      <c r="AD326" s="29">
        <f t="shared" si="97"/>
        <v>5.8218946398468759E-2</v>
      </c>
      <c r="AE326" s="29"/>
      <c r="AF326" s="29"/>
      <c r="AG326" s="29"/>
      <c r="AZ326" s="1" t="d">
        <f>A323</f>
        <v>2013-05-20</v>
      </c>
      <c r="BA326" s="6">
        <f t="shared" si="84"/>
        <v>4.1695117349727515E-2</v>
      </c>
      <c r="BB326" s="6">
        <f t="shared" si="94"/>
        <v>-0.19050921855457334</v>
      </c>
      <c r="BC326" s="6">
        <f t="shared" si="98"/>
        <v>-0.13310435586989838</v>
      </c>
    </row>
    <row r="327" spans="1:55">
      <c r="A327" s="1" t="d">
        <v>2013-06-17</v>
      </c>
      <c r="B327">
        <v>78.169998000000007</v>
      </c>
      <c r="C327">
        <v>108.400002</v>
      </c>
      <c r="D327" s="29">
        <f t="shared" si="99"/>
        <v>1.3867213096257209</v>
      </c>
      <c r="E327" s="29">
        <f t="shared" si="85"/>
        <v>-3.0344524112091917E-2</v>
      </c>
      <c r="F327" s="30">
        <f t="shared" si="88"/>
        <v>-7.213964543691874E-2</v>
      </c>
      <c r="G327" s="29">
        <f t="shared" si="91"/>
        <v>-0.16017121596105707</v>
      </c>
      <c r="H327" s="29">
        <f t="shared" si="95"/>
        <v>-0.22101835210519258</v>
      </c>
      <c r="I327" s="29"/>
      <c r="J327" s="29"/>
      <c r="K327" s="29"/>
      <c r="L327" s="1" t="d">
        <v>2013-06-17</v>
      </c>
      <c r="M327">
        <v>38.790000999999997</v>
      </c>
      <c r="N327">
        <v>108.400002</v>
      </c>
      <c r="O327" s="29">
        <f t="shared" si="100"/>
        <v>2.7945346534020459</v>
      </c>
      <c r="P327" s="29">
        <f t="shared" si="86"/>
        <v>-2.9768618636687446E-2</v>
      </c>
      <c r="Q327" s="30">
        <f t="shared" si="89"/>
        <v>-6.227537699916047E-2</v>
      </c>
      <c r="R327" s="29">
        <f t="shared" si="92"/>
        <v>-0.14965338855382085</v>
      </c>
      <c r="S327" s="29">
        <f t="shared" si="96"/>
        <v>-0.16961444547873233</v>
      </c>
      <c r="T327" s="29"/>
      <c r="U327" s="29"/>
      <c r="V327" s="29"/>
      <c r="W327" s="1" t="d">
        <v>2013-06-17</v>
      </c>
      <c r="X327">
        <v>55.040000999999997</v>
      </c>
      <c r="Y327">
        <v>42.299999</v>
      </c>
      <c r="Z327" s="29">
        <f t="shared" si="101"/>
        <v>1.3011820874983944</v>
      </c>
      <c r="AA327" s="29">
        <f t="shared" si="87"/>
        <v>1.3137272578140023E-3</v>
      </c>
      <c r="AB327" s="30">
        <f t="shared" si="90"/>
        <v>4.0967185859746631E-2</v>
      </c>
      <c r="AC327" s="29">
        <f t="shared" si="93"/>
        <v>1.2018879793047221E-2</v>
      </c>
      <c r="AD327" s="29">
        <f t="shared" si="97"/>
        <v>5.0430376005071401E-2</v>
      </c>
      <c r="AE327" s="29"/>
      <c r="AF327" s="29"/>
      <c r="AG327" s="29"/>
      <c r="AZ327" s="1" t="d">
        <f>A324</f>
        <v>2013-05-27</v>
      </c>
      <c r="BA327" s="6">
        <f t="shared" si="84"/>
        <v>2.658721273584997E-2</v>
      </c>
      <c r="BB327" s="6">
        <f t="shared" si="94"/>
        <v>-0.2325200572834091</v>
      </c>
      <c r="BC327" s="6">
        <f t="shared" si="98"/>
        <v>-0.19858815595286178</v>
      </c>
    </row>
    <row r="328" spans="1:55">
      <c r="A328" s="1" t="d">
        <v>2013-06-24</v>
      </c>
      <c r="B328">
        <v>78.300003000000004</v>
      </c>
      <c r="C328">
        <v>110.44000200000001</v>
      </c>
      <c r="D328" s="29">
        <f t="shared" si="99"/>
        <v>1.4104725130087159</v>
      </c>
      <c r="E328" s="29">
        <f t="shared" si="85"/>
        <v>-7.9560719013366792E-3</v>
      </c>
      <c r="F328" s="30">
        <f t="shared" si="88"/>
        <v>-5.1505068207230956E-2</v>
      </c>
      <c r="G328" s="29">
        <f t="shared" si="91"/>
        <v>-0.18179685985746996</v>
      </c>
      <c r="H328" s="29">
        <f t="shared" si="95"/>
        <v>-0.22963725317829689</v>
      </c>
      <c r="I328" s="29"/>
      <c r="J328" s="29"/>
      <c r="K328" s="29"/>
      <c r="L328" s="1" t="d">
        <v>2013-06-24</v>
      </c>
      <c r="M328">
        <v>38.349997999999999</v>
      </c>
      <c r="N328">
        <v>110.44000200000001</v>
      </c>
      <c r="O328" s="29">
        <f t="shared" si="100"/>
        <v>2.87979159738157</v>
      </c>
      <c r="P328" s="29">
        <f t="shared" si="86"/>
        <v>1.3931353461794705E-2</v>
      </c>
      <c r="Q328" s="30">
        <f t="shared" si="89"/>
        <v>-2.7677419458956607E-2</v>
      </c>
      <c r="R328" s="29">
        <f t="shared" si="92"/>
        <v>-0.15883844767110944</v>
      </c>
      <c r="S328" s="29">
        <f t="shared" si="96"/>
        <v>-0.16996476402221872</v>
      </c>
      <c r="T328" s="29"/>
      <c r="U328" s="29"/>
      <c r="V328" s="29"/>
      <c r="W328" s="1" t="d">
        <v>2013-06-24</v>
      </c>
      <c r="X328">
        <v>56.400002000000001</v>
      </c>
      <c r="Y328">
        <v>42.639999000000003</v>
      </c>
      <c r="Z328" s="29">
        <f t="shared" si="101"/>
        <v>1.3227017664798726</v>
      </c>
      <c r="AA328" s="29">
        <f t="shared" si="87"/>
        <v>2.5634532735816905E-2</v>
      </c>
      <c r="AB328" s="30">
        <f t="shared" si="90"/>
        <v>6.4062423584592021E-2</v>
      </c>
      <c r="AC328" s="29">
        <f t="shared" si="93"/>
        <v>3.2140724741791839E-2</v>
      </c>
      <c r="AD328" s="29">
        <f t="shared" si="97"/>
        <v>6.4356978438811899E-2</v>
      </c>
      <c r="AE328" s="29"/>
      <c r="AF328" s="29"/>
      <c r="AG328" s="29"/>
      <c r="AZ328" s="1" t="d">
        <f>A325</f>
        <v>2013-06-03</v>
      </c>
      <c r="BA328" s="6">
        <f t="shared" ref="BA328:BA391" si="102">AD325-AVERAGE($AA$4:$AD$640)</f>
        <v>4.3400337319078774E-2</v>
      </c>
      <c r="BB328" s="6">
        <f t="shared" si="94"/>
        <v>-0.1757398275281058</v>
      </c>
      <c r="BC328" s="6">
        <f t="shared" si="98"/>
        <v>-0.21812434246837503</v>
      </c>
    </row>
    <row r="329" spans="1:55">
      <c r="A329" s="1" t="d">
        <v>2013-07-01</v>
      </c>
      <c r="B329">
        <v>79.959998999999996</v>
      </c>
      <c r="C329">
        <v>106.260002</v>
      </c>
      <c r="D329" s="29">
        <f t="shared" si="99"/>
        <v>1.3289144988608617</v>
      </c>
      <c r="E329" s="29">
        <f t="shared" ref="E329:E392" si="103">LN(D329/D325)</f>
        <v>-4.6171353440411268E-2</v>
      </c>
      <c r="F329" s="30">
        <f t="shared" si="88"/>
        <v>-0.12174371077629419</v>
      </c>
      <c r="G329" s="29">
        <f t="shared" si="91"/>
        <v>-0.21429374419445932</v>
      </c>
      <c r="H329" s="29">
        <f t="shared" si="95"/>
        <v>-0.37958557463414677</v>
      </c>
      <c r="I329" s="29"/>
      <c r="J329" s="29"/>
      <c r="K329" s="29"/>
      <c r="L329" s="1" t="d">
        <v>2013-07-01</v>
      </c>
      <c r="M329">
        <v>38.720001000000003</v>
      </c>
      <c r="N329">
        <v>106.260002</v>
      </c>
      <c r="O329" s="29">
        <f t="shared" si="100"/>
        <v>2.7443181625950883</v>
      </c>
      <c r="P329" s="29">
        <f t="shared" ref="P329:P392" si="104">LN(O329/O325)</f>
        <v>-2.5900770785024466E-2</v>
      </c>
      <c r="Q329" s="30">
        <f t="shared" si="89"/>
        <v>-0.10927710432380346</v>
      </c>
      <c r="R329" s="29">
        <f t="shared" si="92"/>
        <v>-0.1711880240004417</v>
      </c>
      <c r="S329" s="29">
        <f t="shared" si="96"/>
        <v>-0.32284703102433271</v>
      </c>
      <c r="T329" s="29"/>
      <c r="U329" s="29"/>
      <c r="V329" s="29"/>
      <c r="W329" s="1" t="d">
        <v>2013-07-01</v>
      </c>
      <c r="X329">
        <v>57.77</v>
      </c>
      <c r="Y329">
        <v>43.299999</v>
      </c>
      <c r="Z329" s="29">
        <f t="shared" si="101"/>
        <v>1.3341801693806044</v>
      </c>
      <c r="AA329" s="29">
        <f t="shared" ref="AA329:AA392" si="105">LN(Z329/Z325)</f>
        <v>2.748219830008912E-2</v>
      </c>
      <c r="AB329" s="30">
        <f t="shared" si="90"/>
        <v>8.1764801045620755E-2</v>
      </c>
      <c r="AC329" s="29">
        <f t="shared" si="93"/>
        <v>4.0507067614638237E-2</v>
      </c>
      <c r="AD329" s="29">
        <f t="shared" si="97"/>
        <v>8.0293053620995619E-2</v>
      </c>
      <c r="AE329" s="29"/>
      <c r="AF329" s="29"/>
      <c r="AG329" s="29"/>
      <c r="AZ329" s="1" t="d">
        <f>A326</f>
        <v>2013-06-10</v>
      </c>
      <c r="BA329" s="6">
        <f t="shared" si="102"/>
        <v>3.473248449665909E-2</v>
      </c>
      <c r="BB329" s="6">
        <f t="shared" si="94"/>
        <v>-8.2195176668172915E-2</v>
      </c>
      <c r="BC329" s="6">
        <f t="shared" si="98"/>
        <v>-0.17048596824453233</v>
      </c>
    </row>
    <row r="330" spans="1:55">
      <c r="A330" s="1" t="d">
        <v>2013-07-08</v>
      </c>
      <c r="B330">
        <v>81.910004000000001</v>
      </c>
      <c r="C330">
        <v>107.720001</v>
      </c>
      <c r="D330" s="29">
        <f t="shared" si="99"/>
        <v>1.3151018891416486</v>
      </c>
      <c r="E330" s="29">
        <f t="shared" si="103"/>
        <v>-7.9803056867164671E-2</v>
      </c>
      <c r="F330" s="30">
        <f t="shared" si="88"/>
        <v>-0.15035577457865887</v>
      </c>
      <c r="G330" s="29">
        <f t="shared" si="91"/>
        <v>-0.26171168580790871</v>
      </c>
      <c r="H330" s="29">
        <f t="shared" si="95"/>
        <v>-0.36513175631702666</v>
      </c>
      <c r="I330" s="29"/>
      <c r="J330" s="29"/>
      <c r="K330" s="29"/>
      <c r="L330" s="1" t="d">
        <v>2013-07-08</v>
      </c>
      <c r="M330">
        <v>40.029998999999997</v>
      </c>
      <c r="N330">
        <v>107.720001</v>
      </c>
      <c r="O330" s="29">
        <f t="shared" si="100"/>
        <v>2.6909818558826344</v>
      </c>
      <c r="P330" s="29">
        <f t="shared" si="104"/>
        <v>-5.4583475425891516E-2</v>
      </c>
      <c r="Q330" s="30">
        <f t="shared" si="89"/>
        <v>-0.13745879542183265</v>
      </c>
      <c r="R330" s="29">
        <f t="shared" si="92"/>
        <v>-0.23638924820930687</v>
      </c>
      <c r="S330" s="29">
        <f t="shared" si="96"/>
        <v>-0.29945857592637704</v>
      </c>
      <c r="T330" s="29"/>
      <c r="U330" s="29"/>
      <c r="V330" s="29"/>
      <c r="W330" s="1" t="d">
        <v>2013-07-08</v>
      </c>
      <c r="X330">
        <v>59.720001000000003</v>
      </c>
      <c r="Y330">
        <v>44.450001</v>
      </c>
      <c r="Z330" s="29">
        <f t="shared" si="101"/>
        <v>1.3435320507641835</v>
      </c>
      <c r="AA330" s="29">
        <f t="shared" si="105"/>
        <v>3.1872411879126261E-2</v>
      </c>
      <c r="AB330" s="30">
        <f t="shared" si="90"/>
        <v>7.3626591885172038E-2</v>
      </c>
      <c r="AC330" s="29">
        <f t="shared" si="93"/>
        <v>5.7182026889772357E-2</v>
      </c>
      <c r="AD330" s="29">
        <f t="shared" si="97"/>
        <v>8.06710672234634E-2</v>
      </c>
      <c r="AE330" s="29"/>
      <c r="AF330" s="29"/>
      <c r="AG330" s="29"/>
      <c r="AZ330" s="1" t="d">
        <f>A327</f>
        <v>2013-06-17</v>
      </c>
      <c r="BA330" s="6">
        <f t="shared" si="102"/>
        <v>2.6943914103261732E-2</v>
      </c>
      <c r="BB330" s="6">
        <f t="shared" si="94"/>
        <v>-0.14986884916982096</v>
      </c>
      <c r="BC330" s="6">
        <f t="shared" si="98"/>
        <v>-0.24043105609528406</v>
      </c>
    </row>
    <row r="331" spans="1:55">
      <c r="A331" s="1" t="d">
        <v>2013-07-15</v>
      </c>
      <c r="B331">
        <v>83.720000999999996</v>
      </c>
      <c r="C331">
        <v>109.199997</v>
      </c>
      <c r="D331" s="29">
        <f t="shared" si="99"/>
        <v>1.3043477746733425</v>
      </c>
      <c r="E331" s="29">
        <f t="shared" si="103"/>
        <v>-6.1239064492853344E-2</v>
      </c>
      <c r="F331" s="30">
        <f t="shared" si="88"/>
        <v>-0.10773148576808712</v>
      </c>
      <c r="G331" s="29">
        <f t="shared" si="91"/>
        <v>-0.23441930016109044</v>
      </c>
      <c r="H331" s="29">
        <f t="shared" si="95"/>
        <v>-0.47681738089755366</v>
      </c>
      <c r="I331" s="29"/>
      <c r="J331" s="29"/>
      <c r="K331" s="29"/>
      <c r="L331" s="1" t="d">
        <v>2013-07-15</v>
      </c>
      <c r="M331">
        <v>40.479999999999997</v>
      </c>
      <c r="N331">
        <v>109.199997</v>
      </c>
      <c r="O331" s="29">
        <f t="shared" si="100"/>
        <v>2.6976283843873521</v>
      </c>
      <c r="P331" s="29">
        <f t="shared" si="104"/>
        <v>-3.5292589364947849E-2</v>
      </c>
      <c r="Q331" s="30">
        <f t="shared" si="89"/>
        <v>-7.1806276963548327E-2</v>
      </c>
      <c r="R331" s="29">
        <f t="shared" si="92"/>
        <v>-0.19616720427675788</v>
      </c>
      <c r="S331" s="29">
        <f t="shared" si="96"/>
        <v>-0.37839362882130417</v>
      </c>
      <c r="T331" s="29"/>
      <c r="U331" s="29"/>
      <c r="V331" s="29"/>
      <c r="W331" s="1" t="d">
        <v>2013-07-15</v>
      </c>
      <c r="X331">
        <v>59.57</v>
      </c>
      <c r="Y331">
        <v>45.41</v>
      </c>
      <c r="Z331" s="29">
        <f t="shared" si="101"/>
        <v>1.3118255890772959</v>
      </c>
      <c r="AA331" s="29">
        <f t="shared" si="105"/>
        <v>8.1465971486139026E-3</v>
      </c>
      <c r="AB331" s="30">
        <f t="shared" si="90"/>
        <v>4.1698183923258289E-2</v>
      </c>
      <c r="AC331" s="29">
        <f t="shared" si="93"/>
        <v>3.5474535435641434E-2</v>
      </c>
      <c r="AD331" s="29">
        <f t="shared" si="97"/>
        <v>5.7754296547195577E-2</v>
      </c>
      <c r="AE331" s="29"/>
      <c r="AF331" s="29"/>
      <c r="AG331" s="29"/>
      <c r="AZ331" s="1" t="d">
        <f>A328</f>
        <v>2013-06-24</v>
      </c>
      <c r="BA331" s="6">
        <f t="shared" si="102"/>
        <v>4.087051653700223E-2</v>
      </c>
      <c r="BB331" s="6">
        <f t="shared" si="94"/>
        <v>-0.15905390828710955</v>
      </c>
      <c r="BC331" s="6">
        <f t="shared" si="98"/>
        <v>-0.24904995716838838</v>
      </c>
    </row>
    <row r="332" spans="1:55">
      <c r="A332" s="1" t="d">
        <v>2013-07-22</v>
      </c>
      <c r="B332">
        <v>83</v>
      </c>
      <c r="C332">
        <v>108.139999</v>
      </c>
      <c r="D332" s="29">
        <f t="shared" si="99"/>
        <v>1.3028915542168675</v>
      </c>
      <c r="E332" s="29">
        <f t="shared" si="103"/>
        <v>-7.9338696950412402E-2</v>
      </c>
      <c r="F332" s="30">
        <f t="shared" si="88"/>
        <v>-0.10991896496565569</v>
      </c>
      <c r="G332" s="29">
        <f t="shared" si="91"/>
        <v>-0.2685567643139003</v>
      </c>
      <c r="H332" s="29">
        <f t="shared" si="95"/>
        <v>-0.39874102898255809</v>
      </c>
      <c r="I332" s="29"/>
      <c r="J332" s="29"/>
      <c r="K332" s="29"/>
      <c r="L332" s="1" t="d">
        <v>2013-07-22</v>
      </c>
      <c r="M332">
        <v>40.490001999999997</v>
      </c>
      <c r="N332">
        <v>108.139999</v>
      </c>
      <c r="O332" s="29">
        <f t="shared" si="100"/>
        <v>2.6707827527398003</v>
      </c>
      <c r="P332" s="29">
        <f t="shared" si="104"/>
        <v>-7.5346334241703075E-2</v>
      </c>
      <c r="Q332" s="30">
        <f t="shared" si="89"/>
        <v>-8.4025149284730358E-2</v>
      </c>
      <c r="R332" s="29">
        <f t="shared" si="92"/>
        <v>-0.24031176815948038</v>
      </c>
      <c r="S332" s="29">
        <f t="shared" si="96"/>
        <v>-0.30434518633462504</v>
      </c>
      <c r="T332" s="29"/>
      <c r="U332" s="29"/>
      <c r="V332" s="29"/>
      <c r="W332" s="1" t="d">
        <v>2013-07-22</v>
      </c>
      <c r="X332">
        <v>59.52</v>
      </c>
      <c r="Y332">
        <v>44.93</v>
      </c>
      <c r="Z332" s="29">
        <f t="shared" si="101"/>
        <v>1.3247273536612509</v>
      </c>
      <c r="AA332" s="29">
        <f t="shared" si="105"/>
        <v>1.5302298831935451E-3</v>
      </c>
      <c r="AB332" s="30">
        <f t="shared" si="90"/>
        <v>5.5635781013557144E-2</v>
      </c>
      <c r="AC332" s="29">
        <f t="shared" si="93"/>
        <v>4.6674512718557513E-2</v>
      </c>
      <c r="AD332" s="29">
        <f t="shared" si="97"/>
        <v>6.0134196176061819E-2</v>
      </c>
      <c r="AE332" s="29"/>
      <c r="AF332" s="29"/>
      <c r="AG332" s="29"/>
      <c r="AZ332" s="1" t="d">
        <f>A329</f>
        <v>2013-07-01</v>
      </c>
      <c r="BA332" s="6">
        <f t="shared" si="102"/>
        <v>5.680659171918595E-2</v>
      </c>
      <c r="BB332" s="6">
        <f t="shared" si="94"/>
        <v>-0.17140348461644181</v>
      </c>
      <c r="BC332" s="6">
        <f t="shared" si="98"/>
        <v>-0.39899827862423826</v>
      </c>
    </row>
    <row r="333" spans="1:55">
      <c r="A333" s="1" t="d">
        <v>2013-07-29</v>
      </c>
      <c r="B333">
        <v>83.389999000000003</v>
      </c>
      <c r="C333">
        <v>106.519997</v>
      </c>
      <c r="D333" s="29">
        <f t="shared" si="99"/>
        <v>1.277371366799033</v>
      </c>
      <c r="E333" s="29">
        <f t="shared" si="103"/>
        <v>-3.9558096043651271E-2</v>
      </c>
      <c r="F333" s="30">
        <f t="shared" si="88"/>
        <v>-0.15390787010077109</v>
      </c>
      <c r="G333" s="29">
        <f t="shared" si="91"/>
        <v>-0.29782103183655056</v>
      </c>
      <c r="H333" s="29">
        <f t="shared" si="95"/>
        <v>-0.41076657760986074</v>
      </c>
      <c r="I333" s="29"/>
      <c r="J333" s="29"/>
      <c r="K333" s="29"/>
      <c r="L333" s="1" t="d">
        <v>2013-07-29</v>
      </c>
      <c r="M333">
        <v>41.009998000000003</v>
      </c>
      <c r="N333">
        <v>106.519997</v>
      </c>
      <c r="O333" s="29">
        <f t="shared" si="100"/>
        <v>2.597415318089018</v>
      </c>
      <c r="P333" s="29">
        <f t="shared" si="104"/>
        <v>-5.50158094631003E-2</v>
      </c>
      <c r="Q333" s="30">
        <f t="shared" si="89"/>
        <v>-0.14511874326785965</v>
      </c>
      <c r="R333" s="29">
        <f t="shared" si="92"/>
        <v>-0.26617160389707933</v>
      </c>
      <c r="S333" s="29">
        <f t="shared" si="96"/>
        <v>-0.34310617294733348</v>
      </c>
      <c r="T333" s="29"/>
      <c r="U333" s="29"/>
      <c r="V333" s="29"/>
      <c r="W333" s="1" t="d">
        <v>2013-07-29</v>
      </c>
      <c r="X333">
        <v>60.720001000000003</v>
      </c>
      <c r="Y333">
        <v>46.02</v>
      </c>
      <c r="Z333" s="29">
        <f t="shared" si="101"/>
        <v>1.3194263581051717</v>
      </c>
      <c r="AA333" s="29">
        <f t="shared" si="105"/>
        <v>-1.1119932930225637E-2</v>
      </c>
      <c r="AB333" s="30">
        <f t="shared" si="90"/>
        <v>4.2681605279805086E-2</v>
      </c>
      <c r="AC333" s="29">
        <f t="shared" si="93"/>
        <v>4.2553292715436335E-2</v>
      </c>
      <c r="AD333" s="29">
        <f t="shared" si="97"/>
        <v>6.0481468743986223E-2</v>
      </c>
      <c r="AE333" s="29"/>
      <c r="AF333" s="29"/>
      <c r="AG333" s="29"/>
      <c r="AZ333" s="1" t="d">
        <f>A330</f>
        <v>2013-07-08</v>
      </c>
      <c r="BA333" s="6">
        <f t="shared" si="102"/>
        <v>5.7184605321653731E-2</v>
      </c>
      <c r="BB333" s="6">
        <f t="shared" si="94"/>
        <v>-0.23660470882530699</v>
      </c>
      <c r="BC333" s="6">
        <f t="shared" si="98"/>
        <v>-0.38454446030711814</v>
      </c>
    </row>
    <row r="334" spans="1:55">
      <c r="A334" s="1" t="d">
        <v>2013-08-05</v>
      </c>
      <c r="B334">
        <v>82.589995999999999</v>
      </c>
      <c r="C334">
        <v>107.260002</v>
      </c>
      <c r="D334" s="29">
        <f t="shared" si="99"/>
        <v>1.2987045307521266</v>
      </c>
      <c r="E334" s="29">
        <f t="shared" si="103"/>
        <v>-1.2546892054681352E-2</v>
      </c>
      <c r="F334" s="30">
        <f t="shared" si="88"/>
        <v>-0.13391722027608652</v>
      </c>
      <c r="G334" s="29">
        <f t="shared" si="91"/>
        <v>-0.33270997369275135</v>
      </c>
      <c r="H334" s="29">
        <f t="shared" si="95"/>
        <v>-0.41701188613339035</v>
      </c>
      <c r="I334" s="29"/>
      <c r="J334" s="29"/>
      <c r="K334" s="29"/>
      <c r="L334" s="1" t="d">
        <v>2013-08-05</v>
      </c>
      <c r="M334">
        <v>41.380001</v>
      </c>
      <c r="N334">
        <v>107.260002</v>
      </c>
      <c r="O334" s="29">
        <f t="shared" si="100"/>
        <v>2.5920734511340395</v>
      </c>
      <c r="P334" s="29">
        <f t="shared" si="104"/>
        <v>-3.7448013486108864E-2</v>
      </c>
      <c r="Q334" s="30">
        <f t="shared" si="89"/>
        <v>-0.14802414373046843</v>
      </c>
      <c r="R334" s="29">
        <f t="shared" si="92"/>
        <v>-0.31244363352249965</v>
      </c>
      <c r="S334" s="29">
        <f t="shared" si="96"/>
        <v>-0.34378991148178173</v>
      </c>
      <c r="T334" s="29"/>
      <c r="U334" s="29"/>
      <c r="V334" s="29"/>
      <c r="W334" s="1" t="d">
        <v>2013-08-05</v>
      </c>
      <c r="X334">
        <v>60.080002</v>
      </c>
      <c r="Y334">
        <v>45.490001999999997</v>
      </c>
      <c r="Z334" s="29">
        <f t="shared" si="101"/>
        <v>1.320729816630916</v>
      </c>
      <c r="AA334" s="29">
        <f t="shared" si="105"/>
        <v>-1.7117529761489111E-2</v>
      </c>
      <c r="AB334" s="30">
        <f t="shared" si="90"/>
        <v>3.9831457326748435E-2</v>
      </c>
      <c r="AC334" s="29">
        <f t="shared" si="93"/>
        <v>5.3222935848073361E-2</v>
      </c>
      <c r="AD334" s="29">
        <f t="shared" si="97"/>
        <v>5.7980468892118719E-2</v>
      </c>
      <c r="AE334" s="29"/>
      <c r="AF334" s="29"/>
      <c r="AG334" s="29"/>
      <c r="AZ334" s="1" t="d">
        <f>A331</f>
        <v>2013-07-15</v>
      </c>
      <c r="BA334" s="6">
        <f t="shared" si="102"/>
        <v>3.4267834645385908E-2</v>
      </c>
      <c r="BB334" s="6">
        <f t="shared" si="94"/>
        <v>-0.19638266489275799</v>
      </c>
      <c r="BC334" s="6">
        <f t="shared" si="98"/>
        <v>-0.49623008488764514</v>
      </c>
    </row>
    <row r="335" spans="1:55">
      <c r="A335" s="1" t="d">
        <v>2013-08-12</v>
      </c>
      <c r="B335">
        <v>81.230002999999996</v>
      </c>
      <c r="C335">
        <v>103.370003</v>
      </c>
      <c r="D335" s="29">
        <f t="shared" si="99"/>
        <v>1.272559389170526</v>
      </c>
      <c r="E335" s="29">
        <f t="shared" si="103"/>
        <v>-2.4672986708577652E-2</v>
      </c>
      <c r="F335" s="30">
        <f t="shared" si="88"/>
        <v>-0.22199573489072258</v>
      </c>
      <c r="G335" s="29">
        <f t="shared" si="91"/>
        <v>-0.36523761326250165</v>
      </c>
      <c r="H335" s="29">
        <f t="shared" si="95"/>
        <v>-0.39363710273803565</v>
      </c>
      <c r="I335" s="29"/>
      <c r="J335" s="29"/>
      <c r="K335" s="29"/>
      <c r="L335" s="1" t="d">
        <v>2013-08-12</v>
      </c>
      <c r="M335">
        <v>40.759998000000003</v>
      </c>
      <c r="N335">
        <v>103.370003</v>
      </c>
      <c r="O335" s="29">
        <f t="shared" si="100"/>
        <v>2.536064967422226</v>
      </c>
      <c r="P335" s="29">
        <f t="shared" si="104"/>
        <v>-6.1759356543523325E-2</v>
      </c>
      <c r="Q335" s="30">
        <f t="shared" si="89"/>
        <v>-0.23439522977030713</v>
      </c>
      <c r="R335" s="29">
        <f t="shared" si="92"/>
        <v>-0.35726041241680961</v>
      </c>
      <c r="S335" s="29">
        <f t="shared" si="96"/>
        <v>-0.33569911436497557</v>
      </c>
      <c r="T335" s="29"/>
      <c r="U335" s="29"/>
      <c r="V335" s="29"/>
      <c r="W335" s="1" t="d">
        <v>2013-08-12</v>
      </c>
      <c r="X335">
        <v>58.09</v>
      </c>
      <c r="Y335">
        <v>44.98</v>
      </c>
      <c r="Z335" s="29">
        <f t="shared" si="101"/>
        <v>1.2914628723877279</v>
      </c>
      <c r="AA335" s="29">
        <f t="shared" si="105"/>
        <v>-1.564416105746488E-2</v>
      </c>
      <c r="AB335" s="30">
        <f t="shared" si="90"/>
        <v>6.089713838901758E-3</v>
      </c>
      <c r="AC335" s="29">
        <f t="shared" si="93"/>
        <v>1.5216992557383699E-2</v>
      </c>
      <c r="AD335" s="29">
        <f t="shared" si="97"/>
        <v>5.0908459521307667E-2</v>
      </c>
      <c r="AE335" s="29"/>
      <c r="AF335" s="29"/>
      <c r="AG335" s="29"/>
      <c r="AZ335" s="1" t="d">
        <f>A332</f>
        <v>2013-07-22</v>
      </c>
      <c r="BA335" s="6">
        <f t="shared" si="102"/>
        <v>3.664773427425215E-2</v>
      </c>
      <c r="BB335" s="6">
        <f t="shared" si="94"/>
        <v>-0.24052722877548049</v>
      </c>
      <c r="BC335" s="6">
        <f t="shared" si="98"/>
        <v>-0.41815373297264957</v>
      </c>
    </row>
    <row r="336" spans="1:55">
      <c r="A336" s="1" t="d">
        <v>2013-08-19</v>
      </c>
      <c r="B336">
        <v>81.760002</v>
      </c>
      <c r="C336">
        <v>104.290001</v>
      </c>
      <c r="D336" s="29">
        <f t="shared" si="99"/>
        <v>1.2755626033375098</v>
      </c>
      <c r="E336" s="29">
        <f t="shared" si="103"/>
        <v>-2.1198728105453805E-2</v>
      </c>
      <c r="F336" s="30">
        <f t="shared" si="88"/>
        <v>-0.20335094407804663</v>
      </c>
      <c r="G336" s="29">
        <f t="shared" si="91"/>
        <v>-0.30735159171730725</v>
      </c>
      <c r="H336" s="29">
        <f t="shared" si="95"/>
        <v>-0.40723298995472523</v>
      </c>
      <c r="I336" s="29"/>
      <c r="J336" s="29"/>
      <c r="K336" s="29"/>
      <c r="L336" s="1" t="d">
        <v>2013-08-19</v>
      </c>
      <c r="M336">
        <v>41.169998</v>
      </c>
      <c r="N336">
        <v>104.290001</v>
      </c>
      <c r="O336" s="29">
        <f t="shared" si="100"/>
        <v>2.5331553574522885</v>
      </c>
      <c r="P336" s="29">
        <f t="shared" si="104"/>
        <v>-5.2905892748587209E-2</v>
      </c>
      <c r="Q336" s="30">
        <f t="shared" si="89"/>
        <v>-0.21710869744808009</v>
      </c>
      <c r="R336" s="29">
        <f t="shared" si="92"/>
        <v>-0.29793914139845346</v>
      </c>
      <c r="S336" s="29">
        <f t="shared" si="96"/>
        <v>-0.35556902242309663</v>
      </c>
      <c r="T336" s="29"/>
      <c r="U336" s="29"/>
      <c r="V336" s="29"/>
      <c r="W336" s="1" t="d">
        <v>2013-08-19</v>
      </c>
      <c r="X336">
        <v>58.52</v>
      </c>
      <c r="Y336">
        <v>45.130001</v>
      </c>
      <c r="Z336" s="29">
        <f t="shared" si="101"/>
        <v>1.2966983980346023</v>
      </c>
      <c r="AA336" s="29">
        <f t="shared" si="105"/>
        <v>-2.1385327287963541E-2</v>
      </c>
      <c r="AB336" s="30">
        <f t="shared" si="90"/>
        <v>-4.787724661367559E-3</v>
      </c>
      <c r="AC336" s="29">
        <f t="shared" si="93"/>
        <v>1.0141398709193518E-2</v>
      </c>
      <c r="AD336" s="29">
        <f t="shared" si="97"/>
        <v>4.2202793717938683E-2</v>
      </c>
      <c r="AE336" s="29"/>
      <c r="AF336" s="29"/>
      <c r="AG336" s="29"/>
      <c r="AZ336" s="1" t="d">
        <f>A333</f>
        <v>2013-07-29</v>
      </c>
      <c r="BA336" s="6">
        <f t="shared" si="102"/>
        <v>3.6995006842176555E-2</v>
      </c>
      <c r="BB336" s="6">
        <f t="shared" si="94"/>
        <v>-0.26638706451307947</v>
      </c>
      <c r="BC336" s="6">
        <f t="shared" si="98"/>
        <v>-0.43017928159995222</v>
      </c>
    </row>
    <row r="337" spans="1:55">
      <c r="A337" s="1" t="d">
        <v>2013-08-26</v>
      </c>
      <c r="B337">
        <v>81.569999999999993</v>
      </c>
      <c r="C337">
        <v>105.989998</v>
      </c>
      <c r="D337" s="29">
        <f t="shared" si="99"/>
        <v>1.2993747456172613</v>
      </c>
      <c r="E337" s="29">
        <f t="shared" si="103"/>
        <v>1.7078837182012193E-2</v>
      </c>
      <c r="F337" s="30">
        <f t="shared" si="88"/>
        <v>-0.2373139744233993</v>
      </c>
      <c r="G337" s="29">
        <f t="shared" si="91"/>
        <v>-0.30122458622860482</v>
      </c>
      <c r="H337" s="29">
        <f t="shared" si="95"/>
        <v>-0.39799233396406442</v>
      </c>
      <c r="I337" s="29"/>
      <c r="J337" s="29"/>
      <c r="K337" s="29"/>
      <c r="L337" s="1" t="d">
        <v>2013-08-26</v>
      </c>
      <c r="M337">
        <v>40.43</v>
      </c>
      <c r="N337">
        <v>105.989998</v>
      </c>
      <c r="O337" s="29">
        <f t="shared" si="100"/>
        <v>2.6215680930002474</v>
      </c>
      <c r="P337" s="29">
        <f t="shared" si="104"/>
        <v>9.2558053701469085E-3</v>
      </c>
      <c r="Q337" s="30">
        <f t="shared" si="89"/>
        <v>-0.21577836600569372</v>
      </c>
      <c r="R337" s="29">
        <f t="shared" si="92"/>
        <v>-0.26008290270796575</v>
      </c>
      <c r="S337" s="29">
        <f t="shared" si="96"/>
        <v>-0.34946488486019228</v>
      </c>
      <c r="T337" s="29"/>
      <c r="U337" s="29"/>
      <c r="V337" s="29"/>
      <c r="W337" s="1" t="d">
        <v>2013-08-26</v>
      </c>
      <c r="X337">
        <v>57.68</v>
      </c>
      <c r="Y337">
        <v>44.040000999999997</v>
      </c>
      <c r="Z337" s="29">
        <f t="shared" si="101"/>
        <v>1.3097184080445412</v>
      </c>
      <c r="AA337" s="29">
        <f t="shared" si="105"/>
        <v>-7.3849065336083737E-3</v>
      </c>
      <c r="AB337" s="30">
        <f t="shared" si="90"/>
        <v>-6.6632350276395295E-3</v>
      </c>
      <c r="AC337" s="29">
        <f t="shared" si="93"/>
        <v>2.2876383950398194E-2</v>
      </c>
      <c r="AD337" s="29">
        <f t="shared" si="97"/>
        <v>4.5923252576978005E-2</v>
      </c>
      <c r="AE337" s="29"/>
      <c r="AF337" s="29"/>
      <c r="AG337" s="29"/>
      <c r="AZ337" s="1" t="d">
        <f>A334</f>
        <v>2013-08-05</v>
      </c>
      <c r="BA337" s="6">
        <f t="shared" si="102"/>
        <v>3.4494006990309051E-2</v>
      </c>
      <c r="BB337" s="6">
        <f t="shared" si="94"/>
        <v>-0.31265909413849979</v>
      </c>
      <c r="BC337" s="6">
        <f t="shared" si="98"/>
        <v>-0.43642459012348184</v>
      </c>
    </row>
    <row r="338" spans="1:55">
      <c r="A338" s="1" t="d">
        <v>2013-09-02</v>
      </c>
      <c r="B338">
        <v>82.879997000000003</v>
      </c>
      <c r="C338">
        <v>103.050003</v>
      </c>
      <c r="D338" s="29">
        <f t="shared" si="99"/>
        <v>1.2433639808167465</v>
      </c>
      <c r="E338" s="29">
        <f t="shared" si="103"/>
        <v>-4.3546658676160067E-2</v>
      </c>
      <c r="F338" s="30">
        <f t="shared" si="88"/>
        <v>-0.25138911256229707</v>
      </c>
      <c r="G338" s="29">
        <f t="shared" si="91"/>
        <v>-0.33538648396130849</v>
      </c>
      <c r="H338" s="29">
        <f t="shared" si="95"/>
        <v>-0.41911687285428023</v>
      </c>
      <c r="I338" s="29"/>
      <c r="J338" s="29"/>
      <c r="K338" s="29"/>
      <c r="L338" s="1" t="d">
        <v>2013-09-02</v>
      </c>
      <c r="M338">
        <v>41.07</v>
      </c>
      <c r="N338">
        <v>103.050003</v>
      </c>
      <c r="O338" s="29">
        <f t="shared" si="100"/>
        <v>2.5091308254200149</v>
      </c>
      <c r="P338" s="29">
        <f t="shared" si="104"/>
        <v>-3.2521707237316462E-2</v>
      </c>
      <c r="Q338" s="30">
        <f t="shared" si="89"/>
        <v>-0.23441935228769489</v>
      </c>
      <c r="R338" s="29">
        <f t="shared" si="92"/>
        <v>-0.31890006431575124</v>
      </c>
      <c r="S338" s="29">
        <f t="shared" si="96"/>
        <v>-0.38078288269399357</v>
      </c>
      <c r="T338" s="29"/>
      <c r="U338" s="29"/>
      <c r="V338" s="29"/>
      <c r="W338" s="1" t="d">
        <v>2013-09-02</v>
      </c>
      <c r="X338">
        <v>58.650002000000001</v>
      </c>
      <c r="Y338">
        <v>44.860000999999997</v>
      </c>
      <c r="Z338" s="29">
        <f t="shared" si="101"/>
        <v>1.3074008179357821</v>
      </c>
      <c r="AA338" s="29">
        <f t="shared" si="105"/>
        <v>-1.0143417380763485E-2</v>
      </c>
      <c r="AB338" s="30">
        <f t="shared" si="90"/>
        <v>-6.7643835400599912E-3</v>
      </c>
      <c r="AC338" s="29">
        <f t="shared" si="93"/>
        <v>3.3071303450861914E-2</v>
      </c>
      <c r="AD338" s="29">
        <f t="shared" si="97"/>
        <v>4.9458517829797773E-2</v>
      </c>
      <c r="AE338" s="29"/>
      <c r="AF338" s="29"/>
      <c r="AG338" s="29"/>
      <c r="AZ338" s="1" t="d">
        <f>A335</f>
        <v>2013-08-12</v>
      </c>
      <c r="BA338" s="6">
        <f t="shared" si="102"/>
        <v>2.7421997619497998E-2</v>
      </c>
      <c r="BB338" s="6">
        <f t="shared" si="94"/>
        <v>-0.35747587303280975</v>
      </c>
      <c r="BC338" s="6">
        <f t="shared" si="98"/>
        <v>-0.41304980672812713</v>
      </c>
    </row>
    <row r="339" spans="1:55">
      <c r="A339" s="1" t="d">
        <v>2013-09-09</v>
      </c>
      <c r="B339">
        <v>83.949996999999996</v>
      </c>
      <c r="C339">
        <v>103.550003</v>
      </c>
      <c r="D339" s="29">
        <f t="shared" si="99"/>
        <v>1.2334723847577982</v>
      </c>
      <c r="E339" s="29">
        <f t="shared" si="103"/>
        <v>-3.1196870582211305E-2</v>
      </c>
      <c r="F339" s="30">
        <f t="shared" si="88"/>
        <v>-0.20999899223661966</v>
      </c>
      <c r="G339" s="29">
        <f t="shared" si="91"/>
        <v>-0.3414435679266174</v>
      </c>
      <c r="H339" s="29">
        <f t="shared" si="95"/>
        <v>-0.39430676505884593</v>
      </c>
      <c r="I339" s="29"/>
      <c r="J339" s="29"/>
      <c r="K339" s="29"/>
      <c r="L339" s="1" t="d">
        <v>2013-09-09</v>
      </c>
      <c r="M339">
        <v>42.16</v>
      </c>
      <c r="N339">
        <v>103.550003</v>
      </c>
      <c r="O339" s="29">
        <f t="shared" si="100"/>
        <v>2.4561196157495258</v>
      </c>
      <c r="P339" s="29">
        <f t="shared" si="104"/>
        <v>-3.2030941735546187E-2</v>
      </c>
      <c r="Q339" s="30">
        <f t="shared" si="89"/>
        <v>-0.21225985458113669</v>
      </c>
      <c r="R339" s="29">
        <f t="shared" si="92"/>
        <v>-0.31705433335944511</v>
      </c>
      <c r="S339" s="29">
        <f t="shared" si="96"/>
        <v>-0.39870448782294915</v>
      </c>
      <c r="T339" s="29"/>
      <c r="U339" s="29"/>
      <c r="V339" s="29"/>
      <c r="W339" s="1" t="d">
        <v>2013-09-09</v>
      </c>
      <c r="X339">
        <v>60.209999000000003</v>
      </c>
      <c r="Y339">
        <v>46.209999000000003</v>
      </c>
      <c r="Z339" s="29">
        <f t="shared" si="101"/>
        <v>1.3029647328059886</v>
      </c>
      <c r="AA339" s="29">
        <f t="shared" si="105"/>
        <v>8.8666461527106624E-3</v>
      </c>
      <c r="AB339" s="30">
        <f t="shared" si="90"/>
        <v>-1.1701168530732491E-2</v>
      </c>
      <c r="AC339" s="29">
        <f t="shared" si="93"/>
        <v>4.5227062922264985E-2</v>
      </c>
      <c r="AD339" s="29">
        <f t="shared" si="97"/>
        <v>5.7905768489760492E-2</v>
      </c>
      <c r="AE339" s="29"/>
      <c r="AF339" s="29"/>
      <c r="AG339" s="29"/>
      <c r="AZ339" s="1" t="d">
        <f>A336</f>
        <v>2013-08-19</v>
      </c>
      <c r="BA339" s="6">
        <f t="shared" si="102"/>
        <v>1.8716331816129014E-2</v>
      </c>
      <c r="BB339" s="6">
        <f t="shared" si="94"/>
        <v>-0.2981546020144536</v>
      </c>
      <c r="BC339" s="6">
        <f t="shared" si="98"/>
        <v>-0.42664569394481672</v>
      </c>
    </row>
    <row r="340" spans="1:55">
      <c r="A340" s="1" t="d">
        <v>2013-09-16</v>
      </c>
      <c r="B340">
        <v>84.040001000000004</v>
      </c>
      <c r="C340">
        <v>104.91999800000001</v>
      </c>
      <c r="D340" s="29">
        <f t="shared" si="99"/>
        <v>1.2484530789094113</v>
      </c>
      <c r="E340" s="29">
        <f t="shared" si="103"/>
        <v>-2.1482090743900104E-2</v>
      </c>
      <c r="F340" s="30">
        <f t="shared" si="88"/>
        <v>-0.16971928008449402</v>
      </c>
      <c r="G340" s="29">
        <f t="shared" si="91"/>
        <v>-0.30652501135799687</v>
      </c>
      <c r="H340" s="29">
        <f t="shared" si="95"/>
        <v>-0.37082214091062038</v>
      </c>
      <c r="I340" s="29"/>
      <c r="J340" s="29"/>
      <c r="K340" s="29"/>
      <c r="L340" s="1" t="d">
        <v>2013-09-16</v>
      </c>
      <c r="M340">
        <v>42.619999</v>
      </c>
      <c r="N340">
        <v>104.91999800000001</v>
      </c>
      <c r="O340" s="29">
        <f t="shared" si="100"/>
        <v>2.4617550554142436</v>
      </c>
      <c r="P340" s="29">
        <f t="shared" si="104"/>
        <v>-2.8591169789796613E-2</v>
      </c>
      <c r="Q340" s="30">
        <f t="shared" si="89"/>
        <v>-0.17311703296717254</v>
      </c>
      <c r="R340" s="29">
        <f t="shared" si="92"/>
        <v>-0.29427568298153461</v>
      </c>
      <c r="S340" s="29">
        <f t="shared" si="96"/>
        <v>-0.38784342796988525</v>
      </c>
      <c r="T340" s="29"/>
      <c r="U340" s="29"/>
      <c r="V340" s="29"/>
      <c r="W340" s="1" t="d">
        <v>2013-09-16</v>
      </c>
      <c r="X340">
        <v>60.959999000000003</v>
      </c>
      <c r="Y340">
        <v>46.959999000000003</v>
      </c>
      <c r="Z340" s="29">
        <f t="shared" si="101"/>
        <v>1.2981260710844564</v>
      </c>
      <c r="AA340" s="29">
        <f t="shared" si="105"/>
        <v>1.100400594265122E-3</v>
      </c>
      <c r="AB340" s="30">
        <f t="shared" si="90"/>
        <v>-1.247731261446368E-2</v>
      </c>
      <c r="AC340" s="29">
        <f t="shared" si="93"/>
        <v>4.0576744502626591E-2</v>
      </c>
      <c r="AD340" s="29">
        <f t="shared" si="97"/>
        <v>5.7213582399909695E-2</v>
      </c>
      <c r="AE340" s="29"/>
      <c r="AF340" s="29"/>
      <c r="AG340" s="29"/>
      <c r="AZ340" s="1" t="d">
        <f>A337</f>
        <v>2013-08-26</v>
      </c>
      <c r="BA340" s="6">
        <f t="shared" si="102"/>
        <v>2.2436790675168336E-2</v>
      </c>
      <c r="BB340" s="6">
        <f t="shared" si="94"/>
        <v>-0.26029836332396589</v>
      </c>
      <c r="BC340" s="6">
        <f t="shared" si="98"/>
        <v>-0.4174050379541559</v>
      </c>
    </row>
    <row r="341" spans="1:55">
      <c r="A341" s="1" t="d">
        <v>2013-09-23</v>
      </c>
      <c r="B341">
        <v>83.550003000000004</v>
      </c>
      <c r="C341">
        <v>106.55999799999999</v>
      </c>
      <c r="D341" s="29">
        <f t="shared" si="99"/>
        <v>1.2754038799974667</v>
      </c>
      <c r="E341" s="29">
        <f t="shared" si="103"/>
        <v>-1.8620286781704541E-2</v>
      </c>
      <c r="F341" s="30">
        <f t="shared" si="88"/>
        <v>-0.1112420810199175</v>
      </c>
      <c r="G341" s="29">
        <f t="shared" si="91"/>
        <v>-0.32537485108896036</v>
      </c>
      <c r="H341" s="29">
        <f t="shared" si="95"/>
        <v>-0.30884330432291135</v>
      </c>
      <c r="I341" s="29"/>
      <c r="J341" s="29"/>
      <c r="K341" s="29"/>
      <c r="L341" s="1" t="d">
        <v>2013-09-23</v>
      </c>
      <c r="M341">
        <v>42.16</v>
      </c>
      <c r="N341">
        <v>106.55999799999999</v>
      </c>
      <c r="O341" s="29">
        <f t="shared" si="100"/>
        <v>2.5275141840607209</v>
      </c>
      <c r="P341" s="29">
        <f t="shared" si="104"/>
        <v>-3.6536363726576045E-2</v>
      </c>
      <c r="Q341" s="30">
        <f t="shared" si="89"/>
        <v>-0.11555686381760884</v>
      </c>
      <c r="R341" s="29">
        <f t="shared" si="92"/>
        <v>-0.2814240340680193</v>
      </c>
      <c r="S341" s="29">
        <f t="shared" si="96"/>
        <v>-0.32147756243292058</v>
      </c>
      <c r="T341" s="29"/>
      <c r="U341" s="29"/>
      <c r="V341" s="29"/>
      <c r="W341" s="1" t="d">
        <v>2013-09-23</v>
      </c>
      <c r="X341">
        <v>60.860000999999997</v>
      </c>
      <c r="Y341">
        <v>46.68</v>
      </c>
      <c r="Z341" s="29">
        <f t="shared" si="101"/>
        <v>1.3037703727506427</v>
      </c>
      <c r="AA341" s="29">
        <f t="shared" si="105"/>
        <v>-4.5518049339612308E-3</v>
      </c>
      <c r="AB341" s="30">
        <f t="shared" si="90"/>
        <v>6.5201601875872748E-4</v>
      </c>
      <c r="AC341" s="29">
        <f t="shared" si="93"/>
        <v>4.2439331328503568E-2</v>
      </c>
      <c r="AD341" s="29">
        <f t="shared" si="97"/>
        <v>6.9309834276975735E-2</v>
      </c>
      <c r="AE341" s="29"/>
      <c r="AF341" s="29"/>
      <c r="AG341" s="29"/>
      <c r="AZ341" s="1" t="d">
        <f>A338</f>
        <v>2013-09-02</v>
      </c>
      <c r="BA341" s="6">
        <f t="shared" si="102"/>
        <v>2.5972055927988104E-2</v>
      </c>
      <c r="BB341" s="6">
        <f t="shared" si="94"/>
        <v>-0.31911552493175138</v>
      </c>
      <c r="BC341" s="6">
        <f t="shared" si="98"/>
        <v>-0.43852957684437172</v>
      </c>
    </row>
    <row r="342" spans="1:55">
      <c r="A342" s="1" t="d">
        <v>2013-09-30</v>
      </c>
      <c r="B342">
        <v>83.739998</v>
      </c>
      <c r="C342">
        <v>105.709999</v>
      </c>
      <c r="D342" s="29">
        <f t="shared" si="99"/>
        <v>1.262359702946255</v>
      </c>
      <c r="E342" s="29">
        <f t="shared" si="103"/>
        <v>1.5162155478892296E-2</v>
      </c>
      <c r="F342" s="30">
        <f t="shared" si="88"/>
        <v>-0.12430396530766581</v>
      </c>
      <c r="G342" s="29">
        <f t="shared" si="91"/>
        <v>-0.23986275510636973</v>
      </c>
      <c r="H342" s="29">
        <f t="shared" si="95"/>
        <v>-0.28320259018147226</v>
      </c>
      <c r="I342" s="29"/>
      <c r="J342" s="29"/>
      <c r="K342" s="29"/>
      <c r="L342" s="1" t="d">
        <v>2013-09-30</v>
      </c>
      <c r="M342">
        <v>42.549999</v>
      </c>
      <c r="N342">
        <v>105.709999</v>
      </c>
      <c r="O342" s="29">
        <f t="shared" si="100"/>
        <v>2.4843713627349322</v>
      </c>
      <c r="P342" s="29">
        <f t="shared" si="104"/>
        <v>-9.9167536769736078E-3</v>
      </c>
      <c r="Q342" s="30">
        <f t="shared" si="89"/>
        <v>-0.14741456405759357</v>
      </c>
      <c r="R342" s="29">
        <f t="shared" si="92"/>
        <v>-0.20898503063916349</v>
      </c>
      <c r="S342" s="29">
        <f t="shared" si="96"/>
        <v>-0.30055376191917466</v>
      </c>
      <c r="T342" s="29"/>
      <c r="U342" s="29"/>
      <c r="V342" s="29"/>
      <c r="W342" s="1" t="d">
        <v>2013-09-30</v>
      </c>
      <c r="X342">
        <v>60.98</v>
      </c>
      <c r="Y342">
        <v>46.27</v>
      </c>
      <c r="Z342" s="29">
        <f t="shared" si="101"/>
        <v>1.3179165766155174</v>
      </c>
      <c r="AA342" s="29">
        <f t="shared" si="105"/>
        <v>8.0110808247555107E-3</v>
      </c>
      <c r="AB342" s="30">
        <f t="shared" si="90"/>
        <v>1.4092716516891798E-2</v>
      </c>
      <c r="AC342" s="29">
        <f t="shared" si="93"/>
        <v>5.6391101390029619E-2</v>
      </c>
      <c r="AD342" s="29">
        <f t="shared" si="97"/>
        <v>7.5650441163186422E-2</v>
      </c>
      <c r="AE342" s="29"/>
      <c r="AF342" s="29"/>
      <c r="AG342" s="29"/>
      <c r="AZ342" s="1" t="d">
        <f>A339</f>
        <v>2013-09-09</v>
      </c>
      <c r="BA342" s="6">
        <f t="shared" si="102"/>
        <v>3.4419306587950824E-2</v>
      </c>
      <c r="BB342" s="6">
        <f t="shared" si="94"/>
        <v>-0.31726979397544525</v>
      </c>
      <c r="BC342" s="6">
        <f t="shared" si="98"/>
        <v>-0.41371946904893742</v>
      </c>
    </row>
    <row r="343" spans="1:55">
      <c r="A343" s="1" t="d">
        <v>2013-10-07</v>
      </c>
      <c r="B343">
        <v>84.290001000000004</v>
      </c>
      <c r="C343">
        <v>105.459999</v>
      </c>
      <c r="D343" s="29">
        <f t="shared" si="99"/>
        <v>1.2511566941374219</v>
      </c>
      <c r="E343" s="29">
        <f t="shared" si="103"/>
        <v>1.4235209721749407E-2</v>
      </c>
      <c r="F343" s="30">
        <f t="shared" si="88"/>
        <v>-0.12781235701487673</v>
      </c>
      <c r="G343" s="29">
        <f t="shared" si="91"/>
        <v>-0.26339156579028089</v>
      </c>
      <c r="H343" s="29">
        <f t="shared" si="95"/>
        <v>-0.32633574183001629</v>
      </c>
      <c r="I343" s="29"/>
      <c r="J343" s="29"/>
      <c r="K343" s="29"/>
      <c r="L343" s="1" t="d">
        <v>2013-10-07</v>
      </c>
      <c r="M343">
        <v>42.549999</v>
      </c>
      <c r="N343">
        <v>105.459999</v>
      </c>
      <c r="O343" s="29">
        <f t="shared" si="100"/>
        <v>2.4784959219387996</v>
      </c>
      <c r="P343" s="29">
        <f t="shared" si="104"/>
        <v>9.0691805224380126E-3</v>
      </c>
      <c r="Q343" s="30">
        <f t="shared" si="89"/>
        <v>-0.13613468294507902</v>
      </c>
      <c r="R343" s="29">
        <f t="shared" si="92"/>
        <v>-0.21477107884077343</v>
      </c>
      <c r="S343" s="29">
        <f t="shared" si="96"/>
        <v>-0.34007608369684</v>
      </c>
      <c r="T343" s="29"/>
      <c r="U343" s="29"/>
      <c r="V343" s="29"/>
      <c r="W343" s="1" t="d">
        <v>2013-10-07</v>
      </c>
      <c r="X343">
        <v>60.790000999999997</v>
      </c>
      <c r="Y343">
        <v>46.799999</v>
      </c>
      <c r="Z343" s="29">
        <f t="shared" si="101"/>
        <v>1.2989316730540956</v>
      </c>
      <c r="AA343" s="29">
        <f t="shared" si="105"/>
        <v>-3.1000949713567267E-3</v>
      </c>
      <c r="AB343" s="30">
        <f t="shared" si="90"/>
        <v>7.5002318308680701E-3</v>
      </c>
      <c r="AC343" s="29">
        <f t="shared" si="93"/>
        <v>3.824512563987717E-2</v>
      </c>
      <c r="AD343" s="29">
        <f t="shared" si="97"/>
        <v>4.9740235287958276E-2</v>
      </c>
      <c r="AE343" s="29"/>
      <c r="AF343" s="29"/>
      <c r="AG343" s="29"/>
      <c r="AZ343" s="1" t="d">
        <f>A340</f>
        <v>2013-09-16</v>
      </c>
      <c r="BA343" s="6">
        <f t="shared" si="102"/>
        <v>3.3727120498100026E-2</v>
      </c>
      <c r="BB343" s="6">
        <f t="shared" si="94"/>
        <v>-0.29449114359753475</v>
      </c>
      <c r="BC343" s="6">
        <f t="shared" si="98"/>
        <v>-0.39023484490071186</v>
      </c>
    </row>
    <row r="344" spans="1:55">
      <c r="A344" s="1" t="d">
        <v>2013-10-14</v>
      </c>
      <c r="B344">
        <v>86.940002000000007</v>
      </c>
      <c r="C344">
        <v>107.040001</v>
      </c>
      <c r="D344" s="29">
        <f t="shared" si="99"/>
        <v>1.2311939100254448</v>
      </c>
      <c r="E344" s="29">
        <f t="shared" si="103"/>
        <v>-1.3920890903431416E-2</v>
      </c>
      <c r="F344" s="30">
        <f t="shared" ref="F344:F407" si="106">LN(D344/D325)</f>
        <v>-0.1225494390018165</v>
      </c>
      <c r="G344" s="29">
        <f t="shared" si="91"/>
        <v>-0.2558405010875614</v>
      </c>
      <c r="H344" s="29">
        <f t="shared" si="95"/>
        <v>-0.37173909037886071</v>
      </c>
      <c r="I344" s="29"/>
      <c r="J344" s="29"/>
      <c r="K344" s="29"/>
      <c r="L344" s="1" t="d">
        <v>2013-10-14</v>
      </c>
      <c r="M344">
        <v>43.560001</v>
      </c>
      <c r="N344">
        <v>107.040001</v>
      </c>
      <c r="O344" s="29">
        <f t="shared" si="100"/>
        <v>2.4573002420270837</v>
      </c>
      <c r="P344" s="29">
        <f t="shared" si="104"/>
        <v>-1.8112480286024751E-3</v>
      </c>
      <c r="Q344" s="30">
        <f t="shared" ref="Q344:Q407" si="107">LN(O344/O325)</f>
        <v>-0.13637013769413731</v>
      </c>
      <c r="R344" s="29">
        <f t="shared" si="92"/>
        <v>-0.21651993124118996</v>
      </c>
      <c r="S344" s="29">
        <f t="shared" si="96"/>
        <v>-0.37702788801430365</v>
      </c>
      <c r="T344" s="29"/>
      <c r="U344" s="29"/>
      <c r="V344" s="29"/>
      <c r="W344" s="1" t="d">
        <v>2013-10-14</v>
      </c>
      <c r="X344">
        <v>62.040000999999997</v>
      </c>
      <c r="Y344">
        <v>47.689999</v>
      </c>
      <c r="Z344" s="29">
        <f t="shared" si="101"/>
        <v>1.3009017047788154</v>
      </c>
      <c r="AA344" s="29">
        <f t="shared" si="105"/>
        <v>2.1359023365254788E-3</v>
      </c>
      <c r="AB344" s="30">
        <f t="shared" ref="AB344:AB407" si="108">LN(Z344/Z325)</f>
        <v>2.2228435062655477E-3</v>
      </c>
      <c r="AC344" s="29">
        <f t="shared" si="93"/>
        <v>4.1769054326690473E-2</v>
      </c>
      <c r="AD344" s="29">
        <f t="shared" si="97"/>
        <v>3.7716338145552544E-2</v>
      </c>
      <c r="AE344" s="29"/>
      <c r="AF344" s="29"/>
      <c r="AG344" s="29"/>
      <c r="AZ344" s="1" t="d">
        <f>A341</f>
        <v>2013-09-23</v>
      </c>
      <c r="BA344" s="6">
        <f t="shared" si="102"/>
        <v>4.5823372375166066E-2</v>
      </c>
      <c r="BB344" s="6">
        <f t="shared" si="94"/>
        <v>-0.28163949468401944</v>
      </c>
      <c r="BC344" s="6">
        <f t="shared" si="98"/>
        <v>-0.32825600831300283</v>
      </c>
    </row>
    <row r="345" spans="1:55">
      <c r="A345" s="1" t="d">
        <v>2013-10-21</v>
      </c>
      <c r="B345">
        <v>86.599997999999999</v>
      </c>
      <c r="C345">
        <v>108.290001</v>
      </c>
      <c r="D345" s="29">
        <f t="shared" si="99"/>
        <v>1.2504619341908068</v>
      </c>
      <c r="E345" s="29">
        <f t="shared" si="103"/>
        <v>-1.9749866674215084E-2</v>
      </c>
      <c r="F345" s="30">
        <f t="shared" si="106"/>
        <v>-0.13020417133124429</v>
      </c>
      <c r="G345" s="29">
        <f t="shared" si="91"/>
        <v>-0.20504997452900836</v>
      </c>
      <c r="H345" s="29">
        <f t="shared" si="95"/>
        <v>-0.30040557158784892</v>
      </c>
      <c r="I345" s="29"/>
      <c r="J345" s="29"/>
      <c r="K345" s="29"/>
      <c r="L345" s="1" t="d">
        <v>2013-10-21</v>
      </c>
      <c r="M345">
        <v>44.240001999999997</v>
      </c>
      <c r="N345">
        <v>108.290001</v>
      </c>
      <c r="O345" s="29">
        <f t="shared" si="100"/>
        <v>2.4477847220712152</v>
      </c>
      <c r="P345" s="29">
        <f t="shared" si="104"/>
        <v>-3.2052863337486977E-2</v>
      </c>
      <c r="Q345" s="30">
        <f t="shared" si="107"/>
        <v>-0.14930618417668276</v>
      </c>
      <c r="R345" s="29">
        <f t="shared" si="92"/>
        <v>-0.19289406902927803</v>
      </c>
      <c r="S345" s="29">
        <f t="shared" si="96"/>
        <v>-0.31577436885414656</v>
      </c>
      <c r="T345" s="29"/>
      <c r="U345" s="29"/>
      <c r="V345" s="29"/>
      <c r="W345" s="1" t="d">
        <v>2013-10-21</v>
      </c>
      <c r="X345">
        <v>63.310001</v>
      </c>
      <c r="Y345">
        <v>48.759998000000003</v>
      </c>
      <c r="Z345" s="29">
        <f t="shared" si="101"/>
        <v>1.2984004019032158</v>
      </c>
      <c r="AA345" s="29">
        <f t="shared" si="105"/>
        <v>-4.1273067261378121E-3</v>
      </c>
      <c r="AB345" s="30">
        <f t="shared" si="108"/>
        <v>-2.2965463240858948E-3</v>
      </c>
      <c r="AC345" s="29">
        <f t="shared" si="93"/>
        <v>3.1831067503713721E-2</v>
      </c>
      <c r="AD345" s="29">
        <f t="shared" si="97"/>
        <v>2.6595219620333885E-2</v>
      </c>
      <c r="AE345" s="29"/>
      <c r="AF345" s="29"/>
      <c r="AG345" s="29"/>
      <c r="AZ345" s="1" t="d">
        <f>A342</f>
        <v>2013-09-30</v>
      </c>
      <c r="BA345" s="6">
        <f t="shared" si="102"/>
        <v>5.2163979261376753E-2</v>
      </c>
      <c r="BB345" s="6">
        <f t="shared" si="94"/>
        <v>-0.2092004912551636</v>
      </c>
      <c r="BC345" s="6">
        <f t="shared" si="98"/>
        <v>-0.30261529417156374</v>
      </c>
    </row>
    <row r="346" spans="1:55">
      <c r="A346" s="1" t="d">
        <v>2013-10-28</v>
      </c>
      <c r="B346">
        <v>86.080001999999993</v>
      </c>
      <c r="C346">
        <v>106.19000200000001</v>
      </c>
      <c r="D346" s="29">
        <f t="shared" si="99"/>
        <v>1.2336198830478653</v>
      </c>
      <c r="E346" s="29">
        <f t="shared" si="103"/>
        <v>-2.302990801093574E-2</v>
      </c>
      <c r="F346" s="30">
        <f t="shared" si="106"/>
        <v>-0.11698934920650962</v>
      </c>
      <c r="G346" s="29">
        <f t="shared" si="91"/>
        <v>-0.1820580972736868</v>
      </c>
      <c r="H346" s="29">
        <f t="shared" si="95"/>
        <v>-0.22506559961632039</v>
      </c>
      <c r="I346" s="29"/>
      <c r="J346" s="29"/>
      <c r="K346" s="29"/>
      <c r="L346" s="1" t="d">
        <v>2013-10-28</v>
      </c>
      <c r="M346">
        <v>43.669998</v>
      </c>
      <c r="N346">
        <v>106.19000200000001</v>
      </c>
      <c r="O346" s="29">
        <f t="shared" si="100"/>
        <v>2.4316465963657707</v>
      </c>
      <c r="P346" s="29">
        <f t="shared" si="104"/>
        <v>-2.1451015252627013E-2</v>
      </c>
      <c r="Q346" s="30">
        <f t="shared" si="107"/>
        <v>-0.13909696067353314</v>
      </c>
      <c r="R346" s="29">
        <f t="shared" si="92"/>
        <v>-0.18474748755057316</v>
      </c>
      <c r="S346" s="29">
        <f t="shared" si="96"/>
        <v>-0.23790068113109028</v>
      </c>
      <c r="T346" s="29"/>
      <c r="U346" s="29"/>
      <c r="V346" s="29"/>
      <c r="W346" s="1" t="d">
        <v>2013-10-28</v>
      </c>
      <c r="X346">
        <v>63.560001</v>
      </c>
      <c r="Y346">
        <v>48.970001000000003</v>
      </c>
      <c r="Z346" s="29">
        <f t="shared" si="101"/>
        <v>1.2979375066788337</v>
      </c>
      <c r="AA346" s="29">
        <f t="shared" si="105"/>
        <v>-1.5275667374411418E-2</v>
      </c>
      <c r="AB346" s="30">
        <f t="shared" si="108"/>
        <v>-2.4966781153335834E-3</v>
      </c>
      <c r="AC346" s="29">
        <f t="shared" si="93"/>
        <v>4.0949572771250435E-2</v>
      </c>
      <c r="AD346" s="29">
        <f t="shared" si="97"/>
        <v>2.6885761009936827E-2</v>
      </c>
      <c r="AE346" s="29"/>
      <c r="AF346" s="29"/>
      <c r="AG346" s="29"/>
      <c r="AZ346" s="1" t="d">
        <f>A343</f>
        <v>2013-10-07</v>
      </c>
      <c r="BA346" s="6">
        <f t="shared" si="102"/>
        <v>2.6253773386148607E-2</v>
      </c>
      <c r="BB346" s="6">
        <f t="shared" si="94"/>
        <v>-0.21498653945677354</v>
      </c>
      <c r="BC346" s="6">
        <f t="shared" si="98"/>
        <v>-0.34574844582010777</v>
      </c>
    </row>
    <row r="347" spans="1:55">
      <c r="A347" s="1" t="d">
        <v>2013-11-04</v>
      </c>
      <c r="B347">
        <v>86.550003000000004</v>
      </c>
      <c r="C347">
        <v>103.410004</v>
      </c>
      <c r="D347" s="29">
        <f t="shared" si="99"/>
        <v>1.1948006980427257</v>
      </c>
      <c r="E347" s="29">
        <f t="shared" si="103"/>
        <v>-4.6089087153262202E-2</v>
      </c>
      <c r="F347" s="30">
        <f t="shared" si="106"/>
        <v>-0.16594537226680225</v>
      </c>
      <c r="G347" s="29">
        <f t="shared" si="91"/>
        <v>-0.22110244465207407</v>
      </c>
      <c r="H347" s="29">
        <f t="shared" si="95"/>
        <v>-0.30913401517621247</v>
      </c>
      <c r="I347" s="29"/>
      <c r="J347" s="29"/>
      <c r="K347" s="29"/>
      <c r="L347" s="1" t="d">
        <v>2013-11-04</v>
      </c>
      <c r="M347">
        <v>44.189999</v>
      </c>
      <c r="N347">
        <v>103.410004</v>
      </c>
      <c r="O347" s="29">
        <f t="shared" si="100"/>
        <v>2.3401223430668101</v>
      </c>
      <c r="P347" s="29">
        <f t="shared" si="104"/>
        <v>-5.7448681737667921E-2</v>
      </c>
      <c r="Q347" s="30">
        <f t="shared" si="107"/>
        <v>-0.2075147181445417</v>
      </c>
      <c r="R347" s="29">
        <f t="shared" si="92"/>
        <v>-0.23973776585840784</v>
      </c>
      <c r="S347" s="29">
        <f t="shared" si="96"/>
        <v>-0.32711577741306808</v>
      </c>
      <c r="T347" s="29"/>
      <c r="U347" s="29"/>
      <c r="V347" s="29"/>
      <c r="W347" s="1" t="d">
        <v>2013-11-04</v>
      </c>
      <c r="X347">
        <v>63.290000999999997</v>
      </c>
      <c r="Y347">
        <v>49.380001</v>
      </c>
      <c r="Z347" s="29">
        <f t="shared" si="101"/>
        <v>1.2816929874100245</v>
      </c>
      <c r="AA347" s="29">
        <f t="shared" si="105"/>
        <v>-1.3360286235274426E-2</v>
      </c>
      <c r="AB347" s="30">
        <f t="shared" si="108"/>
        <v>-3.1494587140223095E-2</v>
      </c>
      <c r="AC347" s="29">
        <f t="shared" si="93"/>
        <v>2.5875886896975196E-2</v>
      </c>
      <c r="AD347" s="29">
        <f t="shared" si="97"/>
        <v>-3.0724191697242228E-3</v>
      </c>
      <c r="AE347" s="29"/>
      <c r="AF347" s="29"/>
      <c r="AG347" s="29"/>
      <c r="AZ347" s="1" t="d">
        <f>A344</f>
        <v>2013-10-14</v>
      </c>
      <c r="BA347" s="6">
        <f t="shared" si="102"/>
        <v>1.4229876243742876E-2</v>
      </c>
      <c r="BB347" s="6">
        <f t="shared" si="94"/>
        <v>-0.21673539185719007</v>
      </c>
      <c r="BC347" s="6">
        <f t="shared" si="98"/>
        <v>-0.3911517943689522</v>
      </c>
    </row>
    <row r="348" spans="1:55">
      <c r="A348" s="1" t="d">
        <v>2013-11-11</v>
      </c>
      <c r="B348">
        <v>87.660004000000001</v>
      </c>
      <c r="C348">
        <v>104.730003</v>
      </c>
      <c r="D348" s="29">
        <f t="shared" si="99"/>
        <v>1.1947296169413817</v>
      </c>
      <c r="E348" s="29">
        <f t="shared" si="103"/>
        <v>-3.0064459348570875E-2</v>
      </c>
      <c r="F348" s="30">
        <f t="shared" si="106"/>
        <v>-0.10644254490997614</v>
      </c>
      <c r="G348" s="29">
        <f t="shared" si="91"/>
        <v>-0.21750993425899959</v>
      </c>
      <c r="H348" s="29">
        <f t="shared" si="95"/>
        <v>-0.34780172590923841</v>
      </c>
      <c r="I348" s="29"/>
      <c r="J348" s="29"/>
      <c r="K348" s="29"/>
      <c r="L348" s="1" t="d">
        <v>2013-11-11</v>
      </c>
      <c r="M348">
        <v>44.93</v>
      </c>
      <c r="N348">
        <v>104.730003</v>
      </c>
      <c r="O348" s="29">
        <f t="shared" si="100"/>
        <v>2.3309593367460493</v>
      </c>
      <c r="P348" s="29">
        <f t="shared" si="104"/>
        <v>-5.2783369352546988E-2</v>
      </c>
      <c r="Q348" s="30">
        <f t="shared" si="107"/>
        <v>-0.16325273626165993</v>
      </c>
      <c r="R348" s="29">
        <f t="shared" si="92"/>
        <v>-0.23911543362019294</v>
      </c>
      <c r="S348" s="29">
        <f t="shared" si="96"/>
        <v>-0.3702764618323458</v>
      </c>
      <c r="T348" s="29"/>
      <c r="U348" s="29"/>
      <c r="V348" s="29"/>
      <c r="W348" s="1" t="d">
        <v>2013-11-11</v>
      </c>
      <c r="X348">
        <v>64.949996999999996</v>
      </c>
      <c r="Y348">
        <v>50.009998000000003</v>
      </c>
      <c r="Z348" s="29">
        <f t="shared" si="101"/>
        <v>1.2987402439008295</v>
      </c>
      <c r="AA348" s="29">
        <f t="shared" si="105"/>
        <v>-1.662891597173853E-3</v>
      </c>
      <c r="AB348" s="30">
        <f t="shared" si="108"/>
        <v>-2.6922246390997391E-2</v>
      </c>
      <c r="AC348" s="29">
        <f t="shared" si="93"/>
        <v>4.5780737513438925E-2</v>
      </c>
      <c r="AD348" s="29">
        <f t="shared" si="97"/>
        <v>1.3859038670638585E-2</v>
      </c>
      <c r="AE348" s="29"/>
      <c r="AF348" s="29"/>
      <c r="AG348" s="29"/>
      <c r="AZ348" s="1" t="d">
        <f>A345</f>
        <v>2013-10-21</v>
      </c>
      <c r="BA348" s="6">
        <f t="shared" si="102"/>
        <v>3.108757718524216E-3</v>
      </c>
      <c r="BB348" s="6">
        <f t="shared" si="94"/>
        <v>-0.19310952964527814</v>
      </c>
      <c r="BC348" s="6">
        <f t="shared" si="98"/>
        <v>-0.3198182755779404</v>
      </c>
    </row>
    <row r="349" spans="1:55">
      <c r="A349" s="1" t="d">
        <v>2013-11-18</v>
      </c>
      <c r="B349">
        <v>88.230002999999996</v>
      </c>
      <c r="C349">
        <v>103.910004</v>
      </c>
      <c r="D349" s="29">
        <f t="shared" si="99"/>
        <v>1.1777173349977106</v>
      </c>
      <c r="E349" s="29">
        <f t="shared" si="103"/>
        <v>-5.9934927277696878E-2</v>
      </c>
      <c r="F349" s="30">
        <f t="shared" si="106"/>
        <v>-0.11033604174177639</v>
      </c>
      <c r="G349" s="29">
        <f t="shared" si="91"/>
        <v>-0.24252805037154992</v>
      </c>
      <c r="H349" s="29">
        <f t="shared" si="95"/>
        <v>-0.33507808378971493</v>
      </c>
      <c r="I349" s="29"/>
      <c r="J349" s="29"/>
      <c r="K349" s="29"/>
      <c r="L349" s="1" t="d">
        <v>2013-11-18</v>
      </c>
      <c r="M349">
        <v>44.740001999999997</v>
      </c>
      <c r="N349">
        <v>103.910004</v>
      </c>
      <c r="O349" s="29">
        <f t="shared" si="100"/>
        <v>2.3225301599226573</v>
      </c>
      <c r="P349" s="29">
        <f t="shared" si="104"/>
        <v>-5.2526242858019587E-2</v>
      </c>
      <c r="Q349" s="30">
        <f t="shared" si="107"/>
        <v>-0.14724895160881077</v>
      </c>
      <c r="R349" s="29">
        <f t="shared" si="92"/>
        <v>-0.27615257833883933</v>
      </c>
      <c r="S349" s="29">
        <f t="shared" si="96"/>
        <v>-0.33806349801547764</v>
      </c>
      <c r="T349" s="29"/>
      <c r="U349" s="29"/>
      <c r="V349" s="29"/>
      <c r="W349" s="1" t="d">
        <v>2013-11-18</v>
      </c>
      <c r="X349">
        <v>64.849997999999999</v>
      </c>
      <c r="Y349">
        <v>50.349997999999999</v>
      </c>
      <c r="Z349" s="29">
        <f t="shared" si="101"/>
        <v>1.2879841226607398</v>
      </c>
      <c r="AA349" s="29">
        <f t="shared" si="105"/>
        <v>-8.0547462760579003E-3</v>
      </c>
      <c r="AB349" s="30">
        <f t="shared" si="108"/>
        <v>-4.2223704479270166E-2</v>
      </c>
      <c r="AC349" s="29">
        <f t="shared" si="93"/>
        <v>4.6526103645629736E-2</v>
      </c>
      <c r="AD349" s="29">
        <f t="shared" si="97"/>
        <v>5.2683702146470515E-3</v>
      </c>
      <c r="AE349" s="29"/>
      <c r="AF349" s="29"/>
      <c r="AG349" s="29"/>
      <c r="AZ349" s="1" t="d">
        <f>A346</f>
        <v>2013-10-28</v>
      </c>
      <c r="BA349" s="6">
        <f t="shared" si="102"/>
        <v>3.399299108127158E-3</v>
      </c>
      <c r="BB349" s="6">
        <f t="shared" si="94"/>
        <v>-0.18496294816657327</v>
      </c>
      <c r="BC349" s="6">
        <f t="shared" si="98"/>
        <v>-0.24447830360641187</v>
      </c>
    </row>
    <row r="350" spans="1:55">
      <c r="A350" s="1" t="d">
        <v>2013-11-25</v>
      </c>
      <c r="B350">
        <v>86.440002000000007</v>
      </c>
      <c r="C350">
        <v>104.449997</v>
      </c>
      <c r="D350" s="29">
        <f t="shared" si="99"/>
        <v>1.208352551865975</v>
      </c>
      <c r="E350" s="29">
        <f t="shared" si="103"/>
        <v>-2.0694937097668103E-2</v>
      </c>
      <c r="F350" s="30">
        <f t="shared" si="106"/>
        <v>-7.6445221811324418E-2</v>
      </c>
      <c r="G350" s="29">
        <f t="shared" si="91"/>
        <v>-0.23501201493921201</v>
      </c>
      <c r="H350" s="29">
        <f t="shared" si="95"/>
        <v>-0.34636792616846174</v>
      </c>
      <c r="I350" s="29"/>
      <c r="J350" s="29"/>
      <c r="K350" s="29"/>
      <c r="L350" s="1" t="d">
        <v>2013-11-25</v>
      </c>
      <c r="M350">
        <v>44.34</v>
      </c>
      <c r="N350">
        <v>104.449997</v>
      </c>
      <c r="O350" s="29">
        <f t="shared" si="100"/>
        <v>2.3556607352277852</v>
      </c>
      <c r="P350" s="29">
        <f t="shared" si="104"/>
        <v>-3.1747384457949099E-2</v>
      </c>
      <c r="Q350" s="30">
        <f t="shared" si="107"/>
        <v>-0.13555175576653444</v>
      </c>
      <c r="R350" s="29">
        <f t="shared" si="92"/>
        <v>-0.27054366953280773</v>
      </c>
      <c r="S350" s="29">
        <f t="shared" si="96"/>
        <v>-0.36947412232028176</v>
      </c>
      <c r="T350" s="29"/>
      <c r="U350" s="29"/>
      <c r="V350" s="29"/>
      <c r="W350" s="1" t="d">
        <v>2013-11-25</v>
      </c>
      <c r="X350">
        <v>65.599997999999999</v>
      </c>
      <c r="Y350">
        <v>50.400002000000001</v>
      </c>
      <c r="Z350" s="29">
        <f t="shared" si="101"/>
        <v>1.3015872102544757</v>
      </c>
      <c r="AA350" s="29">
        <f t="shared" si="105"/>
        <v>2.8079794355872095E-3</v>
      </c>
      <c r="AB350" s="30">
        <f t="shared" si="108"/>
        <v>-7.8352958283603221E-3</v>
      </c>
      <c r="AC350" s="29">
        <f t="shared" si="93"/>
        <v>4.1909037628850607E-2</v>
      </c>
      <c r="AD350" s="29">
        <f t="shared" si="97"/>
        <v>2.546447263345095E-2</v>
      </c>
      <c r="AE350" s="29"/>
      <c r="AF350" s="29"/>
      <c r="AG350" s="29"/>
      <c r="AZ350" s="1" t="d">
        <f>A347</f>
        <v>2013-11-04</v>
      </c>
      <c r="BA350" s="6">
        <f t="shared" si="102"/>
        <v>-2.6558881071533893E-2</v>
      </c>
      <c r="BB350" s="6">
        <f t="shared" si="94"/>
        <v>-0.23995322647440795</v>
      </c>
      <c r="BC350" s="6">
        <f t="shared" si="98"/>
        <v>-0.32854671916630396</v>
      </c>
    </row>
    <row r="351" spans="1:55">
      <c r="A351" s="1" t="d">
        <v>2013-12-02</v>
      </c>
      <c r="B351">
        <v>86.410004000000001</v>
      </c>
      <c r="C351">
        <v>102.91999800000001</v>
      </c>
      <c r="D351" s="29">
        <f t="shared" si="99"/>
        <v>1.1910657705790639</v>
      </c>
      <c r="E351" s="29">
        <f t="shared" si="103"/>
        <v>-3.1308797568700298E-3</v>
      </c>
      <c r="F351" s="30">
        <f t="shared" si="106"/>
        <v>-8.9737555073259978E-2</v>
      </c>
      <c r="G351" s="29">
        <f t="shared" si="91"/>
        <v>-0.19858610024725915</v>
      </c>
      <c r="H351" s="29">
        <f t="shared" si="95"/>
        <v>-0.32527391464026262</v>
      </c>
      <c r="I351" s="29"/>
      <c r="J351" s="29"/>
      <c r="K351" s="29"/>
      <c r="L351" s="1" t="d">
        <v>2013-12-02</v>
      </c>
      <c r="M351">
        <v>44.27</v>
      </c>
      <c r="N351">
        <v>102.91999800000001</v>
      </c>
      <c r="O351" s="29">
        <f t="shared" si="100"/>
        <v>2.3248248927038628</v>
      </c>
      <c r="P351" s="29">
        <f t="shared" si="104"/>
        <v>-6.5584901278427079E-3</v>
      </c>
      <c r="Q351" s="30">
        <f t="shared" si="107"/>
        <v>-0.13872687403068129</v>
      </c>
      <c r="R351" s="29">
        <f t="shared" si="92"/>
        <v>-0.22053456658569057</v>
      </c>
      <c r="S351" s="29">
        <f t="shared" si="96"/>
        <v>-0.34489549389890006</v>
      </c>
      <c r="T351" s="29"/>
      <c r="U351" s="29"/>
      <c r="V351" s="29"/>
      <c r="W351" s="1" t="d">
        <v>2013-12-02</v>
      </c>
      <c r="X351">
        <v>65.129997000000003</v>
      </c>
      <c r="Y351">
        <v>50.34</v>
      </c>
      <c r="Z351" s="29">
        <f t="shared" si="101"/>
        <v>1.2938020858164481</v>
      </c>
      <c r="AA351" s="29">
        <f t="shared" si="105"/>
        <v>9.4033863700653184E-3</v>
      </c>
      <c r="AB351" s="30">
        <f t="shared" si="108"/>
        <v>-2.3621430653351379E-2</v>
      </c>
      <c r="AC351" s="29">
        <f t="shared" si="93"/>
        <v>2.7863674181938549E-2</v>
      </c>
      <c r="AD351" s="29">
        <f t="shared" si="97"/>
        <v>2.1640025694321507E-2</v>
      </c>
      <c r="AE351" s="29"/>
      <c r="AF351" s="29"/>
      <c r="AG351" s="29"/>
      <c r="AZ351" s="1" t="d">
        <f>A348</f>
        <v>2013-11-11</v>
      </c>
      <c r="BA351" s="6">
        <f t="shared" si="102"/>
        <v>-9.6274232311710835E-3</v>
      </c>
      <c r="BB351" s="6">
        <f t="shared" si="94"/>
        <v>-0.23933089423619305</v>
      </c>
      <c r="BC351" s="6">
        <f t="shared" si="98"/>
        <v>-0.3672144298993299</v>
      </c>
    </row>
    <row r="352" spans="1:55">
      <c r="A352" s="1" t="d">
        <v>2013-12-09</v>
      </c>
      <c r="B352">
        <v>85.129997000000003</v>
      </c>
      <c r="C352">
        <v>103.209999</v>
      </c>
      <c r="D352" s="29">
        <f t="shared" si="99"/>
        <v>1.2123810952325065</v>
      </c>
      <c r="E352" s="29">
        <f t="shared" si="103"/>
        <v>1.4666375424481301E-2</v>
      </c>
      <c r="F352" s="30">
        <f t="shared" si="106"/>
        <v>-5.2218073441843607E-2</v>
      </c>
      <c r="G352" s="29">
        <f t="shared" si="91"/>
        <v>-0.18191875864253051</v>
      </c>
      <c r="H352" s="29">
        <f t="shared" si="95"/>
        <v>-0.34055655799077533</v>
      </c>
      <c r="I352" s="29"/>
      <c r="J352" s="29"/>
      <c r="K352" s="29"/>
      <c r="L352" s="1" t="d">
        <v>2013-12-09</v>
      </c>
      <c r="M352">
        <v>43.990001999999997</v>
      </c>
      <c r="N352">
        <v>103.209999</v>
      </c>
      <c r="O352" s="29">
        <f t="shared" si="100"/>
        <v>2.3462149194719291</v>
      </c>
      <c r="P352" s="29">
        <f t="shared" si="104"/>
        <v>6.5234417152798584E-3</v>
      </c>
      <c r="Q352" s="30">
        <f t="shared" si="107"/>
        <v>-0.10171348508327969</v>
      </c>
      <c r="R352" s="29">
        <f t="shared" si="92"/>
        <v>-0.21359338748898382</v>
      </c>
      <c r="S352" s="29">
        <f t="shared" si="96"/>
        <v>-0.36988000636373392</v>
      </c>
      <c r="T352" s="29"/>
      <c r="U352" s="29"/>
      <c r="V352" s="29"/>
      <c r="W352" s="1" t="d">
        <v>2013-12-09</v>
      </c>
      <c r="X352">
        <v>64.480002999999996</v>
      </c>
      <c r="Y352">
        <v>49.77</v>
      </c>
      <c r="Z352" s="29">
        <f t="shared" si="101"/>
        <v>1.2955596343178619</v>
      </c>
      <c r="AA352" s="29">
        <f t="shared" si="105"/>
        <v>-2.4519996344576824E-3</v>
      </c>
      <c r="AB352" s="30">
        <f t="shared" si="108"/>
        <v>-1.8254313095229374E-2</v>
      </c>
      <c r="AC352" s="29">
        <f t="shared" si="93"/>
        <v>3.3371865424752629E-2</v>
      </c>
      <c r="AD352" s="29">
        <f t="shared" si="97"/>
        <v>2.4410597129752919E-2</v>
      </c>
      <c r="AE352" s="29"/>
      <c r="AF352" s="29"/>
      <c r="AG352" s="29"/>
      <c r="AZ352" s="1" t="d">
        <f>A349</f>
        <v>2013-11-18</v>
      </c>
      <c r="BA352" s="6">
        <f t="shared" si="102"/>
        <v>-1.8218091687162617E-2</v>
      </c>
      <c r="BB352" s="6">
        <f t="shared" si="94"/>
        <v>-0.27636803895483947</v>
      </c>
      <c r="BC352" s="6">
        <f t="shared" si="98"/>
        <v>-0.35449078777980642</v>
      </c>
    </row>
    <row r="353" spans="1:55">
      <c r="A353" s="1" t="d">
        <v>2013-12-16</v>
      </c>
      <c r="B353">
        <v>86.669998000000007</v>
      </c>
      <c r="C353">
        <v>104.25</v>
      </c>
      <c r="D353" s="29">
        <f t="shared" si="99"/>
        <v>1.2028383801278038</v>
      </c>
      <c r="E353" s="29">
        <f t="shared" si="103"/>
        <v>2.1105977485339919E-2</v>
      </c>
      <c r="F353" s="30">
        <f t="shared" si="106"/>
        <v>-7.6683172201755287E-2</v>
      </c>
      <c r="G353" s="29">
        <f t="shared" si="91"/>
        <v>-0.21402813616703553</v>
      </c>
      <c r="H353" s="29">
        <f t="shared" si="95"/>
        <v>-0.35794129790281515</v>
      </c>
      <c r="I353" s="29"/>
      <c r="J353" s="29"/>
      <c r="K353" s="29"/>
      <c r="L353" s="1" t="d">
        <v>2013-12-16</v>
      </c>
      <c r="M353">
        <v>44.93</v>
      </c>
      <c r="N353">
        <v>104.25</v>
      </c>
      <c r="O353" s="29">
        <f t="shared" si="100"/>
        <v>2.3202759848653463</v>
      </c>
      <c r="P353" s="29">
        <f t="shared" si="104"/>
        <v>-9.7103999785427201E-4</v>
      </c>
      <c r="Q353" s="30">
        <f t="shared" si="107"/>
        <v>-0.11077197812055617</v>
      </c>
      <c r="R353" s="29">
        <f t="shared" si="92"/>
        <v>-0.2579494478176495</v>
      </c>
      <c r="S353" s="29">
        <f t="shared" si="96"/>
        <v>-0.37900230844686922</v>
      </c>
      <c r="T353" s="29"/>
      <c r="U353" s="29"/>
      <c r="V353" s="29"/>
      <c r="W353" s="1" t="d">
        <v>2013-12-16</v>
      </c>
      <c r="X353">
        <v>65.660004000000001</v>
      </c>
      <c r="Y353">
        <v>51.259998000000003</v>
      </c>
      <c r="Z353" s="29">
        <f t="shared" si="101"/>
        <v>1.2809209239532158</v>
      </c>
      <c r="AA353" s="29">
        <f t="shared" si="105"/>
        <v>-5.4990094052394566E-3</v>
      </c>
      <c r="AB353" s="30">
        <f t="shared" si="108"/>
        <v>-3.0605184123020518E-2</v>
      </c>
      <c r="AC353" s="29">
        <f t="shared" si="93"/>
        <v>1.3063831404800288E-2</v>
      </c>
      <c r="AD353" s="29">
        <f t="shared" si="97"/>
        <v>1.2935518840431471E-2</v>
      </c>
      <c r="AE353" s="29"/>
      <c r="AF353" s="29"/>
      <c r="AG353" s="29"/>
      <c r="AZ353" s="1" t="d">
        <f>A350</f>
        <v>2013-11-25</v>
      </c>
      <c r="BA353" s="6">
        <f t="shared" si="102"/>
        <v>1.9780107316412811E-3</v>
      </c>
      <c r="BB353" s="6">
        <f t="shared" si="94"/>
        <v>-0.27075913014880787</v>
      </c>
      <c r="BC353" s="6">
        <f t="shared" si="98"/>
        <v>-0.36578063015855322</v>
      </c>
    </row>
    <row r="354" spans="1:55">
      <c r="A354" s="1" t="d">
        <v>2013-12-23</v>
      </c>
      <c r="B354">
        <v>88.290001000000004</v>
      </c>
      <c r="C354">
        <v>101.80999799999999</v>
      </c>
      <c r="D354" s="29">
        <f t="shared" si="99"/>
        <v>1.1531316892838182</v>
      </c>
      <c r="E354" s="29">
        <f t="shared" si="103"/>
        <v>-4.6776455269710047E-2</v>
      </c>
      <c r="F354" s="30">
        <f t="shared" si="106"/>
        <v>-9.8548690372456837E-2</v>
      </c>
      <c r="G354" s="29">
        <f t="shared" si="91"/>
        <v>-0.25280302385166842</v>
      </c>
      <c r="H354" s="29">
        <f t="shared" si="95"/>
        <v>-0.45159577726833333</v>
      </c>
      <c r="I354" s="29"/>
      <c r="J354" s="29"/>
      <c r="K354" s="29"/>
      <c r="L354" s="1" t="d">
        <v>2013-12-23</v>
      </c>
      <c r="M354">
        <v>46.029998999999997</v>
      </c>
      <c r="N354">
        <v>101.80999799999999</v>
      </c>
      <c r="O354" s="29">
        <f t="shared" si="100"/>
        <v>2.2118183839195824</v>
      </c>
      <c r="P354" s="29">
        <f t="shared" si="104"/>
        <v>-6.3006279722051847E-2</v>
      </c>
      <c r="Q354" s="30">
        <f t="shared" si="107"/>
        <v>-0.13679867894506287</v>
      </c>
      <c r="R354" s="29">
        <f t="shared" si="92"/>
        <v>-0.30666728407738642</v>
      </c>
      <c r="S354" s="29">
        <f t="shared" si="96"/>
        <v>-0.47108677386941761</v>
      </c>
      <c r="T354" s="29"/>
      <c r="U354" s="29"/>
      <c r="V354" s="29"/>
      <c r="W354" s="1" t="d">
        <v>2013-12-23</v>
      </c>
      <c r="X354">
        <v>66.269997000000004</v>
      </c>
      <c r="Y354">
        <v>52</v>
      </c>
      <c r="Z354" s="29">
        <f t="shared" si="101"/>
        <v>1.2744230192307693</v>
      </c>
      <c r="AA354" s="29">
        <f t="shared" si="105"/>
        <v>-2.1090908453021612E-2</v>
      </c>
      <c r="AB354" s="30">
        <f t="shared" si="108"/>
        <v>-1.3282043223917069E-2</v>
      </c>
      <c r="AC354" s="29">
        <f t="shared" si="93"/>
        <v>4.1405243788945022E-3</v>
      </c>
      <c r="AD354" s="29">
        <f t="shared" si="97"/>
        <v>1.7532002900219522E-2</v>
      </c>
      <c r="AE354" s="29"/>
      <c r="AF354" s="29"/>
      <c r="AG354" s="29"/>
      <c r="AZ354" s="1" t="d">
        <f>A351</f>
        <v>2013-12-02</v>
      </c>
      <c r="BA354" s="6">
        <f t="shared" si="102"/>
        <v>-1.846436207488162E-3</v>
      </c>
      <c r="BB354" s="6">
        <f t="shared" si="94"/>
        <v>-0.22075002720169068</v>
      </c>
      <c r="BC354" s="6">
        <f t="shared" si="98"/>
        <v>-0.3446866186303541</v>
      </c>
    </row>
    <row r="355" spans="1:55">
      <c r="A355" s="1" t="d">
        <v>2013-12-30</v>
      </c>
      <c r="B355">
        <v>86.93</v>
      </c>
      <c r="C355">
        <v>102.16999800000001</v>
      </c>
      <c r="D355" s="29">
        <f t="shared" si="99"/>
        <v>1.1753134476015183</v>
      </c>
      <c r="E355" s="29">
        <f t="shared" si="103"/>
        <v>-1.331363589958761E-2</v>
      </c>
      <c r="F355" s="30">
        <f t="shared" si="106"/>
        <v>-8.1852462867393824E-2</v>
      </c>
      <c r="G355" s="29">
        <f t="shared" si="91"/>
        <v>-0.30149099856090456</v>
      </c>
      <c r="H355" s="29">
        <f t="shared" si="95"/>
        <v>-0.44473287693268349</v>
      </c>
      <c r="I355" s="29"/>
      <c r="J355" s="29"/>
      <c r="K355" s="29"/>
      <c r="L355" s="1" t="d">
        <v>2013-12-30</v>
      </c>
      <c r="M355">
        <v>45.740001999999997</v>
      </c>
      <c r="N355">
        <v>102.16999800000001</v>
      </c>
      <c r="O355" s="29">
        <f t="shared" si="100"/>
        <v>2.233712145443282</v>
      </c>
      <c r="P355" s="29">
        <f t="shared" si="104"/>
        <v>-3.9979880528848863E-2</v>
      </c>
      <c r="Q355" s="30">
        <f t="shared" si="107"/>
        <v>-0.12580086181094299</v>
      </c>
      <c r="R355" s="29">
        <f t="shared" si="92"/>
        <v>-0.36134404337777476</v>
      </c>
      <c r="S355" s="29">
        <f t="shared" si="96"/>
        <v>-0.48420922602427724</v>
      </c>
      <c r="T355" s="29"/>
      <c r="U355" s="29"/>
      <c r="V355" s="29"/>
      <c r="W355" s="1" t="d">
        <v>2013-12-30</v>
      </c>
      <c r="X355">
        <v>66.339995999999999</v>
      </c>
      <c r="Y355">
        <v>51.669998</v>
      </c>
      <c r="Z355" s="29">
        <f t="shared" si="101"/>
        <v>1.2839171389168624</v>
      </c>
      <c r="AA355" s="29">
        <f t="shared" si="105"/>
        <v>-7.6695671578719008E-3</v>
      </c>
      <c r="AB355" s="30">
        <f t="shared" si="108"/>
        <v>-9.9056705232598002E-3</v>
      </c>
      <c r="AC355" s="29">
        <f t="shared" si="93"/>
        <v>2.2979799717462004E-4</v>
      </c>
      <c r="AD355" s="29">
        <f t="shared" si="97"/>
        <v>9.3570767156567203E-3</v>
      </c>
      <c r="AE355" s="29"/>
      <c r="AF355" s="29"/>
      <c r="AG355" s="29"/>
      <c r="AZ355" s="1" t="d">
        <f>A352</f>
        <v>2013-12-09</v>
      </c>
      <c r="BA355" s="6">
        <f t="shared" si="102"/>
        <v>9.2413522794325062E-4</v>
      </c>
      <c r="BB355" s="6">
        <f t="shared" si="94"/>
        <v>-0.21380884810498393</v>
      </c>
      <c r="BC355" s="6">
        <f t="shared" si="98"/>
        <v>-0.35996926198086682</v>
      </c>
    </row>
    <row r="356" spans="1:55">
      <c r="A356" s="1" t="d">
        <v>2014-01-06</v>
      </c>
      <c r="B356">
        <v>86.900002000000001</v>
      </c>
      <c r="C356">
        <v>104.410004</v>
      </c>
      <c r="D356" s="29">
        <f t="shared" si="99"/>
        <v>1.2014959907595859</v>
      </c>
      <c r="E356" s="29">
        <f t="shared" si="103"/>
        <v>-9.0188339068948565E-3</v>
      </c>
      <c r="F356" s="30">
        <f t="shared" si="106"/>
        <v>-7.8315744530750631E-2</v>
      </c>
      <c r="G356" s="29">
        <f t="shared" si="91"/>
        <v>-0.26317084355636261</v>
      </c>
      <c r="H356" s="29">
        <f t="shared" si="95"/>
        <v>-0.36717149119562331</v>
      </c>
      <c r="I356" s="29"/>
      <c r="J356" s="29"/>
      <c r="K356" s="29"/>
      <c r="L356" s="1" t="d">
        <v>2014-01-06</v>
      </c>
      <c r="M356">
        <v>45.639999000000003</v>
      </c>
      <c r="N356">
        <v>104.410004</v>
      </c>
      <c r="O356" s="29">
        <f t="shared" si="100"/>
        <v>2.2876863779072387</v>
      </c>
      <c r="P356" s="29">
        <f t="shared" si="104"/>
        <v>-2.5262365534097518E-2</v>
      </c>
      <c r="Q356" s="30">
        <f t="shared" si="107"/>
        <v>-0.13623165598752429</v>
      </c>
      <c r="R356" s="29">
        <f t="shared" si="92"/>
        <v>-0.31903340843784395</v>
      </c>
      <c r="S356" s="29">
        <f t="shared" si="96"/>
        <v>-0.39986385238821731</v>
      </c>
      <c r="T356" s="29"/>
      <c r="U356" s="29"/>
      <c r="V356" s="29"/>
      <c r="W356" s="1" t="d">
        <v>2014-01-06</v>
      </c>
      <c r="X356">
        <v>66.339995999999999</v>
      </c>
      <c r="Y356">
        <v>51.93</v>
      </c>
      <c r="Z356" s="29">
        <f t="shared" si="101"/>
        <v>1.2774888503755055</v>
      </c>
      <c r="AA356" s="29">
        <f t="shared" si="105"/>
        <v>-1.4046436486734048E-2</v>
      </c>
      <c r="AB356" s="30">
        <f t="shared" si="108"/>
        <v>-2.4915843048355053E-2</v>
      </c>
      <c r="AC356" s="29">
        <f t="shared" si="93"/>
        <v>-1.9712749448942676E-2</v>
      </c>
      <c r="AD356" s="29">
        <f t="shared" si="97"/>
        <v>-4.7836260783814906E-3</v>
      </c>
      <c r="AE356" s="29"/>
      <c r="AF356" s="29"/>
      <c r="AG356" s="29"/>
      <c r="AZ356" s="1" t="d">
        <f>A353</f>
        <v>2013-12-16</v>
      </c>
      <c r="BA356" s="6">
        <f t="shared" si="102"/>
        <v>-1.0550943061378198E-2</v>
      </c>
      <c r="BB356" s="6">
        <f t="shared" si="94"/>
        <v>-0.25816490843364964</v>
      </c>
      <c r="BC356" s="6">
        <f t="shared" si="98"/>
        <v>-0.37735400189290663</v>
      </c>
    </row>
    <row r="357" spans="1:55">
      <c r="A357" s="1" t="d">
        <v>2014-01-13</v>
      </c>
      <c r="B357">
        <v>86.010002</v>
      </c>
      <c r="C357">
        <v>105.480003</v>
      </c>
      <c r="D357" s="29">
        <f t="shared" si="99"/>
        <v>1.2263690332201131</v>
      </c>
      <c r="E357" s="29">
        <f t="shared" si="103"/>
        <v>1.9373717501305215E-2</v>
      </c>
      <c r="F357" s="30">
        <f t="shared" si="106"/>
        <v>-1.3762796024289928E-2</v>
      </c>
      <c r="G357" s="29">
        <f t="shared" si="91"/>
        <v>-0.29513936017037079</v>
      </c>
      <c r="H357" s="29">
        <f t="shared" si="95"/>
        <v>-0.35904997197557625</v>
      </c>
      <c r="I357" s="29"/>
      <c r="J357" s="29"/>
      <c r="K357" s="29"/>
      <c r="L357" s="1" t="d">
        <v>2014-01-13</v>
      </c>
      <c r="M357">
        <v>45.93</v>
      </c>
      <c r="N357">
        <v>105.480003</v>
      </c>
      <c r="O357" s="29">
        <f t="shared" si="100"/>
        <v>2.2965382756368387</v>
      </c>
      <c r="P357" s="29">
        <f t="shared" si="104"/>
        <v>-1.0283246008048188E-2</v>
      </c>
      <c r="Q357" s="30">
        <f t="shared" si="107"/>
        <v>-8.8533516891287828E-2</v>
      </c>
      <c r="R357" s="29">
        <f t="shared" si="92"/>
        <v>-0.34814812193367872</v>
      </c>
      <c r="S357" s="29">
        <f t="shared" si="96"/>
        <v>-0.39245265863595069</v>
      </c>
      <c r="T357" s="29"/>
      <c r="U357" s="29"/>
      <c r="V357" s="29"/>
      <c r="W357" s="1" t="d">
        <v>2014-01-13</v>
      </c>
      <c r="X357">
        <v>65.089995999999999</v>
      </c>
      <c r="Y357">
        <v>51.82</v>
      </c>
      <c r="Z357" s="29">
        <f t="shared" si="101"/>
        <v>1.2560786568892319</v>
      </c>
      <c r="AA357" s="29">
        <f t="shared" si="105"/>
        <v>-1.9584600077230015E-2</v>
      </c>
      <c r="AB357" s="30">
        <f t="shared" si="108"/>
        <v>-4.0046366819487041E-2</v>
      </c>
      <c r="AC357" s="29">
        <f t="shared" si="93"/>
        <v>-4.8480702446266108E-2</v>
      </c>
      <c r="AD357" s="29">
        <f t="shared" si="97"/>
        <v>-1.8941083468228308E-2</v>
      </c>
      <c r="AE357" s="29"/>
      <c r="AF357" s="29"/>
      <c r="AG357" s="29"/>
      <c r="AZ357" s="1" t="d">
        <f>A354</f>
        <v>2013-12-23</v>
      </c>
      <c r="BA357" s="6">
        <f t="shared" si="102"/>
        <v>-5.9544590015901469E-3</v>
      </c>
      <c r="BB357" s="6">
        <f t="shared" si="94"/>
        <v>-0.30688274469338656</v>
      </c>
      <c r="BC357" s="6">
        <f t="shared" si="98"/>
        <v>-0.47100848125842482</v>
      </c>
    </row>
    <row r="358" spans="1:55">
      <c r="A358" s="1" t="d">
        <v>2014-01-20</v>
      </c>
      <c r="B358">
        <v>84.330001999999993</v>
      </c>
      <c r="C358">
        <v>107.480003</v>
      </c>
      <c r="D358" s="29">
        <f t="shared" si="99"/>
        <v>1.27451678466698</v>
      </c>
      <c r="E358" s="29">
        <f t="shared" si="103"/>
        <v>0.10008566512169109</v>
      </c>
      <c r="F358" s="30">
        <f t="shared" si="106"/>
        <v>3.2733845331445549E-2</v>
      </c>
      <c r="G358" s="29">
        <f t="shared" si="91"/>
        <v>-0.22664259234002765</v>
      </c>
      <c r="H358" s="29">
        <f t="shared" si="95"/>
        <v>-0.31063996373903924</v>
      </c>
      <c r="I358" s="29"/>
      <c r="J358" s="29"/>
      <c r="K358" s="29"/>
      <c r="L358" s="1" t="d">
        <v>2014-01-20</v>
      </c>
      <c r="M358">
        <v>43.869999</v>
      </c>
      <c r="N358">
        <v>107.480003</v>
      </c>
      <c r="O358" s="29">
        <f t="shared" si="100"/>
        <v>2.4499659322992007</v>
      </c>
      <c r="P358" s="29">
        <f t="shared" si="104"/>
        <v>0.10225914390547745</v>
      </c>
      <c r="Q358" s="30">
        <f t="shared" si="107"/>
        <v>-2.508593304039301E-3</v>
      </c>
      <c r="R358" s="29">
        <f t="shared" si="92"/>
        <v>-0.25828164149181893</v>
      </c>
      <c r="S358" s="29">
        <f t="shared" si="96"/>
        <v>-0.34276235351987533</v>
      </c>
      <c r="T358" s="29"/>
      <c r="U358" s="29"/>
      <c r="V358" s="29"/>
      <c r="W358" s="1" t="d">
        <v>2014-01-20</v>
      </c>
      <c r="X358">
        <v>63.5</v>
      </c>
      <c r="Y358">
        <v>49.810001</v>
      </c>
      <c r="Z358" s="29">
        <f t="shared" si="101"/>
        <v>1.274844383159117</v>
      </c>
      <c r="AA358" s="29">
        <f t="shared" si="105"/>
        <v>3.3057648780977973E-4</v>
      </c>
      <c r="AB358" s="30">
        <f t="shared" si="108"/>
        <v>-2.1818112888818044E-2</v>
      </c>
      <c r="AC358" s="29">
        <f t="shared" si="93"/>
        <v>-3.1981322619340724E-2</v>
      </c>
      <c r="AD358" s="29">
        <f t="shared" si="97"/>
        <v>7.8543643715811504E-3</v>
      </c>
      <c r="AE358" s="29"/>
      <c r="AF358" s="29"/>
      <c r="AG358" s="29"/>
      <c r="AZ358" s="1" t="d">
        <f>A355</f>
        <v>2013-12-30</v>
      </c>
      <c r="BA358" s="6">
        <f t="shared" si="102"/>
        <v>-1.4129385186152948E-2</v>
      </c>
      <c r="BB358" s="6">
        <f t="shared" si="94"/>
        <v>-0.3615595039937749</v>
      </c>
      <c r="BC358" s="6">
        <f t="shared" si="98"/>
        <v>-0.46414558092277497</v>
      </c>
    </row>
    <row r="359" spans="1:55">
      <c r="A359" s="1" t="d">
        <v>2014-01-27</v>
      </c>
      <c r="B359">
        <v>83.379997000000003</v>
      </c>
      <c r="C359">
        <v>108.279999</v>
      </c>
      <c r="D359" s="29">
        <f t="shared" si="99"/>
        <v>1.2986328003825667</v>
      </c>
      <c r="E359" s="29">
        <f t="shared" si="103"/>
        <v>9.977714310084447E-2</v>
      </c>
      <c r="F359" s="30">
        <f t="shared" si="106"/>
        <v>3.9406770977350909E-2</v>
      </c>
      <c r="G359" s="29">
        <f t="shared" si="91"/>
        <v>-0.15852024222374578</v>
      </c>
      <c r="H359" s="29">
        <f t="shared" si="95"/>
        <v>-0.28996481791374357</v>
      </c>
      <c r="I359" s="29"/>
      <c r="J359" s="29"/>
      <c r="K359" s="29"/>
      <c r="L359" s="1" t="d">
        <v>2014-01-27</v>
      </c>
      <c r="M359">
        <v>44.040000999999997</v>
      </c>
      <c r="N359">
        <v>108.279999</v>
      </c>
      <c r="O359" s="29">
        <f t="shared" si="100"/>
        <v>2.4586738542535458</v>
      </c>
      <c r="P359" s="29">
        <f t="shared" si="104"/>
        <v>9.595728024159951E-2</v>
      </c>
      <c r="Q359" s="30">
        <f t="shared" si="107"/>
        <v>-1.2524117795468686E-3</v>
      </c>
      <c r="R359" s="29">
        <f t="shared" si="92"/>
        <v>-0.21122044621145863</v>
      </c>
      <c r="S359" s="29">
        <f t="shared" si="96"/>
        <v>-0.31601492498976697</v>
      </c>
      <c r="T359" s="29"/>
      <c r="U359" s="29"/>
      <c r="V359" s="29"/>
      <c r="W359" s="1" t="d">
        <v>2014-01-27</v>
      </c>
      <c r="X359">
        <v>62.82</v>
      </c>
      <c r="Y359">
        <v>50.029998999999997</v>
      </c>
      <c r="Z359" s="29">
        <f t="shared" si="101"/>
        <v>1.2556466371306545</v>
      </c>
      <c r="AA359" s="29">
        <f t="shared" si="105"/>
        <v>-2.2264981033150309E-2</v>
      </c>
      <c r="AB359" s="30">
        <f t="shared" si="108"/>
        <v>-3.3271052150675107E-2</v>
      </c>
      <c r="AC359" s="29">
        <f t="shared" si="93"/>
        <v>-4.8692711558320459E-2</v>
      </c>
      <c r="AD359" s="29">
        <f t="shared" si="97"/>
        <v>8.2355198946768779E-3</v>
      </c>
      <c r="AE359" s="29"/>
      <c r="AF359" s="29"/>
      <c r="AG359" s="29"/>
      <c r="AZ359" s="1" t="d">
        <f>A356</f>
        <v>2014-01-06</v>
      </c>
      <c r="BA359" s="6">
        <f t="shared" si="102"/>
        <v>-2.827008798019116E-2</v>
      </c>
      <c r="BB359" s="6">
        <f t="shared" si="94"/>
        <v>-0.31924886905384409</v>
      </c>
      <c r="BC359" s="6">
        <f t="shared" si="98"/>
        <v>-0.3865841951857148</v>
      </c>
    </row>
    <row r="360" spans="1:55">
      <c r="A360" s="1" t="d">
        <v>2014-02-03</v>
      </c>
      <c r="B360">
        <v>84.040001000000004</v>
      </c>
      <c r="C360">
        <v>106.790001</v>
      </c>
      <c r="D360" s="29">
        <f t="shared" si="99"/>
        <v>1.2707044232424509</v>
      </c>
      <c r="E360" s="29">
        <f t="shared" si="103"/>
        <v>5.600397134551207E-2</v>
      </c>
      <c r="F360" s="30">
        <f t="shared" si="106"/>
        <v>-3.6914864035339718E-3</v>
      </c>
      <c r="G360" s="29">
        <f t="shared" si="91"/>
        <v>-0.1520531174733977</v>
      </c>
      <c r="H360" s="29">
        <f t="shared" si="95"/>
        <v>-0.28885884874690065</v>
      </c>
      <c r="I360" s="29"/>
      <c r="J360" s="29"/>
      <c r="K360" s="29"/>
      <c r="L360" s="1" t="d">
        <v>2014-02-03</v>
      </c>
      <c r="M360">
        <v>44.700001</v>
      </c>
      <c r="N360">
        <v>106.790001</v>
      </c>
      <c r="O360" s="29">
        <f t="shared" si="100"/>
        <v>2.3890380002452352</v>
      </c>
      <c r="P360" s="29">
        <f t="shared" si="104"/>
        <v>4.3349783027484115E-2</v>
      </c>
      <c r="Q360" s="30">
        <f t="shared" si="107"/>
        <v>-5.6345509233464125E-2</v>
      </c>
      <c r="R360" s="29">
        <f t="shared" si="92"/>
        <v>-0.20310079113965573</v>
      </c>
      <c r="S360" s="29">
        <f t="shared" si="96"/>
        <v>-0.32425944115401789</v>
      </c>
      <c r="T360" s="29"/>
      <c r="U360" s="29"/>
      <c r="V360" s="29"/>
      <c r="W360" s="1" t="d">
        <v>2014-02-03</v>
      </c>
      <c r="X360">
        <v>64.089995999999999</v>
      </c>
      <c r="Y360">
        <v>50.470001000000003</v>
      </c>
      <c r="Z360" s="29">
        <f t="shared" si="101"/>
        <v>1.2698631807041176</v>
      </c>
      <c r="AA360" s="29">
        <f t="shared" si="105"/>
        <v>-5.9871524292502091E-3</v>
      </c>
      <c r="AB360" s="30">
        <f t="shared" si="108"/>
        <v>-2.6351190543643932E-2</v>
      </c>
      <c r="AC360" s="29">
        <f t="shared" si="93"/>
        <v>-3.4489890425554039E-2</v>
      </c>
      <c r="AD360" s="29">
        <f t="shared" si="97"/>
        <v>1.856416669153628E-2</v>
      </c>
      <c r="AE360" s="29"/>
      <c r="AF360" s="29"/>
      <c r="AG360" s="29"/>
      <c r="AZ360" s="1" t="d">
        <f>A357</f>
        <v>2014-01-13</v>
      </c>
      <c r="BA360" s="6">
        <f t="shared" si="102"/>
        <v>-4.2427545370037976E-2</v>
      </c>
      <c r="BB360" s="6">
        <f t="shared" si="94"/>
        <v>-0.34836358254967886</v>
      </c>
      <c r="BC360" s="6">
        <f t="shared" si="98"/>
        <v>-0.37846267596566774</v>
      </c>
    </row>
    <row r="361" spans="1:55">
      <c r="A361" s="1" t="d">
        <v>2014-02-10</v>
      </c>
      <c r="B361">
        <v>86.029999000000004</v>
      </c>
      <c r="C361">
        <v>106.58000199999999</v>
      </c>
      <c r="D361" s="29">
        <f t="shared" si="99"/>
        <v>1.2388701992196929</v>
      </c>
      <c r="E361" s="29">
        <f t="shared" si="103"/>
        <v>1.0142036514479846E-2</v>
      </c>
      <c r="F361" s="30">
        <f t="shared" si="106"/>
        <v>-1.8782914988702274E-2</v>
      </c>
      <c r="G361" s="29">
        <f t="shared" si="91"/>
        <v>-0.14030514347070455</v>
      </c>
      <c r="H361" s="29">
        <f t="shared" si="95"/>
        <v>-0.35443791353974757</v>
      </c>
      <c r="I361" s="29"/>
      <c r="J361" s="29"/>
      <c r="K361" s="29"/>
      <c r="L361" s="1" t="d">
        <v>2014-02-10</v>
      </c>
      <c r="M361">
        <v>46.119999</v>
      </c>
      <c r="N361">
        <v>106.58000199999999</v>
      </c>
      <c r="O361" s="29">
        <f t="shared" si="100"/>
        <v>2.3109281073488313</v>
      </c>
      <c r="P361" s="29">
        <f t="shared" si="104"/>
        <v>6.2463303267976406E-3</v>
      </c>
      <c r="Q361" s="30">
        <f t="shared" si="107"/>
        <v>-7.2370432887516628E-2</v>
      </c>
      <c r="R361" s="29">
        <f t="shared" si="92"/>
        <v>-0.20514392569222017</v>
      </c>
      <c r="S361" s="29">
        <f t="shared" si="96"/>
        <v>-0.37101109594263054</v>
      </c>
      <c r="T361" s="29"/>
      <c r="U361" s="29"/>
      <c r="V361" s="29"/>
      <c r="W361" s="1" t="d">
        <v>2014-02-10</v>
      </c>
      <c r="X361">
        <v>65.169998000000007</v>
      </c>
      <c r="Y361">
        <v>51.369999</v>
      </c>
      <c r="Z361" s="29">
        <f t="shared" si="101"/>
        <v>1.2686392693914594</v>
      </c>
      <c r="AA361" s="29">
        <f t="shared" si="105"/>
        <v>9.9501936458018716E-3</v>
      </c>
      <c r="AB361" s="30">
        <f t="shared" si="108"/>
        <v>-3.8107253998440622E-2</v>
      </c>
      <c r="AC361" s="29">
        <f t="shared" si="93"/>
        <v>-2.6663452820104603E-2</v>
      </c>
      <c r="AD361" s="29">
        <f t="shared" si="97"/>
        <v>1.5123862489640096E-2</v>
      </c>
      <c r="AE361" s="29"/>
      <c r="AF361" s="29"/>
      <c r="AG361" s="29"/>
      <c r="AZ361" s="1" t="d">
        <f>A358</f>
        <v>2014-01-20</v>
      </c>
      <c r="BA361" s="6">
        <f t="shared" si="102"/>
        <v>-1.5632097530228518E-2</v>
      </c>
      <c r="BB361" s="6">
        <f t="shared" si="94"/>
        <v>-0.25849710210781907</v>
      </c>
      <c r="BC361" s="6">
        <f t="shared" si="98"/>
        <v>-0.33005266772913072</v>
      </c>
    </row>
    <row r="362" spans="1:55">
      <c r="A362" s="1" t="d">
        <v>2014-02-17</v>
      </c>
      <c r="B362">
        <v>86.410004000000001</v>
      </c>
      <c r="C362">
        <v>106.66999800000001</v>
      </c>
      <c r="D362" s="29">
        <f t="shared" si="99"/>
        <v>1.2344635234596217</v>
      </c>
      <c r="E362" s="29">
        <f t="shared" si="103"/>
        <v>-3.1930632612825575E-2</v>
      </c>
      <c r="F362" s="30">
        <f t="shared" si="106"/>
        <v>-1.3431997003129302E-2</v>
      </c>
      <c r="G362" s="29">
        <f t="shared" si="91"/>
        <v>-0.14665023317711426</v>
      </c>
      <c r="H362" s="29">
        <f t="shared" si="95"/>
        <v>-0.26220902297581822</v>
      </c>
      <c r="I362" s="29"/>
      <c r="J362" s="29"/>
      <c r="K362" s="29"/>
      <c r="L362" s="1" t="d">
        <v>2014-02-17</v>
      </c>
      <c r="M362">
        <v>46.189999</v>
      </c>
      <c r="N362">
        <v>106.66999800000001</v>
      </c>
      <c r="O362" s="29">
        <f t="shared" si="100"/>
        <v>2.3093743301444976</v>
      </c>
      <c r="P362" s="29">
        <f t="shared" si="104"/>
        <v>-5.9097484180786627E-2</v>
      </c>
      <c r="Q362" s="30">
        <f t="shared" si="107"/>
        <v>-7.0675258007264097E-2</v>
      </c>
      <c r="R362" s="29">
        <f t="shared" si="92"/>
        <v>-0.22045758376553082</v>
      </c>
      <c r="S362" s="29">
        <f t="shared" si="96"/>
        <v>-0.28202805034710071</v>
      </c>
      <c r="T362" s="29"/>
      <c r="U362" s="29"/>
      <c r="V362" s="29"/>
      <c r="W362" s="1" t="d">
        <v>2014-02-17</v>
      </c>
      <c r="X362">
        <v>65.199996999999996</v>
      </c>
      <c r="Y362">
        <v>51.389999000000003</v>
      </c>
      <c r="Z362" s="29">
        <f t="shared" si="101"/>
        <v>1.2687292910824923</v>
      </c>
      <c r="AA362" s="29">
        <f t="shared" si="105"/>
        <v>-4.8082773619274191E-3</v>
      </c>
      <c r="AB362" s="30">
        <f t="shared" si="108"/>
        <v>-2.3526295279388855E-2</v>
      </c>
      <c r="AC362" s="29">
        <f t="shared" si="93"/>
        <v>-2.3943580749071849E-2</v>
      </c>
      <c r="AD362" s="29">
        <f t="shared" si="97"/>
        <v>1.8354804124065968E-2</v>
      </c>
      <c r="AE362" s="29"/>
      <c r="AF362" s="29"/>
      <c r="AG362" s="29"/>
      <c r="AZ362" s="1" t="d">
        <f>A359</f>
        <v>2014-01-27</v>
      </c>
      <c r="BA362" s="6">
        <f t="shared" si="102"/>
        <v>-1.5250942007132791E-2</v>
      </c>
      <c r="BB362" s="6">
        <f t="shared" si="94"/>
        <v>-0.21143590682745875</v>
      </c>
      <c r="BC362" s="6">
        <f t="shared" si="98"/>
        <v>-0.30937752190383505</v>
      </c>
    </row>
    <row r="363" spans="1:55">
      <c r="A363" s="1" t="d">
        <v>2014-02-24</v>
      </c>
      <c r="B363">
        <v>87.650002000000001</v>
      </c>
      <c r="C363">
        <v>108.57</v>
      </c>
      <c r="D363" s="29">
        <f t="shared" si="99"/>
        <v>1.2386765262138841</v>
      </c>
      <c r="E363" s="29">
        <f t="shared" si="103"/>
        <v>-4.7268526979494518E-2</v>
      </c>
      <c r="F363" s="30">
        <f t="shared" si="106"/>
        <v>6.0591349012876659E-3</v>
      </c>
      <c r="G363" s="29">
        <f t="shared" si="91"/>
        <v>-0.13783734370324668</v>
      </c>
      <c r="H363" s="29">
        <f t="shared" si="95"/>
        <v>-0.27341655247865077</v>
      </c>
      <c r="I363" s="29"/>
      <c r="J363" s="29"/>
      <c r="K363" s="29"/>
      <c r="L363" s="1" t="d">
        <v>2014-02-24</v>
      </c>
      <c r="M363">
        <v>47.080002</v>
      </c>
      <c r="N363">
        <v>108.57</v>
      </c>
      <c r="O363" s="29">
        <f t="shared" si="100"/>
        <v>2.3060746683910502</v>
      </c>
      <c r="P363" s="29">
        <f t="shared" si="104"/>
        <v>-6.4075319578873371E-2</v>
      </c>
      <c r="Q363" s="30">
        <f t="shared" si="107"/>
        <v>-6.3516483329817797E-2</v>
      </c>
      <c r="R363" s="29">
        <f t="shared" si="92"/>
        <v>-0.2082397746767124</v>
      </c>
      <c r="S363" s="29">
        <f t="shared" si="96"/>
        <v>-0.28687617057240677</v>
      </c>
      <c r="T363" s="29"/>
      <c r="U363" s="29"/>
      <c r="V363" s="29"/>
      <c r="W363" s="1" t="d">
        <v>2014-02-24</v>
      </c>
      <c r="X363">
        <v>66.839995999999999</v>
      </c>
      <c r="Y363">
        <v>52.060001</v>
      </c>
      <c r="Z363" s="29">
        <f t="shared" si="101"/>
        <v>1.283903087132096</v>
      </c>
      <c r="AA363" s="29">
        <f t="shared" si="105"/>
        <v>2.2254036509367733E-2</v>
      </c>
      <c r="AB363" s="30">
        <f t="shared" si="108"/>
        <v>-1.3152917977832843E-2</v>
      </c>
      <c r="AC363" s="29">
        <f t="shared" si="93"/>
        <v>-4.1371797159952895E-3</v>
      </c>
      <c r="AD363" s="29">
        <f t="shared" si="97"/>
        <v>2.6607714093013688E-2</v>
      </c>
      <c r="AE363" s="29"/>
      <c r="AF363" s="29"/>
      <c r="AG363" s="29"/>
      <c r="AZ363" s="1" t="d">
        <f>A360</f>
        <v>2014-02-03</v>
      </c>
      <c r="BA363" s="6">
        <f t="shared" si="102"/>
        <v>-4.9222952102733891E-3</v>
      </c>
      <c r="BB363" s="6">
        <f t="shared" si="94"/>
        <v>-0.20331625175565585</v>
      </c>
      <c r="BC363" s="6">
        <f t="shared" si="98"/>
        <v>-0.30827155273699214</v>
      </c>
    </row>
    <row r="364" spans="1:55">
      <c r="A364" s="1" t="d">
        <v>2014-03-03</v>
      </c>
      <c r="B364">
        <v>88.019997000000004</v>
      </c>
      <c r="C364">
        <v>105.889999</v>
      </c>
      <c r="D364" s="29">
        <f t="shared" si="99"/>
        <v>1.2030220700870962</v>
      </c>
      <c r="E364" s="29">
        <f t="shared" si="103"/>
        <v>-5.4734627972912502E-2</v>
      </c>
      <c r="F364" s="30">
        <f t="shared" si="106"/>
        <v>-3.8676247702231333E-2</v>
      </c>
      <c r="G364" s="29">
        <f t="shared" ref="G364:G427" si="109">LN(D364/D325)</f>
        <v>-0.14569701346020136</v>
      </c>
      <c r="H364" s="29">
        <f t="shared" si="95"/>
        <v>-0.27898807554594629</v>
      </c>
      <c r="I364" s="29"/>
      <c r="J364" s="29"/>
      <c r="K364" s="29"/>
      <c r="L364" s="1" t="d">
        <v>2014-03-03</v>
      </c>
      <c r="M364">
        <v>47.790000999999997</v>
      </c>
      <c r="N364">
        <v>105.889999</v>
      </c>
      <c r="O364" s="29">
        <f t="shared" si="100"/>
        <v>2.2157354422319431</v>
      </c>
      <c r="P364" s="29">
        <f t="shared" si="104"/>
        <v>-7.5306398073084674E-2</v>
      </c>
      <c r="Q364" s="30">
        <f t="shared" si="107"/>
        <v>-9.9599043969061843E-2</v>
      </c>
      <c r="R364" s="29">
        <f t="shared" ref="R364:R427" si="110">LN(O364/O325)</f>
        <v>-0.23984904591110265</v>
      </c>
      <c r="S364" s="29">
        <f t="shared" si="96"/>
        <v>-0.31999883945815533</v>
      </c>
      <c r="T364" s="29"/>
      <c r="U364" s="29"/>
      <c r="V364" s="29"/>
      <c r="W364" s="1" t="d">
        <v>2014-03-03</v>
      </c>
      <c r="X364">
        <v>67.389999000000003</v>
      </c>
      <c r="Y364">
        <v>53</v>
      </c>
      <c r="Z364" s="29">
        <f t="shared" si="101"/>
        <v>1.2715094150943398</v>
      </c>
      <c r="AA364" s="29">
        <f t="shared" si="105"/>
        <v>1.2955476290277446E-3</v>
      </c>
      <c r="AB364" s="30">
        <f t="shared" si="108"/>
        <v>-2.0928336188478395E-2</v>
      </c>
      <c r="AC364" s="29">
        <f t="shared" ref="AC364:AC427" si="111">LN(Z364/Z325)</f>
        <v>-2.0630089012322484E-2</v>
      </c>
      <c r="AD364" s="29">
        <f t="shared" si="97"/>
        <v>1.8916121808102565E-2</v>
      </c>
      <c r="AE364" s="29"/>
      <c r="AF364" s="29"/>
      <c r="AG364" s="29"/>
      <c r="AZ364" s="1" t="d">
        <f>A361</f>
        <v>2014-02-10</v>
      </c>
      <c r="BA364" s="6">
        <f t="shared" si="102"/>
        <v>-8.3625994121695729E-3</v>
      </c>
      <c r="BB364" s="6">
        <f t="shared" si="94"/>
        <v>-0.20535938630822029</v>
      </c>
      <c r="BC364" s="6">
        <f t="shared" si="98"/>
        <v>-0.37385061752983906</v>
      </c>
    </row>
    <row r="365" spans="1:55">
      <c r="A365" s="1" t="d">
        <v>2014-03-10</v>
      </c>
      <c r="B365">
        <v>86.379997000000003</v>
      </c>
      <c r="C365">
        <v>108.519997</v>
      </c>
      <c r="D365" s="29">
        <f t="shared" si="99"/>
        <v>1.2563093397653162</v>
      </c>
      <c r="E365" s="29">
        <f t="shared" si="103"/>
        <v>1.3978492719285869E-2</v>
      </c>
      <c r="F365" s="30">
        <f t="shared" si="106"/>
        <v>1.8225485741519512E-2</v>
      </c>
      <c r="G365" s="29">
        <f t="shared" si="109"/>
        <v>-0.12553887438853023</v>
      </c>
      <c r="H365" s="29">
        <f t="shared" si="95"/>
        <v>-0.20038467758629441</v>
      </c>
      <c r="I365" s="29"/>
      <c r="J365" s="29"/>
      <c r="K365" s="29"/>
      <c r="L365" s="1" t="d">
        <v>2014-03-10</v>
      </c>
      <c r="M365">
        <v>46.900002000000001</v>
      </c>
      <c r="N365">
        <v>108.519997</v>
      </c>
      <c r="O365" s="29">
        <f t="shared" si="100"/>
        <v>2.3138591124153898</v>
      </c>
      <c r="P365" s="29">
        <f t="shared" si="104"/>
        <v>1.2675201343089121E-3</v>
      </c>
      <c r="Q365" s="30">
        <f t="shared" si="107"/>
        <v>-4.9651897500580619E-2</v>
      </c>
      <c r="R365" s="29">
        <f t="shared" si="110"/>
        <v>-0.20557286257949808</v>
      </c>
      <c r="S365" s="29">
        <f t="shared" si="96"/>
        <v>-0.24916074743209329</v>
      </c>
      <c r="T365" s="29"/>
      <c r="U365" s="29"/>
      <c r="V365" s="29"/>
      <c r="W365" s="1" t="d">
        <v>2014-03-10</v>
      </c>
      <c r="X365">
        <v>65.849997999999999</v>
      </c>
      <c r="Y365">
        <v>51.349997999999999</v>
      </c>
      <c r="Z365" s="29">
        <f t="shared" si="101"/>
        <v>1.2823758629941913</v>
      </c>
      <c r="AA365" s="29">
        <f t="shared" si="105"/>
        <v>1.0769615748299072E-2</v>
      </c>
      <c r="AB365" s="30">
        <f t="shared" si="108"/>
        <v>-1.2061970875730276E-2</v>
      </c>
      <c r="AC365" s="29">
        <f t="shared" si="111"/>
        <v>-1.4715092688512493E-2</v>
      </c>
      <c r="AD365" s="29">
        <f t="shared" si="97"/>
        <v>1.9412521139287073E-2</v>
      </c>
      <c r="AE365" s="29"/>
      <c r="AF365" s="29"/>
      <c r="AG365" s="29"/>
      <c r="AZ365" s="1" t="d">
        <f>A362</f>
        <v>2014-02-17</v>
      </c>
      <c r="BA365" s="6">
        <f t="shared" si="102"/>
        <v>-5.1316577777437006E-3</v>
      </c>
      <c r="BB365" s="6">
        <f t="shared" si="94"/>
        <v>-0.22067304438153093</v>
      </c>
      <c r="BC365" s="6">
        <f t="shared" si="98"/>
        <v>-0.2816217269659097</v>
      </c>
    </row>
    <row r="366" spans="1:55">
      <c r="A366" s="1" t="d">
        <v>2014-03-17</v>
      </c>
      <c r="B366">
        <v>87.059997999999993</v>
      </c>
      <c r="C366">
        <v>108.230003</v>
      </c>
      <c r="D366" s="29">
        <f t="shared" si="99"/>
        <v>1.2431656959146726</v>
      </c>
      <c r="E366" s="29">
        <f t="shared" si="103"/>
        <v>7.0246251305811974E-3</v>
      </c>
      <c r="F366" s="30">
        <f t="shared" si="106"/>
        <v>3.9681715280714278E-2</v>
      </c>
      <c r="G366" s="29">
        <f t="shared" si="109"/>
        <v>-0.1092810839344411</v>
      </c>
      <c r="H366" s="29">
        <f t="shared" si="95"/>
        <v>-0.17434983200161816</v>
      </c>
      <c r="I366" s="29"/>
      <c r="J366" s="29"/>
      <c r="K366" s="29"/>
      <c r="L366" s="1" t="d">
        <v>2014-03-17</v>
      </c>
      <c r="M366">
        <v>47.369999</v>
      </c>
      <c r="N366">
        <v>108.230003</v>
      </c>
      <c r="O366" s="29">
        <f t="shared" si="100"/>
        <v>2.2847795078061961</v>
      </c>
      <c r="P366" s="29">
        <f t="shared" si="104"/>
        <v>-1.070711089462228E-2</v>
      </c>
      <c r="Q366" s="30">
        <f t="shared" si="107"/>
        <v>-2.3933687164218332E-2</v>
      </c>
      <c r="R366" s="29">
        <f t="shared" si="110"/>
        <v>-0.20139607602346557</v>
      </c>
      <c r="S366" s="29">
        <f t="shared" si="96"/>
        <v>-0.24704660290050565</v>
      </c>
      <c r="T366" s="29"/>
      <c r="U366" s="29"/>
      <c r="V366" s="29"/>
      <c r="W366" s="1" t="d">
        <v>2014-03-17</v>
      </c>
      <c r="X366">
        <v>65.680000000000007</v>
      </c>
      <c r="Y366">
        <v>51.650002000000001</v>
      </c>
      <c r="Z366" s="29">
        <f t="shared" si="101"/>
        <v>1.2716359623761486</v>
      </c>
      <c r="AA366" s="29">
        <f t="shared" si="105"/>
        <v>2.2883894811207917E-3</v>
      </c>
      <c r="AB366" s="30">
        <f t="shared" si="108"/>
        <v>-7.8776195629936315E-3</v>
      </c>
      <c r="AC366" s="29">
        <f t="shared" si="111"/>
        <v>-2.296891852576494E-2</v>
      </c>
      <c r="AD366" s="29">
        <f t="shared" si="97"/>
        <v>2.0477332360818938E-2</v>
      </c>
      <c r="AE366" s="29"/>
      <c r="AF366" s="29"/>
      <c r="AG366" s="29"/>
      <c r="AZ366" s="1" t="d">
        <f>A363</f>
        <v>2014-02-24</v>
      </c>
      <c r="BA366" s="6">
        <f t="shared" si="102"/>
        <v>3.1212521912040193E-3</v>
      </c>
      <c r="BB366" s="6">
        <f t="shared" si="94"/>
        <v>-0.20845523529271251</v>
      </c>
      <c r="BC366" s="6">
        <f t="shared" si="98"/>
        <v>-0.29282925646874225</v>
      </c>
    </row>
    <row r="367" spans="1:55">
      <c r="A367" s="1" t="d">
        <v>2014-03-24</v>
      </c>
      <c r="B367">
        <v>89.059997999999993</v>
      </c>
      <c r="C367">
        <v>109.370003</v>
      </c>
      <c r="D367" s="29">
        <f t="shared" si="99"/>
        <v>1.2280485678879085</v>
      </c>
      <c r="E367" s="29">
        <f t="shared" si="103"/>
        <v>-8.6171127183172855E-3</v>
      </c>
      <c r="F367" s="30">
        <f t="shared" si="106"/>
        <v>2.7506481531541341E-2</v>
      </c>
      <c r="G367" s="29">
        <f t="shared" si="109"/>
        <v>-0.13849838452022725</v>
      </c>
      <c r="H367" s="29">
        <f t="shared" si="95"/>
        <v>-0.19365545690549896</v>
      </c>
      <c r="I367" s="29"/>
      <c r="J367" s="29"/>
      <c r="K367" s="29"/>
      <c r="L367" s="1" t="d">
        <v>2014-03-24</v>
      </c>
      <c r="M367">
        <v>46.77</v>
      </c>
      <c r="N367">
        <v>109.370003</v>
      </c>
      <c r="O367" s="29">
        <f t="shared" si="100"/>
        <v>2.3384648920248021</v>
      </c>
      <c r="P367" s="29">
        <f t="shared" si="104"/>
        <v>1.3947883668362627E-2</v>
      </c>
      <c r="Q367" s="30">
        <f t="shared" si="107"/>
        <v>3.2147696910919386E-3</v>
      </c>
      <c r="R367" s="29">
        <f t="shared" si="110"/>
        <v>-0.20822324447014459</v>
      </c>
      <c r="S367" s="29">
        <f t="shared" si="96"/>
        <v>-0.24044629218401059</v>
      </c>
      <c r="T367" s="29"/>
      <c r="U367" s="29"/>
      <c r="V367" s="29"/>
      <c r="W367" s="1" t="d">
        <v>2014-03-24</v>
      </c>
      <c r="X367">
        <v>64.279999000000004</v>
      </c>
      <c r="Y367">
        <v>51.73</v>
      </c>
      <c r="Z367" s="29">
        <f t="shared" si="101"/>
        <v>1.2426058186738838</v>
      </c>
      <c r="AA367" s="29">
        <f t="shared" si="105"/>
        <v>-3.269408381081234E-2</v>
      </c>
      <c r="AB367" s="30">
        <f t="shared" si="108"/>
        <v>-4.4184110191471324E-2</v>
      </c>
      <c r="AC367" s="29">
        <f t="shared" si="111"/>
        <v>-6.2465796262624537E-2</v>
      </c>
      <c r="AD367" s="29">
        <f t="shared" si="97"/>
        <v>-5.095322225426171E-3</v>
      </c>
      <c r="AE367" s="29"/>
      <c r="AF367" s="29"/>
      <c r="AG367" s="29"/>
      <c r="AZ367" s="1" t="d">
        <f>A364</f>
        <v>2014-03-03</v>
      </c>
      <c r="BA367" s="6">
        <f t="shared" si="102"/>
        <v>-4.5703400937071037E-3</v>
      </c>
      <c r="BB367" s="6">
        <f t="shared" ref="BB367:BB430" si="112">R364-AVERAGE($P$4:$S$640)</f>
        <v>-0.24006450652710276</v>
      </c>
      <c r="BC367" s="6">
        <f t="shared" si="98"/>
        <v>-0.29840077953603777</v>
      </c>
    </row>
    <row r="368" spans="1:55">
      <c r="A368" s="1" t="d">
        <v>2014-03-31</v>
      </c>
      <c r="B368">
        <v>90.160004000000001</v>
      </c>
      <c r="C368">
        <v>108.459999</v>
      </c>
      <c r="D368" s="29">
        <f t="shared" si="99"/>
        <v>1.2029724288832107</v>
      </c>
      <c r="E368" s="29">
        <f t="shared" si="103"/>
        <v>-4.1264602985415461E-5</v>
      </c>
      <c r="F368" s="30">
        <f t="shared" si="106"/>
        <v>2.1217414972480083E-2</v>
      </c>
      <c r="G368" s="29">
        <f t="shared" si="109"/>
        <v>-9.9566924622775541E-2</v>
      </c>
      <c r="H368" s="29">
        <f t="shared" si="95"/>
        <v>-0.21063431397179883</v>
      </c>
      <c r="I368" s="29"/>
      <c r="J368" s="29"/>
      <c r="K368" s="29"/>
      <c r="L368" s="1" t="d">
        <v>2014-03-31</v>
      </c>
      <c r="M368">
        <v>47.34</v>
      </c>
      <c r="N368">
        <v>108.459999</v>
      </c>
      <c r="O368" s="29">
        <f t="shared" si="100"/>
        <v>2.2910857414448667</v>
      </c>
      <c r="P368" s="29">
        <f t="shared" si="104"/>
        <v>3.3441451623433184E-2</v>
      </c>
      <c r="Q368" s="30">
        <f t="shared" si="107"/>
        <v>-1.3631349487608992E-2</v>
      </c>
      <c r="R368" s="29">
        <f t="shared" si="110"/>
        <v>-0.18050682350264494</v>
      </c>
      <c r="S368" s="29">
        <f t="shared" si="96"/>
        <v>-0.25636952086117804</v>
      </c>
      <c r="T368" s="29"/>
      <c r="U368" s="29"/>
      <c r="V368" s="29"/>
      <c r="W368" s="1" t="d">
        <v>2014-03-31</v>
      </c>
      <c r="X368">
        <v>64.650002000000001</v>
      </c>
      <c r="Y368">
        <v>52.540000999999997</v>
      </c>
      <c r="Z368" s="29">
        <f t="shared" si="101"/>
        <v>1.2304910690808706</v>
      </c>
      <c r="AA368" s="29">
        <f t="shared" si="105"/>
        <v>-3.2791377703843799E-2</v>
      </c>
      <c r="AB368" s="30">
        <f t="shared" si="108"/>
        <v>-4.566496761626436E-2</v>
      </c>
      <c r="AC368" s="29">
        <f t="shared" si="111"/>
        <v>-8.0903665016255344E-2</v>
      </c>
      <c r="AD368" s="29">
        <f t="shared" si="97"/>
        <v>-8.2006811118190658E-3</v>
      </c>
      <c r="AE368" s="29"/>
      <c r="AF368" s="29"/>
      <c r="AG368" s="29"/>
      <c r="AZ368" s="1" t="d">
        <f>A365</f>
        <v>2014-03-10</v>
      </c>
      <c r="BA368" s="6">
        <f t="shared" si="102"/>
        <v>-4.0739407625225953E-3</v>
      </c>
      <c r="BB368" s="6">
        <f t="shared" si="112"/>
        <v>-0.2057883231954982</v>
      </c>
      <c r="BC368" s="6">
        <f t="shared" si="98"/>
        <v>-0.2197973815763859</v>
      </c>
    </row>
    <row r="369" spans="1:55">
      <c r="A369" s="1" t="d">
        <v>2014-04-07</v>
      </c>
      <c r="B369">
        <v>88.449996999999996</v>
      </c>
      <c r="C369">
        <v>110.730003</v>
      </c>
      <c r="D369" s="29">
        <f t="shared" si="99"/>
        <v>1.2518938016470482</v>
      </c>
      <c r="E369" s="29">
        <f t="shared" si="103"/>
        <v>-3.520881229144773E-3</v>
      </c>
      <c r="F369" s="30">
        <f t="shared" si="106"/>
        <v>3.5399541610042745E-2</v>
      </c>
      <c r="G369" s="29">
        <f t="shared" si="109"/>
        <v>-4.9256698750510329E-2</v>
      </c>
      <c r="H369" s="29">
        <f t="shared" si="95"/>
        <v>-0.1814487073802839</v>
      </c>
      <c r="I369" s="29"/>
      <c r="J369" s="29"/>
      <c r="K369" s="29"/>
      <c r="L369" s="1" t="d">
        <v>2014-04-07</v>
      </c>
      <c r="M369">
        <v>46.029998999999997</v>
      </c>
      <c r="N369">
        <v>110.730003</v>
      </c>
      <c r="O369" s="29">
        <f t="shared" si="100"/>
        <v>2.4056051576277464</v>
      </c>
      <c r="P369" s="29">
        <f t="shared" si="104"/>
        <v>3.8884754648856691E-2</v>
      </c>
      <c r="Q369" s="30">
        <f t="shared" si="107"/>
        <v>2.0980241606225161E-2</v>
      </c>
      <c r="R369" s="29">
        <f t="shared" si="110"/>
        <v>-0.11210463250474989</v>
      </c>
      <c r="S369" s="29">
        <f t="shared" si="96"/>
        <v>-0.24100825923477848</v>
      </c>
      <c r="T369" s="29"/>
      <c r="U369" s="29"/>
      <c r="V369" s="29"/>
      <c r="W369" s="1" t="d">
        <v>2014-04-07</v>
      </c>
      <c r="X369">
        <v>62.240001999999997</v>
      </c>
      <c r="Y369">
        <v>50.900002000000001</v>
      </c>
      <c r="Z369" s="29">
        <f t="shared" si="101"/>
        <v>1.2227897751359615</v>
      </c>
      <c r="AA369" s="29">
        <f t="shared" si="105"/>
        <v>-4.7579551236454264E-2</v>
      </c>
      <c r="AB369" s="30">
        <f t="shared" si="108"/>
        <v>-6.2449501547771617E-2</v>
      </c>
      <c r="AC369" s="29">
        <f t="shared" si="111"/>
        <v>-9.4167055804093014E-2</v>
      </c>
      <c r="AD369" s="29">
        <f t="shared" si="97"/>
        <v>-5.4172476791932832E-3</v>
      </c>
      <c r="AE369" s="29"/>
      <c r="AF369" s="29"/>
      <c r="AG369" s="29"/>
      <c r="AZ369" s="1" t="d">
        <f>A366</f>
        <v>2014-03-17</v>
      </c>
      <c r="BA369" s="6">
        <f t="shared" si="102"/>
        <v>-3.0091295409907307E-3</v>
      </c>
      <c r="BB369" s="6">
        <f t="shared" si="112"/>
        <v>-0.20161153663946568</v>
      </c>
      <c r="BC369" s="6">
        <f t="shared" si="98"/>
        <v>-0.19376253599170964</v>
      </c>
    </row>
    <row r="370" spans="1:55">
      <c r="A370" s="1" t="d">
        <v>2014-04-14</v>
      </c>
      <c r="B370">
        <v>92.790001000000004</v>
      </c>
      <c r="C370">
        <v>110.050003</v>
      </c>
      <c r="D370" s="29">
        <f t="shared" si="99"/>
        <v>1.1860114431941864</v>
      </c>
      <c r="E370" s="29">
        <f t="shared" si="103"/>
        <v>-4.7065157783617979E-2</v>
      </c>
      <c r="F370" s="30">
        <f t="shared" si="106"/>
        <v>-4.2525627460336182E-3</v>
      </c>
      <c r="G370" s="29">
        <f t="shared" si="109"/>
        <v>-9.5107177225205577E-2</v>
      </c>
      <c r="H370" s="29">
        <f t="shared" si="95"/>
        <v>-0.25367397035309319</v>
      </c>
      <c r="I370" s="29"/>
      <c r="J370" s="29"/>
      <c r="K370" s="29"/>
      <c r="L370" s="1" t="d">
        <v>2014-04-14</v>
      </c>
      <c r="M370">
        <v>47.52</v>
      </c>
      <c r="N370">
        <v>110.050003</v>
      </c>
      <c r="O370" s="29">
        <f t="shared" si="100"/>
        <v>2.3158670664983165</v>
      </c>
      <c r="P370" s="29">
        <f t="shared" si="104"/>
        <v>1.3514635977867973E-2</v>
      </c>
      <c r="Q370" s="30">
        <f t="shared" si="107"/>
        <v>-3.860561058507649E-3</v>
      </c>
      <c r="R370" s="29">
        <f t="shared" si="110"/>
        <v>-0.15258885068064981</v>
      </c>
      <c r="S370" s="29">
        <f t="shared" si="96"/>
        <v>-0.28758076444692299</v>
      </c>
      <c r="T370" s="29"/>
      <c r="U370" s="29"/>
      <c r="V370" s="29"/>
      <c r="W370" s="1" t="d">
        <v>2014-04-14</v>
      </c>
      <c r="X370">
        <v>63.77</v>
      </c>
      <c r="Y370">
        <v>52.75</v>
      </c>
      <c r="Z370" s="29">
        <f t="shared" si="101"/>
        <v>1.2089099526066351</v>
      </c>
      <c r="AA370" s="29">
        <f t="shared" si="105"/>
        <v>-5.058514288535311E-2</v>
      </c>
      <c r="AB370" s="30">
        <f t="shared" si="108"/>
        <v>-6.7866148818412117E-2</v>
      </c>
      <c r="AC370" s="29">
        <f t="shared" si="111"/>
        <v>-8.1700658559731909E-2</v>
      </c>
      <c r="AD370" s="29">
        <f t="shared" si="97"/>
        <v>-3.1956325102520909E-2</v>
      </c>
      <c r="AE370" s="29"/>
      <c r="AF370" s="29"/>
      <c r="AG370" s="29"/>
      <c r="AZ370" s="1" t="d">
        <f>A367</f>
        <v>2014-03-24</v>
      </c>
      <c r="BA370" s="6">
        <f t="shared" si="102"/>
        <v>-2.8581784127235839E-2</v>
      </c>
      <c r="BB370" s="6">
        <f t="shared" si="112"/>
        <v>-0.2084387050861447</v>
      </c>
      <c r="BC370" s="6">
        <f t="shared" si="98"/>
        <v>-0.21306816089559044</v>
      </c>
    </row>
    <row r="371" spans="1:55">
      <c r="A371" s="1" t="d">
        <v>2014-04-21</v>
      </c>
      <c r="B371">
        <v>93.230002999999996</v>
      </c>
      <c r="C371">
        <v>111.33000199999999</v>
      </c>
      <c r="D371" s="29">
        <f t="shared" si="99"/>
        <v>1.1941434990622064</v>
      </c>
      <c r="E371" s="29">
        <f t="shared" si="103"/>
        <v>-2.7997188122033584E-2</v>
      </c>
      <c r="F371" s="30">
        <f t="shared" si="106"/>
        <v>-1.5157082014973598E-2</v>
      </c>
      <c r="G371" s="29">
        <f t="shared" si="109"/>
        <v>-8.7156875691848434E-2</v>
      </c>
      <c r="H371" s="29">
        <f t="shared" si="95"/>
        <v>-0.19600542086584749</v>
      </c>
      <c r="I371" s="29"/>
      <c r="J371" s="29"/>
      <c r="K371" s="29"/>
      <c r="L371" s="1" t="d">
        <v>2014-04-21</v>
      </c>
      <c r="M371">
        <v>47.16</v>
      </c>
      <c r="N371">
        <v>111.33000199999999</v>
      </c>
      <c r="O371" s="29">
        <f t="shared" si="100"/>
        <v>2.3606870653095844</v>
      </c>
      <c r="P371" s="29">
        <f t="shared" si="104"/>
        <v>9.45802099689084E-3</v>
      </c>
      <c r="Q371" s="30">
        <f t="shared" si="107"/>
        <v>6.149348972702885E-3</v>
      </c>
      <c r="R371" s="29">
        <f t="shared" si="110"/>
        <v>-0.12341888923155067</v>
      </c>
      <c r="S371" s="29">
        <f t="shared" si="96"/>
        <v>-0.20522658178655992</v>
      </c>
      <c r="T371" s="29"/>
      <c r="U371" s="29"/>
      <c r="V371" s="29"/>
      <c r="W371" s="1" t="d">
        <v>2014-04-21</v>
      </c>
      <c r="X371">
        <v>63.439999</v>
      </c>
      <c r="Y371">
        <v>52.509998000000003</v>
      </c>
      <c r="Z371" s="29">
        <f t="shared" si="101"/>
        <v>1.2081508553856732</v>
      </c>
      <c r="AA371" s="29">
        <f t="shared" si="105"/>
        <v>-2.8119669295067019E-2</v>
      </c>
      <c r="AB371" s="30">
        <f t="shared" si="108"/>
        <v>-6.9851779852080631E-2</v>
      </c>
      <c r="AC371" s="29">
        <f t="shared" si="111"/>
        <v>-9.2115695440885215E-2</v>
      </c>
      <c r="AD371" s="29">
        <f t="shared" si="97"/>
        <v>-4.063059060559527E-2</v>
      </c>
      <c r="AE371" s="29"/>
      <c r="AF371" s="29"/>
      <c r="AG371" s="29"/>
      <c r="AZ371" s="1" t="d">
        <f>A368</f>
        <v>2014-03-31</v>
      </c>
      <c r="BA371" s="6">
        <f t="shared" si="102"/>
        <v>-3.1687143013628738E-2</v>
      </c>
      <c r="BB371" s="6">
        <f t="shared" si="112"/>
        <v>-0.18072228411864505</v>
      </c>
      <c r="BC371" s="6">
        <f t="shared" si="98"/>
        <v>-0.23004701796189031</v>
      </c>
    </row>
    <row r="372" spans="1:55">
      <c r="A372" s="1" t="d">
        <v>2014-04-28</v>
      </c>
      <c r="B372">
        <v>93.720000999999996</v>
      </c>
      <c r="C372">
        <v>112.709999</v>
      </c>
      <c r="D372" s="29">
        <f t="shared" si="99"/>
        <v>1.2026248164465982</v>
      </c>
      <c r="E372" s="29">
        <f t="shared" si="103"/>
        <v>-2.8900302384926655E-4</v>
      </c>
      <c r="F372" s="30">
        <f t="shared" si="106"/>
        <v>-1.7756553670895283E-4</v>
      </c>
      <c r="G372" s="29">
        <f t="shared" si="109"/>
        <v>-6.029783160297341E-2</v>
      </c>
      <c r="H372" s="29">
        <f t="shared" si="95"/>
        <v>-0.18999851680366042</v>
      </c>
      <c r="I372" s="29"/>
      <c r="J372" s="29"/>
      <c r="K372" s="29"/>
      <c r="L372" s="1" t="d">
        <v>2014-04-28</v>
      </c>
      <c r="M372">
        <v>47.549999</v>
      </c>
      <c r="N372">
        <v>112.709999</v>
      </c>
      <c r="O372" s="29">
        <f t="shared" si="100"/>
        <v>2.3703470319736493</v>
      </c>
      <c r="P372" s="29">
        <f t="shared" si="104"/>
        <v>3.4010543313667291E-2</v>
      </c>
      <c r="Q372" s="30">
        <f t="shared" si="107"/>
        <v>2.1350233823912795E-2</v>
      </c>
      <c r="R372" s="29">
        <f t="shared" si="110"/>
        <v>-9.1480470725877255E-2</v>
      </c>
      <c r="S372" s="29">
        <f t="shared" si="96"/>
        <v>-0.20336037313158142</v>
      </c>
      <c r="T372" s="29"/>
      <c r="U372" s="29"/>
      <c r="V372" s="29"/>
      <c r="W372" s="1" t="d">
        <v>2014-04-28</v>
      </c>
      <c r="X372">
        <v>64.25</v>
      </c>
      <c r="Y372">
        <v>52.82</v>
      </c>
      <c r="Z372" s="29">
        <f t="shared" si="101"/>
        <v>1.2163953048087845</v>
      </c>
      <c r="AA372" s="29">
        <f t="shared" si="105"/>
        <v>-1.1521515956820052E-2</v>
      </c>
      <c r="AB372" s="30">
        <f t="shared" si="108"/>
        <v>-5.1687474167844902E-2</v>
      </c>
      <c r="AC372" s="29">
        <f t="shared" si="111"/>
        <v>-8.130524804284979E-2</v>
      </c>
      <c r="AD372" s="29">
        <f t="shared" si="97"/>
        <v>-2.9679069522867765E-2</v>
      </c>
      <c r="AE372" s="29"/>
      <c r="AF372" s="29"/>
      <c r="AG372" s="29"/>
      <c r="AZ372" s="1" t="d">
        <f>A369</f>
        <v>2014-04-07</v>
      </c>
      <c r="BA372" s="6">
        <f t="shared" si="102"/>
        <v>-2.8903709581002954E-2</v>
      </c>
      <c r="BB372" s="6">
        <f t="shared" si="112"/>
        <v>-0.11232009312075</v>
      </c>
      <c r="BC372" s="6">
        <f t="shared" si="98"/>
        <v>-0.20086141137037539</v>
      </c>
    </row>
    <row r="373" spans="1:55">
      <c r="A373" s="1" t="d">
        <v>2014-05-05</v>
      </c>
      <c r="B373">
        <v>93.669998000000007</v>
      </c>
      <c r="C373">
        <v>111.239998</v>
      </c>
      <c r="D373" s="29">
        <f t="shared" si="99"/>
        <v>1.1875733999695397</v>
      </c>
      <c r="E373" s="29">
        <f t="shared" si="103"/>
        <v>-5.2745380597485222E-2</v>
      </c>
      <c r="F373" s="30">
        <f t="shared" si="106"/>
        <v>2.9430616282267699E-2</v>
      </c>
      <c r="G373" s="29">
        <f t="shared" si="109"/>
        <v>-8.9455187293314309E-2</v>
      </c>
      <c r="H373" s="29">
        <f t="shared" si="95"/>
        <v>-0.2268001512585946</v>
      </c>
      <c r="I373" s="29"/>
      <c r="J373" s="29"/>
      <c r="K373" s="29"/>
      <c r="L373" s="1" t="d">
        <v>2014-05-05</v>
      </c>
      <c r="M373">
        <v>47.75</v>
      </c>
      <c r="N373">
        <v>111.239998</v>
      </c>
      <c r="O373" s="29">
        <f t="shared" si="100"/>
        <v>2.3296334659685862</v>
      </c>
      <c r="P373" s="29">
        <f t="shared" si="104"/>
        <v>-3.2090552238877051E-2</v>
      </c>
      <c r="Q373" s="30">
        <f t="shared" si="107"/>
        <v>5.1895969089399849E-2</v>
      </c>
      <c r="R373" s="29">
        <f t="shared" si="110"/>
        <v>-0.10674717125751805</v>
      </c>
      <c r="S373" s="29">
        <f t="shared" si="96"/>
        <v>-0.25392464095461148</v>
      </c>
      <c r="T373" s="29"/>
      <c r="U373" s="29"/>
      <c r="V373" s="29"/>
      <c r="W373" s="1" t="d">
        <v>2014-05-05</v>
      </c>
      <c r="X373">
        <v>63.84</v>
      </c>
      <c r="Y373">
        <v>53.009998000000003</v>
      </c>
      <c r="Z373" s="29">
        <f t="shared" si="101"/>
        <v>1.2043011207055696</v>
      </c>
      <c r="AA373" s="29">
        <f t="shared" si="105"/>
        <v>-1.5235533284034724E-2</v>
      </c>
      <c r="AB373" s="30">
        <f t="shared" si="108"/>
        <v>-5.6594126378784658E-2</v>
      </c>
      <c r="AC373" s="29">
        <f t="shared" si="111"/>
        <v>-9.2285059326638635E-2</v>
      </c>
      <c r="AD373" s="29">
        <f t="shared" si="97"/>
        <v>-4.8616043798817801E-2</v>
      </c>
      <c r="AE373" s="29"/>
      <c r="AF373" s="29"/>
      <c r="AG373" s="29"/>
      <c r="AZ373" s="1" t="d">
        <f>A370</f>
        <v>2014-04-14</v>
      </c>
      <c r="BA373" s="6">
        <f t="shared" si="102"/>
        <v>-5.5442787004330578E-2</v>
      </c>
      <c r="BB373" s="6">
        <f t="shared" si="112"/>
        <v>-0.15280431129664993</v>
      </c>
      <c r="BC373" s="6">
        <f t="shared" si="98"/>
        <v>-0.27308667434318468</v>
      </c>
    </row>
    <row r="374" spans="1:55">
      <c r="A374" s="1" t="d">
        <v>2014-05-12</v>
      </c>
      <c r="B374">
        <v>93.400002000000001</v>
      </c>
      <c r="C374">
        <v>113.540001</v>
      </c>
      <c r="D374" s="29">
        <f t="shared" si="99"/>
        <v>1.2156316763248036</v>
      </c>
      <c r="E374" s="29">
        <f t="shared" si="103"/>
        <v>2.4667890811280725E-2</v>
      </c>
      <c r="F374" s="30">
        <f t="shared" si="106"/>
        <v>3.3728963964834761E-2</v>
      </c>
      <c r="G374" s="29">
        <f t="shared" si="109"/>
        <v>-4.5766299705347201E-2</v>
      </c>
      <c r="H374" s="29">
        <f t="shared" si="95"/>
        <v>-0.20002063318455868</v>
      </c>
      <c r="I374" s="29"/>
      <c r="J374" s="29"/>
      <c r="K374" s="29"/>
      <c r="L374" s="1" t="d">
        <v>2014-05-12</v>
      </c>
      <c r="M374">
        <v>47.900002000000001</v>
      </c>
      <c r="N374">
        <v>113.540001</v>
      </c>
      <c r="O374" s="29">
        <f t="shared" si="100"/>
        <v>2.3703548279601323</v>
      </c>
      <c r="P374" s="29">
        <f t="shared" si="104"/>
        <v>2.3255500201109565E-2</v>
      </c>
      <c r="Q374" s="30">
        <f t="shared" si="107"/>
        <v>5.9374819671450918E-2</v>
      </c>
      <c r="R374" s="29">
        <f t="shared" si="110"/>
        <v>-6.7573993936016749E-2</v>
      </c>
      <c r="S374" s="29">
        <f t="shared" si="96"/>
        <v>-0.23744259906834034</v>
      </c>
      <c r="T374" s="29"/>
      <c r="U374" s="29"/>
      <c r="V374" s="29"/>
      <c r="W374" s="1" t="d">
        <v>2014-05-12</v>
      </c>
      <c r="X374">
        <v>63.75</v>
      </c>
      <c r="Y374">
        <v>53.09</v>
      </c>
      <c r="Z374" s="29">
        <f t="shared" si="101"/>
        <v>1.2007911094368053</v>
      </c>
      <c r="AA374" s="29">
        <f t="shared" si="105"/>
        <v>-6.7384905280490808E-3</v>
      </c>
      <c r="AB374" s="30">
        <f t="shared" si="108"/>
        <v>-6.6935072188589254E-2</v>
      </c>
      <c r="AC374" s="29">
        <f t="shared" si="111"/>
        <v>-7.2794988030316254E-2</v>
      </c>
      <c r="AD374" s="29">
        <f t="shared" si="97"/>
        <v>-5.5372420427504634E-2</v>
      </c>
      <c r="AE374" s="29"/>
      <c r="AF374" s="29"/>
      <c r="AG374" s="29"/>
      <c r="AZ374" s="1" t="d">
        <f>A371</f>
        <v>2014-04-21</v>
      </c>
      <c r="BA374" s="6">
        <f t="shared" si="102"/>
        <v>-6.4117052507404931E-2</v>
      </c>
      <c r="BB374" s="6">
        <f t="shared" si="112"/>
        <v>-0.12363434984755078</v>
      </c>
      <c r="BC374" s="6">
        <f t="shared" si="98"/>
        <v>-0.21541812485593897</v>
      </c>
    </row>
    <row r="375" spans="1:55">
      <c r="A375" s="1" t="d">
        <v>2014-05-19</v>
      </c>
      <c r="B375">
        <v>94.150002000000001</v>
      </c>
      <c r="C375">
        <v>112.699997</v>
      </c>
      <c r="D375" s="29">
        <f t="shared" si="99"/>
        <v>1.1970259650127251</v>
      </c>
      <c r="E375" s="29">
        <f t="shared" si="103"/>
        <v>2.4109268623873688E-3</v>
      </c>
      <c r="F375" s="30">
        <f t="shared" si="106"/>
        <v>-3.7273212456912924E-3</v>
      </c>
      <c r="G375" s="29">
        <f t="shared" si="109"/>
        <v>-6.3547220724007231E-2</v>
      </c>
      <c r="H375" s="29">
        <f t="shared" si="95"/>
        <v>-0.28318575641751803</v>
      </c>
      <c r="I375" s="29"/>
      <c r="J375" s="29"/>
      <c r="K375" s="29"/>
      <c r="L375" s="1" t="d">
        <v>2014-05-19</v>
      </c>
      <c r="M375">
        <v>48.580002</v>
      </c>
      <c r="N375">
        <v>112.699997</v>
      </c>
      <c r="O375" s="29">
        <f t="shared" si="100"/>
        <v>2.3198845689631713</v>
      </c>
      <c r="P375" s="29">
        <f t="shared" si="104"/>
        <v>-1.7435276352899501E-2</v>
      </c>
      <c r="Q375" s="30">
        <f t="shared" si="107"/>
        <v>1.3976438153900936E-2</v>
      </c>
      <c r="R375" s="29">
        <f t="shared" si="110"/>
        <v>-8.7948272835862942E-2</v>
      </c>
      <c r="S375" s="29">
        <f t="shared" si="96"/>
        <v>-0.32349145440269478</v>
      </c>
      <c r="T375" s="29"/>
      <c r="U375" s="29"/>
      <c r="V375" s="29"/>
      <c r="W375" s="1" t="d">
        <v>2014-05-19</v>
      </c>
      <c r="X375">
        <v>65.080001999999993</v>
      </c>
      <c r="Y375">
        <v>53.549999</v>
      </c>
      <c r="Z375" s="29">
        <f t="shared" si="101"/>
        <v>1.2153128518265703</v>
      </c>
      <c r="AA375" s="29">
        <f t="shared" si="105"/>
        <v>5.9105628607399622E-3</v>
      </c>
      <c r="AB375" s="30">
        <f t="shared" si="108"/>
        <v>-4.9894780504606683E-2</v>
      </c>
      <c r="AC375" s="29">
        <f t="shared" si="111"/>
        <v>-6.4819805292181745E-2</v>
      </c>
      <c r="AD375" s="29">
        <f t="shared" si="97"/>
        <v>-5.4684336771747229E-2</v>
      </c>
      <c r="AE375" s="29"/>
      <c r="AF375" s="29"/>
      <c r="AG375" s="29"/>
      <c r="AZ375" s="1" t="d">
        <f>A372</f>
        <v>2014-04-28</v>
      </c>
      <c r="BA375" s="6">
        <f t="shared" si="102"/>
        <v>-5.3165531424677434E-2</v>
      </c>
      <c r="BB375" s="6">
        <f t="shared" si="112"/>
        <v>-9.1695931341877368E-2</v>
      </c>
      <c r="BC375" s="6">
        <f t="shared" si="98"/>
        <v>-0.20941122079375191</v>
      </c>
    </row>
    <row r="376" spans="1:55">
      <c r="A376" s="1" t="d">
        <v>2014-05-26</v>
      </c>
      <c r="B376">
        <v>95.309997999999993</v>
      </c>
      <c r="C376">
        <v>114.099998</v>
      </c>
      <c r="D376" s="29">
        <f t="shared" si="99"/>
        <v>1.1971461587901828</v>
      </c>
      <c r="E376" s="29">
        <f t="shared" si="103"/>
        <v>-4.5659916978153161E-3</v>
      </c>
      <c r="F376" s="30">
        <f t="shared" si="106"/>
        <v>-2.4117274735829398E-2</v>
      </c>
      <c r="G376" s="29">
        <f t="shared" si="109"/>
        <v>-8.1942660482800925E-2</v>
      </c>
      <c r="H376" s="29">
        <f t="shared" si="95"/>
        <v>-0.26679775950841284</v>
      </c>
      <c r="I376" s="29"/>
      <c r="J376" s="29"/>
      <c r="K376" s="29"/>
      <c r="L376" s="1" t="d">
        <v>2014-05-26</v>
      </c>
      <c r="M376">
        <v>49.080002</v>
      </c>
      <c r="N376">
        <v>114.099998</v>
      </c>
      <c r="O376" s="29">
        <f t="shared" si="100"/>
        <v>2.3247757406366856</v>
      </c>
      <c r="P376" s="29">
        <f t="shared" si="104"/>
        <v>-1.9412792673715058E-2</v>
      </c>
      <c r="Q376" s="30">
        <f t="shared" si="107"/>
        <v>1.2220687158245879E-2</v>
      </c>
      <c r="R376" s="29">
        <f t="shared" si="110"/>
        <v>-0.12014906876973919</v>
      </c>
      <c r="S376" s="29">
        <f t="shared" si="96"/>
        <v>-0.30295082122005895</v>
      </c>
      <c r="T376" s="29"/>
      <c r="U376" s="29"/>
      <c r="V376" s="29"/>
      <c r="W376" s="1" t="d">
        <v>2014-05-26</v>
      </c>
      <c r="X376">
        <v>65.680000000000007</v>
      </c>
      <c r="Y376">
        <v>54.049999</v>
      </c>
      <c r="Z376" s="29">
        <f t="shared" si="101"/>
        <v>1.2151711603176905</v>
      </c>
      <c r="AA376" s="29">
        <f t="shared" si="105"/>
        <v>-1.0068773459996183E-3</v>
      </c>
      <c r="AB376" s="30">
        <f t="shared" si="108"/>
        <v>-3.3109751436614411E-2</v>
      </c>
      <c r="AC376" s="29">
        <f t="shared" si="111"/>
        <v>-7.4927218855240951E-2</v>
      </c>
      <c r="AD376" s="29">
        <f t="shared" si="97"/>
        <v>-6.9724125255828606E-2</v>
      </c>
      <c r="AE376" s="29"/>
      <c r="AF376" s="29"/>
      <c r="AG376" s="29"/>
      <c r="AZ376" s="1" t="d">
        <f>A373</f>
        <v>2014-05-05</v>
      </c>
      <c r="BA376" s="6">
        <f t="shared" si="102"/>
        <v>-7.210250570062747E-2</v>
      </c>
      <c r="BB376" s="6">
        <f t="shared" si="112"/>
        <v>-0.10696263187351816</v>
      </c>
      <c r="BC376" s="6">
        <f t="shared" si="98"/>
        <v>-0.24621285524868608</v>
      </c>
    </row>
    <row r="377" spans="1:55">
      <c r="A377" s="1" t="d">
        <v>2014-06-02</v>
      </c>
      <c r="B377">
        <v>96.809997999999993</v>
      </c>
      <c r="C377">
        <v>111.589996</v>
      </c>
      <c r="D377" s="29">
        <f t="shared" si="99"/>
        <v>1.152670161195541</v>
      </c>
      <c r="E377" s="29">
        <f t="shared" si="103"/>
        <v>-2.9830935237987657E-2</v>
      </c>
      <c r="F377" s="30">
        <f t="shared" si="106"/>
        <v>-0.10048598407741113</v>
      </c>
      <c r="G377" s="29">
        <f t="shared" si="109"/>
        <v>-7.5739463855141825E-2</v>
      </c>
      <c r="H377" s="29">
        <f t="shared" si="95"/>
        <v>-0.35711602800122272</v>
      </c>
      <c r="I377" s="29"/>
      <c r="J377" s="29"/>
      <c r="K377" s="29"/>
      <c r="L377" s="1" t="d">
        <v>2014-06-02</v>
      </c>
      <c r="M377">
        <v>49.720001000000003</v>
      </c>
      <c r="N377">
        <v>111.589996</v>
      </c>
      <c r="O377" s="29">
        <f t="shared" si="100"/>
        <v>2.2443683378043375</v>
      </c>
      <c r="P377" s="29">
        <f t="shared" si="104"/>
        <v>-3.7286826862918024E-2</v>
      </c>
      <c r="Q377" s="30">
        <f t="shared" si="107"/>
        <v>-8.7650001678995448E-2</v>
      </c>
      <c r="R377" s="29">
        <f t="shared" si="110"/>
        <v>-0.11151229088311956</v>
      </c>
      <c r="S377" s="29">
        <f t="shared" si="96"/>
        <v>-0.37112689592551051</v>
      </c>
      <c r="T377" s="29"/>
      <c r="U377" s="29"/>
      <c r="V377" s="29"/>
      <c r="W377" s="1" t="d">
        <v>2014-06-02</v>
      </c>
      <c r="X377">
        <v>66.919998000000007</v>
      </c>
      <c r="Y377">
        <v>55.310001</v>
      </c>
      <c r="Z377" s="29">
        <f t="shared" si="101"/>
        <v>1.2099077344077431</v>
      </c>
      <c r="AA377" s="29">
        <f t="shared" si="105"/>
        <v>4.6446882751218525E-3</v>
      </c>
      <c r="AB377" s="30">
        <f t="shared" si="108"/>
        <v>-5.2280014591472662E-2</v>
      </c>
      <c r="AC377" s="29">
        <f t="shared" si="111"/>
        <v>-7.7496953670753252E-2</v>
      </c>
      <c r="AD377" s="29">
        <f t="shared" si="97"/>
        <v>-8.5931289297532298E-2</v>
      </c>
      <c r="AE377" s="29"/>
      <c r="AF377" s="29"/>
      <c r="AG377" s="29"/>
      <c r="AZ377" s="1" t="d">
        <f>A374</f>
        <v>2014-05-12</v>
      </c>
      <c r="BA377" s="6">
        <f t="shared" si="102"/>
        <v>-7.8858882329314303E-2</v>
      </c>
      <c r="BB377" s="6">
        <f t="shared" si="112"/>
        <v>-6.7789454552016862E-2</v>
      </c>
      <c r="BC377" s="6">
        <f t="shared" si="98"/>
        <v>-0.21943333717465016</v>
      </c>
    </row>
    <row r="378" spans="1:55">
      <c r="A378" s="1" t="d">
        <v>2014-06-09</v>
      </c>
      <c r="B378">
        <v>98.419998000000007</v>
      </c>
      <c r="C378">
        <v>112.150002</v>
      </c>
      <c r="D378" s="29">
        <f t="shared" si="99"/>
        <v>1.1395042092969763</v>
      </c>
      <c r="E378" s="29">
        <f t="shared" si="103"/>
        <v>-6.4670576219259007E-2</v>
      </c>
      <c r="F378" s="30">
        <f t="shared" si="106"/>
        <v>-0.13071875535526861</v>
      </c>
      <c r="G378" s="29">
        <f t="shared" si="109"/>
        <v>-7.9240005342394768E-2</v>
      </c>
      <c r="H378" s="29">
        <f t="shared" si="95"/>
        <v>-0.33861644301386795</v>
      </c>
      <c r="I378" s="29"/>
      <c r="J378" s="29"/>
      <c r="K378" s="29"/>
      <c r="L378" s="1" t="d">
        <v>2014-06-09</v>
      </c>
      <c r="M378">
        <v>49.150002000000001</v>
      </c>
      <c r="N378">
        <v>112.150002</v>
      </c>
      <c r="O378" s="29">
        <f t="shared" si="100"/>
        <v>2.2817903852781125</v>
      </c>
      <c r="P378" s="29">
        <f t="shared" si="104"/>
        <v>-3.807926886498518E-2</v>
      </c>
      <c r="Q378" s="30">
        <f t="shared" si="107"/>
        <v>-7.4661729435133745E-2</v>
      </c>
      <c r="R378" s="29">
        <f t="shared" si="110"/>
        <v>-7.3622321065455659E-2</v>
      </c>
      <c r="S378" s="29">
        <f t="shared" si="96"/>
        <v>-0.32939536925323532</v>
      </c>
      <c r="T378" s="29"/>
      <c r="U378" s="29"/>
      <c r="V378" s="29"/>
      <c r="W378" s="1" t="d">
        <v>2014-06-09</v>
      </c>
      <c r="X378">
        <v>65.790001000000004</v>
      </c>
      <c r="Y378">
        <v>54.5</v>
      </c>
      <c r="Z378" s="29">
        <f t="shared" si="101"/>
        <v>1.2071559816513762</v>
      </c>
      <c r="AA378" s="29">
        <f t="shared" si="105"/>
        <v>5.2865671856311041E-3</v>
      </c>
      <c r="AB378" s="30">
        <f t="shared" si="108"/>
        <v>-3.938352396980789E-2</v>
      </c>
      <c r="AC378" s="29">
        <f t="shared" si="111"/>
        <v>-7.6375066997395907E-2</v>
      </c>
      <c r="AD378" s="29">
        <f t="shared" si="97"/>
        <v>-8.6538276727918528E-2</v>
      </c>
      <c r="AE378" s="29"/>
      <c r="AF378" s="29"/>
      <c r="AG378" s="29"/>
      <c r="AZ378" s="1" t="d">
        <f>A375</f>
        <v>2014-05-19</v>
      </c>
      <c r="BA378" s="6">
        <f t="shared" si="102"/>
        <v>-7.817079867355689E-2</v>
      </c>
      <c r="BB378" s="6">
        <f t="shared" si="112"/>
        <v>-8.8163733451863055E-2</v>
      </c>
      <c r="BC378" s="6">
        <f t="shared" si="98"/>
        <v>-0.30259846040760952</v>
      </c>
    </row>
    <row r="379" spans="1:55">
      <c r="A379" s="1" t="d">
        <v>2014-06-16</v>
      </c>
      <c r="B379">
        <v>100.93</v>
      </c>
      <c r="C379">
        <v>111.800003</v>
      </c>
      <c r="D379" s="29">
        <f t="shared" si="99"/>
        <v>1.1076984345586049</v>
      </c>
      <c r="E379" s="29">
        <f t="shared" si="103"/>
        <v>-7.7555737776666092E-2</v>
      </c>
      <c r="F379" s="30">
        <f t="shared" si="106"/>
        <v>-0.13728703036786938</v>
      </c>
      <c r="G379" s="29">
        <f t="shared" si="109"/>
        <v>-0.11962086775677318</v>
      </c>
      <c r="H379" s="29">
        <f t="shared" si="95"/>
        <v>-0.31754788095786973</v>
      </c>
      <c r="I379" s="29"/>
      <c r="J379" s="29"/>
      <c r="K379" s="29"/>
      <c r="L379" s="1" t="d">
        <v>2014-06-16</v>
      </c>
      <c r="M379">
        <v>49.639999000000003</v>
      </c>
      <c r="N379">
        <v>111.800003</v>
      </c>
      <c r="O379" s="29">
        <f t="shared" si="100"/>
        <v>2.252216060681226</v>
      </c>
      <c r="P379" s="29">
        <f t="shared" si="104"/>
        <v>-2.9602782319887833E-2</v>
      </c>
      <c r="Q379" s="30">
        <f t="shared" si="107"/>
        <v>-5.8976127193471083E-2</v>
      </c>
      <c r="R379" s="29">
        <f t="shared" si="110"/>
        <v>-8.8959885365954283E-2</v>
      </c>
      <c r="S379" s="29">
        <f t="shared" si="96"/>
        <v>-0.29892791979786604</v>
      </c>
      <c r="T379" s="29"/>
      <c r="U379" s="29"/>
      <c r="V379" s="29"/>
      <c r="W379" s="1" t="d">
        <v>2014-06-16</v>
      </c>
      <c r="X379">
        <v>66.080001999999993</v>
      </c>
      <c r="Y379">
        <v>55.02</v>
      </c>
      <c r="Z379" s="29">
        <f t="shared" si="101"/>
        <v>1.2010178480552525</v>
      </c>
      <c r="AA379" s="29">
        <f t="shared" si="105"/>
        <v>-1.1832130879985289E-2</v>
      </c>
      <c r="AB379" s="30">
        <f t="shared" si="108"/>
        <v>-5.5739758955341723E-2</v>
      </c>
      <c r="AC379" s="29">
        <f t="shared" si="111"/>
        <v>-7.7752336766431993E-2</v>
      </c>
      <c r="AD379" s="29">
        <f t="shared" si="97"/>
        <v>-9.3173996174077428E-2</v>
      </c>
      <c r="AE379" s="29"/>
      <c r="AF379" s="29"/>
      <c r="AG379" s="29"/>
      <c r="AZ379" s="1" t="d">
        <f>A376</f>
        <v>2014-05-26</v>
      </c>
      <c r="BA379" s="6">
        <f t="shared" si="102"/>
        <v>-9.3210587157638275E-2</v>
      </c>
      <c r="BB379" s="6">
        <f t="shared" si="112"/>
        <v>-0.1203645293857393</v>
      </c>
      <c r="BC379" s="6">
        <f t="shared" si="98"/>
        <v>-0.28621046349850432</v>
      </c>
    </row>
    <row r="380" spans="1:55">
      <c r="A380" s="1" t="d">
        <v>2014-06-23</v>
      </c>
      <c r="B380">
        <v>100.019997</v>
      </c>
      <c r="C380">
        <v>113.239998</v>
      </c>
      <c r="D380" s="29">
        <f t="shared" si="99"/>
        <v>1.1321735792493575</v>
      </c>
      <c r="E380" s="29">
        <f t="shared" si="103"/>
        <v>-5.5801216788829835E-2</v>
      </c>
      <c r="F380" s="30">
        <f t="shared" si="106"/>
        <v>-9.0060528039138985E-2</v>
      </c>
      <c r="G380" s="29">
        <f t="shared" si="109"/>
        <v>-0.11912359048992618</v>
      </c>
      <c r="H380" s="29">
        <f t="shared" si="95"/>
        <v>-0.26748522155978988</v>
      </c>
      <c r="I380" s="29"/>
      <c r="J380" s="29"/>
      <c r="K380" s="29"/>
      <c r="L380" s="1" t="d">
        <v>2014-06-23</v>
      </c>
      <c r="M380">
        <v>49.470001000000003</v>
      </c>
      <c r="N380">
        <v>113.239998</v>
      </c>
      <c r="O380" s="29">
        <f t="shared" si="100"/>
        <v>2.2890639925396403</v>
      </c>
      <c r="P380" s="29">
        <f t="shared" si="104"/>
        <v>-1.5480581618833231E-2</v>
      </c>
      <c r="Q380" s="30">
        <f t="shared" si="107"/>
        <v>-9.5062247873852011E-3</v>
      </c>
      <c r="R380" s="29">
        <f t="shared" si="110"/>
        <v>-9.9093286661996433E-2</v>
      </c>
      <c r="S380" s="29">
        <f t="shared" si="96"/>
        <v>-0.24584856856818799</v>
      </c>
      <c r="T380" s="29"/>
      <c r="U380" s="29"/>
      <c r="V380" s="29"/>
      <c r="W380" s="1" t="d">
        <v>2014-06-23</v>
      </c>
      <c r="X380">
        <v>66.769997000000004</v>
      </c>
      <c r="Y380">
        <v>54.290000999999997</v>
      </c>
      <c r="Z380" s="29">
        <f t="shared" si="101"/>
        <v>1.2298765107777399</v>
      </c>
      <c r="AA380" s="29">
        <f t="shared" si="105"/>
        <v>1.202882704211721E-2</v>
      </c>
      <c r="AB380" s="30">
        <f t="shared" si="108"/>
        <v>-3.1031118040299101E-2</v>
      </c>
      <c r="AC380" s="29">
        <f t="shared" si="111"/>
        <v>-5.8346586879162533E-2</v>
      </c>
      <c r="AD380" s="29">
        <f t="shared" si="97"/>
        <v>-6.6485286761072487E-2</v>
      </c>
      <c r="AE380" s="29"/>
      <c r="AF380" s="29"/>
      <c r="AG380" s="29"/>
      <c r="AZ380" s="1" t="d">
        <f>A377</f>
        <v>2014-06-02</v>
      </c>
      <c r="BA380" s="6">
        <f t="shared" si="102"/>
        <v>-0.10941775119934197</v>
      </c>
      <c r="BB380" s="6">
        <f t="shared" si="112"/>
        <v>-0.11172775149911968</v>
      </c>
      <c r="BC380" s="6">
        <f t="shared" si="98"/>
        <v>-0.3765287319913142</v>
      </c>
    </row>
    <row r="381" spans="1:55">
      <c r="A381" s="1" t="d">
        <v>2014-06-30</v>
      </c>
      <c r="B381">
        <v>100.389999</v>
      </c>
      <c r="C381">
        <v>110.68</v>
      </c>
      <c r="D381" s="29">
        <f t="shared" si="99"/>
        <v>1.1025002600109599</v>
      </c>
      <c r="E381" s="29">
        <f t="shared" si="103"/>
        <v>-4.4500566102704683E-2</v>
      </c>
      <c r="F381" s="30">
        <f t="shared" si="106"/>
        <v>-0.11305591756729029</v>
      </c>
      <c r="G381" s="29">
        <f t="shared" si="109"/>
        <v>-0.13540218543673871</v>
      </c>
      <c r="H381" s="29">
        <f t="shared" si="95"/>
        <v>-0.25692441391874105</v>
      </c>
      <c r="I381" s="29"/>
      <c r="J381" s="29"/>
      <c r="K381" s="29"/>
      <c r="L381" s="1" t="d">
        <v>2014-06-30</v>
      </c>
      <c r="M381">
        <v>50.139999000000003</v>
      </c>
      <c r="N381">
        <v>110.68</v>
      </c>
      <c r="O381" s="29">
        <f t="shared" si="100"/>
        <v>2.2074192701918482</v>
      </c>
      <c r="P381" s="29">
        <f t="shared" si="104"/>
        <v>-1.6600035464227995E-2</v>
      </c>
      <c r="Q381" s="30">
        <f t="shared" si="107"/>
        <v>-4.5152552962436865E-2</v>
      </c>
      <c r="R381" s="29">
        <f t="shared" si="110"/>
        <v>-0.11819557267037405</v>
      </c>
      <c r="S381" s="29">
        <f t="shared" si="96"/>
        <v>-0.25096906547507758</v>
      </c>
      <c r="T381" s="29"/>
      <c r="U381" s="29"/>
      <c r="V381" s="29"/>
      <c r="W381" s="1" t="d">
        <v>2014-06-30</v>
      </c>
      <c r="X381">
        <v>68.069999999999993</v>
      </c>
      <c r="Y381">
        <v>54.75</v>
      </c>
      <c r="Z381" s="29">
        <f t="shared" si="101"/>
        <v>1.2432876712328766</v>
      </c>
      <c r="AA381" s="29">
        <f t="shared" si="105"/>
        <v>2.7215114617558087E-2</v>
      </c>
      <c r="AB381" s="30">
        <f t="shared" si="108"/>
        <v>-2.0256622611986966E-2</v>
      </c>
      <c r="AC381" s="29">
        <f t="shared" si="111"/>
        <v>-5.8292919877950558E-2</v>
      </c>
      <c r="AD381" s="29">
        <f t="shared" si="97"/>
        <v>-4.6849118699614521E-2</v>
      </c>
      <c r="AE381" s="29"/>
      <c r="AF381" s="29"/>
      <c r="AG381" s="29"/>
      <c r="AZ381" s="1" t="d">
        <f>A378</f>
        <v>2014-06-09</v>
      </c>
      <c r="BA381" s="6">
        <f t="shared" si="102"/>
        <v>-0.1100247386297282</v>
      </c>
      <c r="BB381" s="6">
        <f t="shared" si="112"/>
        <v>-7.3837781681455772E-2</v>
      </c>
      <c r="BC381" s="6">
        <f t="shared" si="98"/>
        <v>-0.35802914700395944</v>
      </c>
    </row>
    <row r="382" spans="1:55">
      <c r="A382" s="1" t="d">
        <v>2014-07-07</v>
      </c>
      <c r="B382">
        <v>98.400002000000001</v>
      </c>
      <c r="C382">
        <v>113.58000199999999</v>
      </c>
      <c r="D382" s="29">
        <f t="shared" si="99"/>
        <v>1.1542682895473924</v>
      </c>
      <c r="E382" s="29">
        <f t="shared" si="103"/>
        <v>1.2873363991892305E-2</v>
      </c>
      <c r="F382" s="30">
        <f t="shared" si="106"/>
        <v>-7.0576864383881915E-2</v>
      </c>
      <c r="G382" s="29">
        <f t="shared" si="109"/>
        <v>-8.0601851072251776E-2</v>
      </c>
      <c r="H382" s="29">
        <f t="shared" si="95"/>
        <v>-0.21382008724623672</v>
      </c>
      <c r="I382" s="29"/>
      <c r="J382" s="29"/>
      <c r="K382" s="29"/>
      <c r="L382" s="1" t="d">
        <v>2014-07-07</v>
      </c>
      <c r="M382">
        <v>49.630001</v>
      </c>
      <c r="N382">
        <v>113.58000199999999</v>
      </c>
      <c r="O382" s="29">
        <f t="shared" si="100"/>
        <v>2.288535154371647</v>
      </c>
      <c r="P382" s="29">
        <f t="shared" si="104"/>
        <v>2.9515507950260921E-3</v>
      </c>
      <c r="Q382" s="30">
        <f t="shared" si="107"/>
        <v>-7.634859061234265E-3</v>
      </c>
      <c r="R382" s="29">
        <f t="shared" si="110"/>
        <v>-7.9739950792867748E-2</v>
      </c>
      <c r="S382" s="29">
        <f t="shared" si="96"/>
        <v>-0.22952227655113441</v>
      </c>
      <c r="T382" s="29"/>
      <c r="U382" s="29"/>
      <c r="V382" s="29"/>
      <c r="W382" s="1" t="d">
        <v>2014-07-07</v>
      </c>
      <c r="X382">
        <v>67.389999000000003</v>
      </c>
      <c r="Y382">
        <v>54.07</v>
      </c>
      <c r="Z382" s="29">
        <f t="shared" si="101"/>
        <v>1.2463473090438322</v>
      </c>
      <c r="AA382" s="29">
        <f t="shared" si="105"/>
        <v>3.194995609662872E-2</v>
      </c>
      <c r="AB382" s="30">
        <f t="shared" si="108"/>
        <v>-2.9687604382546921E-2</v>
      </c>
      <c r="AC382" s="29">
        <f t="shared" si="111"/>
        <v>-4.1325015929410368E-2</v>
      </c>
      <c r="AD382" s="29">
        <f t="shared" si="97"/>
        <v>-4.1742301399093441E-2</v>
      </c>
      <c r="AE382" s="29"/>
      <c r="AF382" s="29"/>
      <c r="AG382" s="29"/>
      <c r="AZ382" s="1" t="d">
        <f>A379</f>
        <v>2014-06-16</v>
      </c>
      <c r="BA382" s="6">
        <f t="shared" si="102"/>
        <v>-0.1166604580758871</v>
      </c>
      <c r="BB382" s="6">
        <f t="shared" si="112"/>
        <v>-8.9175345981954396E-2</v>
      </c>
      <c r="BC382" s="6">
        <f t="shared" si="98"/>
        <v>-0.33696058494796122</v>
      </c>
    </row>
    <row r="383" spans="1:55">
      <c r="A383" s="1" t="d">
        <v>2014-07-14</v>
      </c>
      <c r="B383">
        <v>98.989998</v>
      </c>
      <c r="C383">
        <v>114.519997</v>
      </c>
      <c r="D383" s="29">
        <f t="shared" si="99"/>
        <v>1.156884526858966</v>
      </c>
      <c r="E383" s="29">
        <f t="shared" si="103"/>
        <v>4.3446259002099814E-2</v>
      </c>
      <c r="F383" s="30">
        <f t="shared" si="106"/>
        <v>-3.910614339285718E-2</v>
      </c>
      <c r="G383" s="29">
        <f t="shared" si="109"/>
        <v>-6.2253717851242021E-2</v>
      </c>
      <c r="H383" s="29">
        <f t="shared" si="95"/>
        <v>-0.20615019645577631</v>
      </c>
      <c r="I383" s="29"/>
      <c r="J383" s="29"/>
      <c r="K383" s="29"/>
      <c r="L383" s="1" t="d">
        <v>2014-07-14</v>
      </c>
      <c r="M383">
        <v>49.939999</v>
      </c>
      <c r="N383">
        <v>114.519997</v>
      </c>
      <c r="O383" s="29">
        <f t="shared" si="100"/>
        <v>2.2931517679846172</v>
      </c>
      <c r="P383" s="29">
        <f t="shared" si="104"/>
        <v>1.8012541842750494E-2</v>
      </c>
      <c r="Q383" s="30">
        <f t="shared" si="107"/>
        <v>3.4342812722364127E-2</v>
      </c>
      <c r="R383" s="29">
        <f t="shared" si="110"/>
        <v>-6.9136095494601313E-2</v>
      </c>
      <c r="S383" s="29">
        <f t="shared" si="96"/>
        <v>-0.21385938684149597</v>
      </c>
      <c r="T383" s="29"/>
      <c r="U383" s="29"/>
      <c r="V383" s="29"/>
      <c r="W383" s="1" t="d">
        <v>2014-07-14</v>
      </c>
      <c r="X383">
        <v>67.5</v>
      </c>
      <c r="Y383">
        <v>54.240001999999997</v>
      </c>
      <c r="Z383" s="29">
        <f t="shared" si="101"/>
        <v>1.2444689806611733</v>
      </c>
      <c r="AA383" s="29">
        <f t="shared" si="105"/>
        <v>3.5539513390550934E-2</v>
      </c>
      <c r="AB383" s="30">
        <f t="shared" si="108"/>
        <v>-2.1495793193818526E-2</v>
      </c>
      <c r="AC383" s="29">
        <f t="shared" si="111"/>
        <v>-4.434872571240657E-2</v>
      </c>
      <c r="AD383" s="29">
        <f t="shared" si="97"/>
        <v>-3.5332987450569085E-2</v>
      </c>
      <c r="AE383" s="29"/>
      <c r="AF383" s="29"/>
      <c r="AG383" s="29"/>
      <c r="AZ383" s="1" t="d">
        <f>A380</f>
        <v>2014-06-23</v>
      </c>
      <c r="BA383" s="6">
        <f t="shared" si="102"/>
        <v>-8.9971748662882156E-2</v>
      </c>
      <c r="BB383" s="6">
        <f t="shared" si="112"/>
        <v>-9.9308747277996545E-2</v>
      </c>
      <c r="BC383" s="6">
        <f t="shared" si="98"/>
        <v>-0.28689792554988136</v>
      </c>
    </row>
    <row r="384" spans="1:55">
      <c r="A384" s="1" t="d">
        <v>2014-07-21</v>
      </c>
      <c r="B384">
        <v>99.839995999999999</v>
      </c>
      <c r="C384">
        <v>115.66999800000001</v>
      </c>
      <c r="D384" s="29">
        <f t="shared" si="99"/>
        <v>1.1585537122817995</v>
      </c>
      <c r="E384" s="29">
        <f t="shared" si="103"/>
        <v>2.3033120874388899E-2</v>
      </c>
      <c r="F384" s="30">
        <f t="shared" si="106"/>
        <v>-8.1005899884036031E-2</v>
      </c>
      <c r="G384" s="29">
        <f t="shared" si="109"/>
        <v>-7.6340602941322042E-2</v>
      </c>
      <c r="H384" s="29">
        <f t="shared" ref="H384:H447" si="113">LN(D384/D325)</f>
        <v>-0.18336136869929209</v>
      </c>
      <c r="I384" s="29"/>
      <c r="J384" s="29"/>
      <c r="K384" s="29"/>
      <c r="L384" s="1" t="d">
        <v>2014-07-21</v>
      </c>
      <c r="M384">
        <v>50.110000999999997</v>
      </c>
      <c r="N384">
        <v>115.66999800000001</v>
      </c>
      <c r="O384" s="29">
        <f t="shared" si="100"/>
        <v>2.308321606299709</v>
      </c>
      <c r="P384" s="29">
        <f t="shared" si="104"/>
        <v>8.3776859608058057E-3</v>
      </c>
      <c r="Q384" s="30">
        <f t="shared" si="107"/>
        <v>-2.3960589608882712E-3</v>
      </c>
      <c r="R384" s="29">
        <f t="shared" si="110"/>
        <v>-5.8662737363703664E-2</v>
      </c>
      <c r="S384" s="29">
        <f t="shared" ref="S384:S447" si="114">LN(O384/O325)</f>
        <v>-0.19891273930574446</v>
      </c>
      <c r="T384" s="29"/>
      <c r="U384" s="29"/>
      <c r="V384" s="29"/>
      <c r="W384" s="1" t="d">
        <v>2014-07-21</v>
      </c>
      <c r="X384">
        <v>66.819999999999993</v>
      </c>
      <c r="Y384">
        <v>53.790000999999997</v>
      </c>
      <c r="Z384" s="29">
        <f t="shared" si="101"/>
        <v>1.2422383111686501</v>
      </c>
      <c r="AA384" s="29">
        <f t="shared" si="105"/>
        <v>1.0001075450182773E-2</v>
      </c>
      <c r="AB384" s="30">
        <f t="shared" si="108"/>
        <v>-3.1799658338415415E-2</v>
      </c>
      <c r="AC384" s="29">
        <f t="shared" si="111"/>
        <v>-4.4218204702842018E-2</v>
      </c>
      <c r="AD384" s="29">
        <f t="shared" ref="AD384:AD447" si="115">LN(Z384/Z325)</f>
        <v>-4.3919957526686003E-2</v>
      </c>
      <c r="AE384" s="29"/>
      <c r="AF384" s="29"/>
      <c r="AG384" s="29"/>
      <c r="AZ384" s="1" t="d">
        <f>A381</f>
        <v>2014-06-30</v>
      </c>
      <c r="BA384" s="6">
        <f t="shared" si="102"/>
        <v>-7.0335580601424197E-2</v>
      </c>
      <c r="BB384" s="6">
        <f t="shared" si="112"/>
        <v>-0.11841103328637416</v>
      </c>
      <c r="BC384" s="6">
        <f t="shared" si="98"/>
        <v>-0.27633711790883253</v>
      </c>
    </row>
    <row r="385" spans="1:55">
      <c r="A385" s="1" t="d">
        <v>2014-07-28</v>
      </c>
      <c r="B385">
        <v>95.849997999999999</v>
      </c>
      <c r="C385">
        <v>114.55999799999999</v>
      </c>
      <c r="D385" s="29">
        <f t="shared" si="99"/>
        <v>1.1952008387105026</v>
      </c>
      <c r="E385" s="29">
        <f t="shared" si="103"/>
        <v>8.0733672952076244E-2</v>
      </c>
      <c r="F385" s="30">
        <f t="shared" si="106"/>
        <v>-3.9346869745795321E-2</v>
      </c>
      <c r="G385" s="29">
        <f t="shared" si="109"/>
        <v>-3.1638604473726711E-2</v>
      </c>
      <c r="H385" s="29">
        <f t="shared" si="113"/>
        <v>-0.17540296460377641</v>
      </c>
      <c r="I385" s="29"/>
      <c r="J385" s="29"/>
      <c r="K385" s="29"/>
      <c r="L385" s="1" t="d">
        <v>2014-07-28</v>
      </c>
      <c r="M385">
        <v>48.689999</v>
      </c>
      <c r="N385">
        <v>114.55999799999999</v>
      </c>
      <c r="O385" s="29">
        <f t="shared" si="100"/>
        <v>2.3528445338435926</v>
      </c>
      <c r="P385" s="29">
        <f t="shared" si="104"/>
        <v>6.3800953964989041E-2</v>
      </c>
      <c r="Q385" s="30">
        <f t="shared" si="107"/>
        <v>2.9355511897174572E-2</v>
      </c>
      <c r="R385" s="29">
        <f t="shared" si="110"/>
        <v>-3.2943603452757909E-2</v>
      </c>
      <c r="S385" s="29">
        <f t="shared" si="114"/>
        <v>-0.18886456853167541</v>
      </c>
      <c r="T385" s="29"/>
      <c r="U385" s="29"/>
      <c r="V385" s="29"/>
      <c r="W385" s="1" t="d">
        <v>2014-07-28</v>
      </c>
      <c r="X385">
        <v>65.650002000000001</v>
      </c>
      <c r="Y385">
        <v>51.779998999999997</v>
      </c>
      <c r="Z385" s="29">
        <f t="shared" si="101"/>
        <v>1.2678641032804965</v>
      </c>
      <c r="AA385" s="29">
        <f t="shared" si="105"/>
        <v>1.9574457439224313E-2</v>
      </c>
      <c r="AB385" s="30">
        <f t="shared" si="108"/>
        <v>-2.9705546538834225E-3</v>
      </c>
      <c r="AC385" s="29">
        <f t="shared" si="111"/>
        <v>-2.3442795064314778E-2</v>
      </c>
      <c r="AD385" s="29">
        <f t="shared" si="115"/>
        <v>-2.6095916877096934E-2</v>
      </c>
      <c r="AE385" s="29"/>
      <c r="AF385" s="29"/>
      <c r="AG385" s="29"/>
      <c r="AZ385" s="1" t="d">
        <f>A382</f>
        <v>2014-07-07</v>
      </c>
      <c r="BA385" s="6">
        <f t="shared" si="102"/>
        <v>-6.5228763300903103E-2</v>
      </c>
      <c r="BB385" s="6">
        <f t="shared" si="112"/>
        <v>-7.995541140886786E-2</v>
      </c>
      <c r="BC385" s="6">
        <f t="shared" si="98"/>
        <v>-0.2332327912363282</v>
      </c>
    </row>
    <row r="386" spans="1:55">
      <c r="A386" s="1" t="d">
        <v>2014-08-04</v>
      </c>
      <c r="B386">
        <v>96.599997999999999</v>
      </c>
      <c r="C386">
        <v>115.519997</v>
      </c>
      <c r="D386" s="29">
        <f t="shared" si="99"/>
        <v>1.1958592069536069</v>
      </c>
      <c r="E386" s="29">
        <f t="shared" si="103"/>
        <v>3.5398300985839008E-2</v>
      </c>
      <c r="F386" s="30">
        <f t="shared" si="106"/>
        <v>-2.6561450679725571E-2</v>
      </c>
      <c r="G386" s="29">
        <f t="shared" si="109"/>
        <v>8.8553706684949159E-4</v>
      </c>
      <c r="H386" s="29">
        <f t="shared" si="113"/>
        <v>-0.14807726214830572</v>
      </c>
      <c r="I386" s="29"/>
      <c r="J386" s="29"/>
      <c r="K386" s="29"/>
      <c r="L386" s="1" t="d">
        <v>2014-08-04</v>
      </c>
      <c r="M386">
        <v>49.200001</v>
      </c>
      <c r="N386">
        <v>115.519997</v>
      </c>
      <c r="O386" s="29">
        <f t="shared" si="100"/>
        <v>2.3479673709762729</v>
      </c>
      <c r="P386" s="29">
        <f t="shared" si="104"/>
        <v>2.5638063041953617E-2</v>
      </c>
      <c r="Q386" s="30">
        <f t="shared" si="107"/>
        <v>4.0553203123565992E-3</v>
      </c>
      <c r="R386" s="29">
        <f t="shared" si="110"/>
        <v>3.3467939867537449E-3</v>
      </c>
      <c r="S386" s="29">
        <f t="shared" si="114"/>
        <v>-0.17411559487249351</v>
      </c>
      <c r="T386" s="29"/>
      <c r="U386" s="29"/>
      <c r="V386" s="29"/>
      <c r="W386" s="1" t="d">
        <v>2014-08-04</v>
      </c>
      <c r="X386">
        <v>66.360000999999997</v>
      </c>
      <c r="Y386">
        <v>52.169998</v>
      </c>
      <c r="Z386" s="29">
        <f t="shared" si="101"/>
        <v>1.2719954675865619</v>
      </c>
      <c r="AA386" s="29">
        <f t="shared" si="105"/>
        <v>2.0369780968255272E-2</v>
      </c>
      <c r="AB386" s="30">
        <f t="shared" si="108"/>
        <v>2.3376260396520656E-2</v>
      </c>
      <c r="AC386" s="29">
        <f t="shared" si="111"/>
        <v>-7.5949487258807511E-3</v>
      </c>
      <c r="AD386" s="29">
        <f t="shared" si="115"/>
        <v>-2.2686247688652118E-2</v>
      </c>
      <c r="AE386" s="29"/>
      <c r="AF386" s="29"/>
      <c r="AG386" s="29"/>
      <c r="AZ386" s="1" t="d">
        <f>A383</f>
        <v>2014-07-14</v>
      </c>
      <c r="BA386" s="6">
        <f t="shared" si="102"/>
        <v>-5.8819449352378754E-2</v>
      </c>
      <c r="BB386" s="6">
        <f t="shared" si="112"/>
        <v>-6.9351556110601426E-2</v>
      </c>
      <c r="BC386" s="6">
        <f t="shared" si="98"/>
        <v>-0.2255629004458678</v>
      </c>
    </row>
    <row r="387" spans="1:55">
      <c r="A387" s="1" t="d">
        <v>2014-08-11</v>
      </c>
      <c r="B387">
        <v>96.370002999999997</v>
      </c>
      <c r="C387">
        <v>117.709999</v>
      </c>
      <c r="D387" s="29">
        <f t="shared" si="99"/>
        <v>1.2214381585107972</v>
      </c>
      <c r="E387" s="29">
        <f t="shared" si="103"/>
        <v>5.4298343629757467E-2</v>
      </c>
      <c r="F387" s="30">
        <f t="shared" si="106"/>
        <v>1.523346483988568E-2</v>
      </c>
      <c r="G387" s="29">
        <f t="shared" si="109"/>
        <v>2.2109085127086342E-2</v>
      </c>
      <c r="H387" s="29">
        <f t="shared" si="113"/>
        <v>-0.14389578092468217</v>
      </c>
      <c r="I387" s="29"/>
      <c r="J387" s="29"/>
      <c r="K387" s="29"/>
      <c r="L387" s="1" t="d">
        <v>2014-08-11</v>
      </c>
      <c r="M387">
        <v>49.73</v>
      </c>
      <c r="N387">
        <v>117.709999</v>
      </c>
      <c r="O387" s="29">
        <f t="shared" si="100"/>
        <v>2.3669816810778204</v>
      </c>
      <c r="P387" s="29">
        <f t="shared" si="104"/>
        <v>3.1688401996268739E-2</v>
      </c>
      <c r="Q387" s="30">
        <f t="shared" si="107"/>
        <v>3.2589763095199488E-2</v>
      </c>
      <c r="R387" s="29">
        <f t="shared" si="110"/>
        <v>1.5335675854214494E-2</v>
      </c>
      <c r="S387" s="29">
        <f t="shared" si="114"/>
        <v>-0.19610233830702181</v>
      </c>
      <c r="T387" s="29"/>
      <c r="U387" s="29"/>
      <c r="V387" s="29"/>
      <c r="W387" s="1" t="d">
        <v>2014-08-11</v>
      </c>
      <c r="X387">
        <v>67.120002999999997</v>
      </c>
      <c r="Y387">
        <v>52.889999000000003</v>
      </c>
      <c r="Z387" s="29">
        <f t="shared" si="101"/>
        <v>1.2690490502750811</v>
      </c>
      <c r="AA387" s="29">
        <f t="shared" si="105"/>
        <v>1.9558923311105324E-2</v>
      </c>
      <c r="AB387" s="30">
        <f t="shared" si="108"/>
        <v>3.0854507821130719E-2</v>
      </c>
      <c r="AC387" s="29">
        <f t="shared" si="111"/>
        <v>-2.3126910804127373E-2</v>
      </c>
      <c r="AD387" s="29">
        <f t="shared" si="115"/>
        <v>-4.14085968752805E-2</v>
      </c>
      <c r="AE387" s="29"/>
      <c r="AF387" s="29"/>
      <c r="AG387" s="29"/>
      <c r="AZ387" s="1" t="d">
        <f>A384</f>
        <v>2014-07-21</v>
      </c>
      <c r="BA387" s="6">
        <f t="shared" si="102"/>
        <v>-6.7406419428495679E-2</v>
      </c>
      <c r="BB387" s="6">
        <f t="shared" si="112"/>
        <v>-5.8878197979703784E-2</v>
      </c>
      <c r="BC387" s="6">
        <f t="shared" ref="BC387:BC450" si="116">H384-AVERAGE($E$4:$H$640)</f>
        <v>-0.20277407268938358</v>
      </c>
    </row>
    <row r="388" spans="1:55">
      <c r="A388" s="1" t="d">
        <v>2014-08-18</v>
      </c>
      <c r="B388">
        <v>97.010002</v>
      </c>
      <c r="C388">
        <v>117.290001</v>
      </c>
      <c r="D388" s="29">
        <f t="shared" ref="D388:D451" si="117">C388/B388</f>
        <v>1.2090505987207381</v>
      </c>
      <c r="E388" s="29">
        <f t="shared" si="103"/>
        <v>4.2662995009938559E-2</v>
      </c>
      <c r="F388" s="30">
        <f t="shared" si="106"/>
        <v>-3.482202364495271E-2</v>
      </c>
      <c r="G388" s="29">
        <f t="shared" si="109"/>
        <v>2.6257319346313167E-2</v>
      </c>
      <c r="H388" s="29">
        <f t="shared" si="113"/>
        <v>-9.4527020248942384E-2</v>
      </c>
      <c r="I388" s="29"/>
      <c r="J388" s="29"/>
      <c r="K388" s="29"/>
      <c r="L388" s="1" t="d">
        <v>2014-08-18</v>
      </c>
      <c r="M388">
        <v>50.169998</v>
      </c>
      <c r="N388">
        <v>117.290001</v>
      </c>
      <c r="O388" s="29">
        <f t="shared" ref="O388:O451" si="118">N388/M388</f>
        <v>2.3378514186905091</v>
      </c>
      <c r="P388" s="29">
        <f t="shared" si="104"/>
        <v>1.271162733857728E-2</v>
      </c>
      <c r="Q388" s="30">
        <f t="shared" si="107"/>
        <v>-2.8569186271167789E-2</v>
      </c>
      <c r="R388" s="29">
        <f t="shared" si="110"/>
        <v>6.5751328328931824E-3</v>
      </c>
      <c r="S388" s="29">
        <f t="shared" si="114"/>
        <v>-0.16030034118214284</v>
      </c>
      <c r="T388" s="29"/>
      <c r="U388" s="29"/>
      <c r="V388" s="29"/>
      <c r="W388" s="1" t="d">
        <v>2014-08-18</v>
      </c>
      <c r="X388">
        <v>68.639999000000003</v>
      </c>
      <c r="Y388">
        <v>54.150002000000001</v>
      </c>
      <c r="Z388" s="29">
        <f t="shared" ref="Z388:Z451" si="119">X388/Y388</f>
        <v>1.2675899624158833</v>
      </c>
      <c r="AA388" s="29">
        <f t="shared" si="105"/>
        <v>2.0202588176858563E-2</v>
      </c>
      <c r="AB388" s="30">
        <f t="shared" si="108"/>
        <v>3.5982481074897377E-2</v>
      </c>
      <c r="AC388" s="29">
        <f t="shared" si="111"/>
        <v>-1.5960870249925482E-2</v>
      </c>
      <c r="AD388" s="29">
        <f t="shared" si="115"/>
        <v>-5.1199567649916587E-2</v>
      </c>
      <c r="AE388" s="29"/>
      <c r="AF388" s="29"/>
      <c r="AG388" s="29"/>
      <c r="AZ388" s="1" t="d">
        <f>A385</f>
        <v>2014-07-28</v>
      </c>
      <c r="BA388" s="6">
        <f t="shared" si="102"/>
        <v>-4.9582378778906602E-2</v>
      </c>
      <c r="BB388" s="6">
        <f t="shared" si="112"/>
        <v>-3.3159064068758029E-2</v>
      </c>
      <c r="BC388" s="6">
        <f t="shared" si="116"/>
        <v>-0.1948156685938679</v>
      </c>
    </row>
    <row r="389" spans="1:55">
      <c r="A389" s="1" t="d">
        <v>2014-08-25</v>
      </c>
      <c r="B389">
        <v>98.739998</v>
      </c>
      <c r="C389">
        <v>119.050003</v>
      </c>
      <c r="D389" s="29">
        <f t="shared" si="117"/>
        <v>1.2056917704211418</v>
      </c>
      <c r="E389" s="29">
        <f t="shared" si="103"/>
        <v>8.7392484283486636E-3</v>
      </c>
      <c r="F389" s="30">
        <f t="shared" si="106"/>
        <v>1.6457536466171388E-2</v>
      </c>
      <c r="G389" s="29">
        <f t="shared" si="109"/>
        <v>-2.2044189477097597E-3</v>
      </c>
      <c r="H389" s="29">
        <f t="shared" si="113"/>
        <v>-8.686065930826288E-2</v>
      </c>
      <c r="I389" s="29"/>
      <c r="J389" s="29"/>
      <c r="K389" s="29"/>
      <c r="L389" s="1" t="d">
        <v>2014-08-25</v>
      </c>
      <c r="M389">
        <v>50.529998999999997</v>
      </c>
      <c r="N389">
        <v>119.050003</v>
      </c>
      <c r="O389" s="29">
        <f t="shared" si="118"/>
        <v>2.3560262290921479</v>
      </c>
      <c r="P389" s="29">
        <f t="shared" si="104"/>
        <v>1.3513625210506209E-3</v>
      </c>
      <c r="Q389" s="30">
        <f t="shared" si="107"/>
        <v>1.7192238440357027E-2</v>
      </c>
      <c r="R389" s="29">
        <f t="shared" si="110"/>
        <v>1.5514352624178233E-4</v>
      </c>
      <c r="S389" s="29">
        <f t="shared" si="114"/>
        <v>-0.13292973058473331</v>
      </c>
      <c r="T389" s="29"/>
      <c r="U389" s="29"/>
      <c r="V389" s="29"/>
      <c r="W389" s="1" t="d">
        <v>2014-08-25</v>
      </c>
      <c r="X389">
        <v>68.819999999999993</v>
      </c>
      <c r="Y389">
        <v>54.02</v>
      </c>
      <c r="Z389" s="29">
        <f t="shared" si="119"/>
        <v>1.2739726027397258</v>
      </c>
      <c r="AA389" s="29">
        <f t="shared" si="105"/>
        <v>4.8063758023904153E-3</v>
      </c>
      <c r="AB389" s="30">
        <f t="shared" si="108"/>
        <v>5.242096403386013E-2</v>
      </c>
      <c r="AC389" s="29">
        <f t="shared" si="111"/>
        <v>-2.1444398697511424E-2</v>
      </c>
      <c r="AD389" s="29">
        <f t="shared" si="115"/>
        <v>-5.3161952953832893E-2</v>
      </c>
      <c r="AE389" s="29"/>
      <c r="AF389" s="29"/>
      <c r="AG389" s="29"/>
      <c r="AZ389" s="1" t="d">
        <f>A386</f>
        <v>2014-08-04</v>
      </c>
      <c r="BA389" s="6">
        <f t="shared" si="102"/>
        <v>-4.6172709590461783E-2</v>
      </c>
      <c r="BB389" s="6">
        <f t="shared" si="112"/>
        <v>3.1313333707536257E-3</v>
      </c>
      <c r="BC389" s="6">
        <f t="shared" si="116"/>
        <v>-0.1674899661383972</v>
      </c>
    </row>
    <row r="390" spans="1:55">
      <c r="A390" s="1" t="d">
        <v>2014-09-01</v>
      </c>
      <c r="B390">
        <v>97.080001999999993</v>
      </c>
      <c r="C390">
        <v>115.730003</v>
      </c>
      <c r="D390" s="29">
        <f t="shared" si="117"/>
        <v>1.1921096066726493</v>
      </c>
      <c r="E390" s="29">
        <f t="shared" si="103"/>
        <v>-3.1404123380229109E-3</v>
      </c>
      <c r="F390" s="30">
        <f t="shared" si="106"/>
        <v>-1.704674895714786E-3</v>
      </c>
      <c r="G390" s="29">
        <f t="shared" si="109"/>
        <v>8.7600448569675094E-4</v>
      </c>
      <c r="H390" s="29">
        <f t="shared" si="113"/>
        <v>-8.9978609993475206E-2</v>
      </c>
      <c r="I390" s="29"/>
      <c r="J390" s="29"/>
      <c r="K390" s="29"/>
      <c r="L390" s="1" t="d">
        <v>2014-09-01</v>
      </c>
      <c r="M390">
        <v>50.66</v>
      </c>
      <c r="N390">
        <v>115.730003</v>
      </c>
      <c r="O390" s="29">
        <f t="shared" si="118"/>
        <v>2.2844453809711807</v>
      </c>
      <c r="P390" s="29">
        <f t="shared" si="104"/>
        <v>-2.7426732142658568E-2</v>
      </c>
      <c r="Q390" s="30">
        <f t="shared" si="107"/>
        <v>-3.2829432827192653E-2</v>
      </c>
      <c r="R390" s="29">
        <f t="shared" si="110"/>
        <v>-1.7521448028062041E-2</v>
      </c>
      <c r="S390" s="29">
        <f t="shared" si="114"/>
        <v>-0.16624973765020423</v>
      </c>
      <c r="T390" s="29"/>
      <c r="U390" s="29"/>
      <c r="V390" s="29"/>
      <c r="W390" s="1" t="d">
        <v>2014-09-01</v>
      </c>
      <c r="X390">
        <v>69.260002</v>
      </c>
      <c r="Y390">
        <v>54.330002</v>
      </c>
      <c r="Z390" s="29">
        <f t="shared" si="119"/>
        <v>1.2748021249842767</v>
      </c>
      <c r="AA390" s="29">
        <f t="shared" si="105"/>
        <v>2.2040687819961957E-3</v>
      </c>
      <c r="AB390" s="30">
        <f t="shared" si="108"/>
        <v>5.3699998473583893E-2</v>
      </c>
      <c r="AC390" s="29">
        <f t="shared" si="111"/>
        <v>-1.4794266313949873E-2</v>
      </c>
      <c r="AD390" s="29">
        <f t="shared" si="115"/>
        <v>-2.8628776055269759E-2</v>
      </c>
      <c r="AE390" s="29"/>
      <c r="AF390" s="29"/>
      <c r="AG390" s="29"/>
      <c r="AZ390" s="1" t="d">
        <f>A387</f>
        <v>2014-08-11</v>
      </c>
      <c r="BA390" s="6">
        <f t="shared" si="102"/>
        <v>-6.4895058777090175E-2</v>
      </c>
      <c r="BB390" s="6">
        <f t="shared" si="112"/>
        <v>1.5120215238214375E-2</v>
      </c>
      <c r="BC390" s="6">
        <f t="shared" si="116"/>
        <v>-0.16330848491477365</v>
      </c>
    </row>
    <row r="391" spans="1:55">
      <c r="A391" s="1" t="d">
        <v>2014-09-08</v>
      </c>
      <c r="B391">
        <v>93.559997999999993</v>
      </c>
      <c r="C391">
        <v>113.379997</v>
      </c>
      <c r="D391" s="29">
        <f t="shared" si="117"/>
        <v>1.2118426616469147</v>
      </c>
      <c r="E391" s="29">
        <f t="shared" si="103"/>
        <v>-7.8869208385760475E-3</v>
      </c>
      <c r="F391" s="30">
        <f t="shared" si="106"/>
        <v>7.635547025158832E-3</v>
      </c>
      <c r="G391" s="29">
        <f t="shared" si="109"/>
        <v>-4.442111359709962E-4</v>
      </c>
      <c r="H391" s="29">
        <f t="shared" si="113"/>
        <v>-7.244400481284588E-2</v>
      </c>
      <c r="I391" s="29"/>
      <c r="J391" s="29"/>
      <c r="K391" s="29"/>
      <c r="L391" s="1" t="d">
        <v>2014-09-08</v>
      </c>
      <c r="M391">
        <v>49.75</v>
      </c>
      <c r="N391">
        <v>113.379997</v>
      </c>
      <c r="O391" s="29">
        <f t="shared" si="118"/>
        <v>2.2789949145728645</v>
      </c>
      <c r="P391" s="29">
        <f t="shared" si="104"/>
        <v>-3.7881072370424651E-2</v>
      </c>
      <c r="Q391" s="30">
        <f t="shared" si="107"/>
        <v>-3.9301852588892482E-2</v>
      </c>
      <c r="R391" s="29">
        <f t="shared" si="110"/>
        <v>-2.9068838231489928E-2</v>
      </c>
      <c r="S391" s="29">
        <f t="shared" si="114"/>
        <v>-0.15863707643574348</v>
      </c>
      <c r="T391" s="29"/>
      <c r="U391" s="29"/>
      <c r="V391" s="29"/>
      <c r="W391" s="1" t="d">
        <v>2014-09-08</v>
      </c>
      <c r="X391">
        <v>68.349997999999999</v>
      </c>
      <c r="Y391">
        <v>53.990001999999997</v>
      </c>
      <c r="Z391" s="29">
        <f t="shared" si="119"/>
        <v>1.26597509664845</v>
      </c>
      <c r="AA391" s="29">
        <f t="shared" si="105"/>
        <v>-2.4251880495832949E-3</v>
      </c>
      <c r="AB391" s="30">
        <f t="shared" si="108"/>
        <v>3.9950835728367447E-2</v>
      </c>
      <c r="AC391" s="29">
        <f t="shared" si="111"/>
        <v>-2.3100099219252841E-2</v>
      </c>
      <c r="AD391" s="29">
        <f t="shared" si="115"/>
        <v>-4.5364014808057421E-2</v>
      </c>
      <c r="AE391" s="29"/>
      <c r="AF391" s="29"/>
      <c r="AG391" s="29"/>
      <c r="AZ391" s="1" t="d">
        <f>A388</f>
        <v>2014-08-18</v>
      </c>
      <c r="BA391" s="6">
        <f t="shared" si="102"/>
        <v>-7.4686029551726263E-2</v>
      </c>
      <c r="BB391" s="6">
        <f t="shared" si="112"/>
        <v>6.3596722168930636E-3</v>
      </c>
      <c r="BC391" s="6">
        <f t="shared" si="116"/>
        <v>-0.11393972423903387</v>
      </c>
    </row>
    <row r="392" spans="1:55">
      <c r="A392" s="1" t="d">
        <v>2014-09-15</v>
      </c>
      <c r="B392">
        <v>93.790001000000004</v>
      </c>
      <c r="C392">
        <v>114.599998</v>
      </c>
      <c r="D392" s="29">
        <f t="shared" si="117"/>
        <v>1.2218786307508409</v>
      </c>
      <c r="E392" s="29">
        <f t="shared" si="103"/>
        <v>1.0554113176001124E-2</v>
      </c>
      <c r="F392" s="30">
        <f t="shared" si="106"/>
        <v>2.8477470128533588E-2</v>
      </c>
      <c r="G392" s="29">
        <f t="shared" si="109"/>
        <v>1.5705455036974496E-2</v>
      </c>
      <c r="H392" s="29">
        <f t="shared" si="113"/>
        <v>-4.4414811029290013E-2</v>
      </c>
      <c r="I392" s="29"/>
      <c r="J392" s="29"/>
      <c r="K392" s="29"/>
      <c r="L392" s="1" t="d">
        <v>2014-09-15</v>
      </c>
      <c r="M392">
        <v>50.439999</v>
      </c>
      <c r="N392">
        <v>114.599998</v>
      </c>
      <c r="O392" s="29">
        <f t="shared" si="118"/>
        <v>2.2720063495639642</v>
      </c>
      <c r="P392" s="29">
        <f t="shared" si="104"/>
        <v>-2.8569014870140911E-2</v>
      </c>
      <c r="Q392" s="30">
        <f t="shared" si="107"/>
        <v>-2.5047648902431639E-2</v>
      </c>
      <c r="R392" s="29">
        <f t="shared" si="110"/>
        <v>-2.1022842039393596E-2</v>
      </c>
      <c r="S392" s="29">
        <f t="shared" si="114"/>
        <v>-0.13385354658918347</v>
      </c>
      <c r="T392" s="29"/>
      <c r="U392" s="29"/>
      <c r="V392" s="29"/>
      <c r="W392" s="1" t="d">
        <v>2014-09-15</v>
      </c>
      <c r="X392">
        <v>68.489998</v>
      </c>
      <c r="Y392">
        <v>54.43</v>
      </c>
      <c r="Z392" s="29">
        <f t="shared" si="119"/>
        <v>1.2583133933492558</v>
      </c>
      <c r="AA392" s="29">
        <f t="shared" si="105"/>
        <v>-7.345182667140451E-3</v>
      </c>
      <c r="AB392" s="30">
        <f t="shared" si="108"/>
        <v>4.3872831691791625E-2</v>
      </c>
      <c r="AC392" s="29">
        <f t="shared" si="111"/>
        <v>-1.7807043511826506E-2</v>
      </c>
      <c r="AD392" s="29">
        <f t="shared" si="115"/>
        <v>-4.7424817386831339E-2</v>
      </c>
      <c r="AE392" s="29"/>
      <c r="AF392" s="29"/>
      <c r="AG392" s="29"/>
      <c r="AZ392" s="1" t="d">
        <f>A389</f>
        <v>2014-08-25</v>
      </c>
      <c r="BA392" s="6">
        <f t="shared" ref="BA392:BA455" si="120">AD389-AVERAGE($AA$4:$AD$640)</f>
        <v>-7.6648414855642555E-2</v>
      </c>
      <c r="BB392" s="6">
        <f t="shared" si="112"/>
        <v>-6.0317089758336802E-5</v>
      </c>
      <c r="BC392" s="6">
        <f t="shared" si="116"/>
        <v>-0.10627336329835436</v>
      </c>
    </row>
    <row r="393" spans="1:55">
      <c r="A393" s="1" t="d">
        <v>2014-09-22</v>
      </c>
      <c r="B393">
        <v>91.980002999999996</v>
      </c>
      <c r="C393">
        <v>116</v>
      </c>
      <c r="D393" s="29">
        <f t="shared" si="117"/>
        <v>1.2611436857639591</v>
      </c>
      <c r="E393" s="29">
        <f t="shared" ref="E393:E456" si="121">LN(D393/D389)</f>
        <v>4.4965510821934958E-2</v>
      </c>
      <c r="F393" s="30">
        <f t="shared" si="106"/>
        <v>3.6755156476825437E-2</v>
      </c>
      <c r="G393" s="29">
        <f t="shared" si="109"/>
        <v>8.9537547143935206E-2</v>
      </c>
      <c r="H393" s="29">
        <f t="shared" si="113"/>
        <v>-2.9348256431646746E-2</v>
      </c>
      <c r="I393" s="29"/>
      <c r="J393" s="29"/>
      <c r="K393" s="29"/>
      <c r="L393" s="1" t="d">
        <v>2014-09-22</v>
      </c>
      <c r="M393">
        <v>50.400002000000001</v>
      </c>
      <c r="N393">
        <v>116</v>
      </c>
      <c r="O393" s="29">
        <f t="shared" si="118"/>
        <v>2.3015872102544757</v>
      </c>
      <c r="P393" s="29">
        <f t="shared" ref="P393:P456" si="122">LN(O393/O389)</f>
        <v>-2.3377422272271339E-2</v>
      </c>
      <c r="Q393" s="30">
        <f t="shared" si="107"/>
        <v>-2.944068403302387E-2</v>
      </c>
      <c r="R393" s="29">
        <f t="shared" si="110"/>
        <v>3.9784000976022284E-2</v>
      </c>
      <c r="S393" s="29">
        <f t="shared" si="114"/>
        <v>-0.1188591393708958</v>
      </c>
      <c r="T393" s="29"/>
      <c r="U393" s="29"/>
      <c r="V393" s="29"/>
      <c r="W393" s="1" t="d">
        <v>2014-09-22</v>
      </c>
      <c r="X393">
        <v>67.410004000000001</v>
      </c>
      <c r="Y393">
        <v>53.310001</v>
      </c>
      <c r="Z393" s="29">
        <f t="shared" si="119"/>
        <v>1.2644907660009235</v>
      </c>
      <c r="AA393" s="29">
        <f t="shared" ref="AA393:AA456" si="123">LN(Z393/Z389)</f>
        <v>-7.4705673940180682E-3</v>
      </c>
      <c r="AB393" s="30">
        <f t="shared" si="108"/>
        <v>5.1688887167891169E-2</v>
      </c>
      <c r="AC393" s="29">
        <f t="shared" si="111"/>
        <v>-7.8240576385079745E-3</v>
      </c>
      <c r="AD393" s="29">
        <f t="shared" si="115"/>
        <v>-4.3514990586361761E-2</v>
      </c>
      <c r="AE393" s="29"/>
      <c r="AF393" s="29"/>
      <c r="AG393" s="29"/>
      <c r="AZ393" s="1" t="d">
        <f>A390</f>
        <v>2014-09-01</v>
      </c>
      <c r="BA393" s="6">
        <f t="shared" si="120"/>
        <v>-5.2115237957079424E-2</v>
      </c>
      <c r="BB393" s="6">
        <f t="shared" si="112"/>
        <v>-1.773690864406216E-2</v>
      </c>
      <c r="BC393" s="6">
        <f t="shared" si="116"/>
        <v>-0.10939131398356669</v>
      </c>
    </row>
    <row r="394" spans="1:55">
      <c r="A394" s="1" t="d">
        <v>2014-09-29</v>
      </c>
      <c r="B394">
        <v>88.169998000000007</v>
      </c>
      <c r="C394">
        <v>117.699997</v>
      </c>
      <c r="D394" s="29">
        <f t="shared" si="117"/>
        <v>1.3349211712582776</v>
      </c>
      <c r="E394" s="29">
        <f t="shared" si="121"/>
        <v>0.11314772603979188</v>
      </c>
      <c r="F394" s="30">
        <f t="shared" si="106"/>
        <v>0.10903212428168972</v>
      </c>
      <c r="G394" s="29">
        <f t="shared" si="109"/>
        <v>0.12733736642507623</v>
      </c>
      <c r="H394" s="29">
        <f t="shared" si="113"/>
        <v>4.7842102754894304E-2</v>
      </c>
      <c r="I394" s="29"/>
      <c r="J394" s="29"/>
      <c r="K394" s="29"/>
      <c r="L394" s="1" t="d">
        <v>2014-09-29</v>
      </c>
      <c r="M394">
        <v>48.439999</v>
      </c>
      <c r="N394">
        <v>117.699997</v>
      </c>
      <c r="O394" s="29">
        <f t="shared" si="118"/>
        <v>2.4298100625476891</v>
      </c>
      <c r="P394" s="29">
        <f t="shared" si="122"/>
        <v>6.1689817528042382E-2</v>
      </c>
      <c r="Q394" s="30">
        <f t="shared" si="107"/>
        <v>4.6295661053749118E-2</v>
      </c>
      <c r="R394" s="29">
        <f t="shared" si="110"/>
        <v>8.4148250028829266E-2</v>
      </c>
      <c r="S394" s="29">
        <f t="shared" si="114"/>
        <v>-4.2800563578638463E-2</v>
      </c>
      <c r="T394" s="29"/>
      <c r="U394" s="29"/>
      <c r="V394" s="29"/>
      <c r="W394" s="1" t="d">
        <v>2014-09-29</v>
      </c>
      <c r="X394">
        <v>66.949996999999996</v>
      </c>
      <c r="Y394">
        <v>52.799999</v>
      </c>
      <c r="Z394" s="29">
        <f t="shared" si="119"/>
        <v>1.2679923914392497</v>
      </c>
      <c r="AA394" s="29">
        <f t="shared" si="123"/>
        <v>-5.3561149206673526E-3</v>
      </c>
      <c r="AB394" s="30">
        <f t="shared" si="108"/>
        <v>4.2433320692176812E-2</v>
      </c>
      <c r="AC394" s="29">
        <f t="shared" si="111"/>
        <v>-1.2480814076745214E-2</v>
      </c>
      <c r="AD394" s="29">
        <f t="shared" si="115"/>
        <v>-1.8340729918472246E-2</v>
      </c>
      <c r="AE394" s="29"/>
      <c r="AF394" s="29"/>
      <c r="AG394" s="29"/>
      <c r="AZ394" s="1" t="d">
        <f>A391</f>
        <v>2014-09-08</v>
      </c>
      <c r="BA394" s="6">
        <f t="shared" si="120"/>
        <v>-6.8850476709867089E-2</v>
      </c>
      <c r="BB394" s="6">
        <f t="shared" si="112"/>
        <v>-2.9284298847490047E-2</v>
      </c>
      <c r="BC394" s="6">
        <f t="shared" si="116"/>
        <v>-9.1856708802937365E-2</v>
      </c>
    </row>
    <row r="395" spans="1:55">
      <c r="A395" s="1" t="d">
        <v>2014-10-06</v>
      </c>
      <c r="B395">
        <v>83.550003000000004</v>
      </c>
      <c r="C395">
        <v>120.050003</v>
      </c>
      <c r="D395" s="29">
        <f t="shared" si="117"/>
        <v>1.436864137515351</v>
      </c>
      <c r="E395" s="29">
        <f t="shared" si="121"/>
        <v>0.17032099461166175</v>
      </c>
      <c r="F395" s="30">
        <f t="shared" si="106"/>
        <v>0.18252253333463594</v>
      </c>
      <c r="G395" s="29">
        <f t="shared" si="109"/>
        <v>0.17889561738258575</v>
      </c>
      <c r="H395" s="29">
        <f t="shared" si="113"/>
        <v>0.11907571790426959</v>
      </c>
      <c r="I395" s="29"/>
      <c r="J395" s="29"/>
      <c r="K395" s="29"/>
      <c r="L395" s="1" t="d">
        <v>2014-10-06</v>
      </c>
      <c r="M395">
        <v>46.299999</v>
      </c>
      <c r="N395">
        <v>120.050003</v>
      </c>
      <c r="O395" s="29">
        <f t="shared" si="118"/>
        <v>2.5928726909907711</v>
      </c>
      <c r="P395" s="29">
        <f t="shared" si="122"/>
        <v>0.12903188933107121</v>
      </c>
      <c r="Q395" s="30">
        <f t="shared" si="107"/>
        <v>0.10914282941589376</v>
      </c>
      <c r="R395" s="29">
        <f t="shared" si="110"/>
        <v>0.12522541663367867</v>
      </c>
      <c r="S395" s="29">
        <f t="shared" si="114"/>
        <v>2.3300705643914968E-2</v>
      </c>
      <c r="T395" s="29"/>
      <c r="U395" s="29"/>
      <c r="V395" s="29"/>
      <c r="W395" s="1" t="d">
        <v>2014-10-06</v>
      </c>
      <c r="X395">
        <v>64.550003000000004</v>
      </c>
      <c r="Y395">
        <v>50.32</v>
      </c>
      <c r="Z395" s="29">
        <f t="shared" si="119"/>
        <v>1.2827902027027027</v>
      </c>
      <c r="AA395" s="29">
        <f t="shared" si="123"/>
        <v>1.3194898741355151E-2</v>
      </c>
      <c r="AB395" s="30">
        <f t="shared" si="108"/>
        <v>5.4152611815722167E-2</v>
      </c>
      <c r="AC395" s="29">
        <f t="shared" si="111"/>
        <v>4.1412360088364207E-3</v>
      </c>
      <c r="AD395" s="29">
        <f t="shared" si="115"/>
        <v>-1.0783788778738755E-2</v>
      </c>
      <c r="AE395" s="29"/>
      <c r="AF395" s="29"/>
      <c r="AG395" s="29"/>
      <c r="AZ395" s="1" t="d">
        <f>A392</f>
        <v>2014-09-15</v>
      </c>
      <c r="BA395" s="6">
        <f t="shared" si="120"/>
        <v>-7.0911279288641008E-2</v>
      </c>
      <c r="BB395" s="6">
        <f t="shared" si="112"/>
        <v>-2.1238302655393716E-2</v>
      </c>
      <c r="BC395" s="6">
        <f t="shared" si="116"/>
        <v>-6.3827515019381498E-2</v>
      </c>
    </row>
    <row r="396" spans="1:55">
      <c r="A396" s="1" t="d">
        <v>2014-10-13</v>
      </c>
      <c r="B396">
        <v>82.699996999999996</v>
      </c>
      <c r="C396">
        <v>121.07</v>
      </c>
      <c r="D396" s="29">
        <f t="shared" si="117"/>
        <v>1.463966195790793</v>
      </c>
      <c r="E396" s="29">
        <f t="shared" si="121"/>
        <v>0.18075978932003164</v>
      </c>
      <c r="F396" s="30">
        <f t="shared" si="106"/>
        <v>0.23906819468655302</v>
      </c>
      <c r="G396" s="29">
        <f t="shared" si="109"/>
        <v>0.17709152685570106</v>
      </c>
      <c r="H396" s="29">
        <f t="shared" si="113"/>
        <v>0.11926614110872955</v>
      </c>
      <c r="I396" s="29"/>
      <c r="J396" s="29"/>
      <c r="K396" s="29"/>
      <c r="L396" s="1" t="d">
        <v>2014-10-13</v>
      </c>
      <c r="M396">
        <v>46.619999</v>
      </c>
      <c r="N396">
        <v>121.07</v>
      </c>
      <c r="O396" s="29">
        <f t="shared" si="118"/>
        <v>2.5969541526588191</v>
      </c>
      <c r="P396" s="29">
        <f t="shared" si="122"/>
        <v>0.13367598300461067</v>
      </c>
      <c r="Q396" s="30">
        <f t="shared" si="107"/>
        <v>0.14591516096509707</v>
      </c>
      <c r="R396" s="29">
        <f t="shared" si="110"/>
        <v>0.12293638697326532</v>
      </c>
      <c r="S396" s="29">
        <f t="shared" si="114"/>
        <v>-9.4333689547197418E-3</v>
      </c>
      <c r="T396" s="29"/>
      <c r="U396" s="29"/>
      <c r="V396" s="29"/>
      <c r="W396" s="1" t="d">
        <v>2014-10-13</v>
      </c>
      <c r="X396">
        <v>63.939999</v>
      </c>
      <c r="Y396">
        <v>51.48</v>
      </c>
      <c r="Z396" s="29">
        <f t="shared" si="119"/>
        <v>1.2420357226107226</v>
      </c>
      <c r="AA396" s="29">
        <f t="shared" si="123"/>
        <v>-1.3020502298254249E-2</v>
      </c>
      <c r="AB396" s="30">
        <f t="shared" si="108"/>
        <v>2.6207641118415566E-2</v>
      </c>
      <c r="AC396" s="29">
        <f t="shared" si="111"/>
        <v>-1.1242945732850734E-2</v>
      </c>
      <c r="AD396" s="29">
        <f t="shared" si="115"/>
        <v>-5.3060413151477193E-2</v>
      </c>
      <c r="AE396" s="29"/>
      <c r="AF396" s="29"/>
      <c r="AG396" s="29"/>
      <c r="AZ396" s="1" t="d">
        <f>A393</f>
        <v>2014-09-22</v>
      </c>
      <c r="BA396" s="6">
        <f t="shared" si="120"/>
        <v>-6.7001452488171437E-2</v>
      </c>
      <c r="BB396" s="6">
        <f t="shared" si="112"/>
        <v>3.9568540360022164E-2</v>
      </c>
      <c r="BC396" s="6">
        <f t="shared" si="116"/>
        <v>-4.8760960421738234E-2</v>
      </c>
    </row>
    <row r="397" spans="1:55">
      <c r="A397" s="1" t="d">
        <v>2014-10-20</v>
      </c>
      <c r="B397">
        <v>85.599997999999999</v>
      </c>
      <c r="C397">
        <v>119.720001</v>
      </c>
      <c r="D397" s="29">
        <f t="shared" si="117"/>
        <v>1.3985981752008918</v>
      </c>
      <c r="E397" s="29">
        <f t="shared" si="121"/>
        <v>0.10345143517530972</v>
      </c>
      <c r="F397" s="30">
        <f t="shared" si="106"/>
        <v>0.20487716787139415</v>
      </c>
      <c r="G397" s="29">
        <f t="shared" si="109"/>
        <v>9.2903317197553695E-2</v>
      </c>
      <c r="H397" s="29">
        <f t="shared" si="113"/>
        <v>0.11764983741982296</v>
      </c>
      <c r="I397" s="29"/>
      <c r="J397" s="29"/>
      <c r="K397" s="29"/>
      <c r="L397" s="1" t="d">
        <v>2014-10-20</v>
      </c>
      <c r="M397">
        <v>48.279998999999997</v>
      </c>
      <c r="N397">
        <v>119.720001</v>
      </c>
      <c r="O397" s="29">
        <f t="shared" si="118"/>
        <v>2.47970181192423</v>
      </c>
      <c r="P397" s="29">
        <f t="shared" si="122"/>
        <v>7.4539339473998545E-2</v>
      </c>
      <c r="Q397" s="30">
        <f t="shared" si="107"/>
        <v>8.3177924305959869E-2</v>
      </c>
      <c r="R397" s="29">
        <f t="shared" si="110"/>
        <v>1.2064196544543335E-2</v>
      </c>
      <c r="S397" s="29">
        <f t="shared" si="114"/>
        <v>-1.1798092659580746E-2</v>
      </c>
      <c r="T397" s="29"/>
      <c r="U397" s="29"/>
      <c r="V397" s="29"/>
      <c r="W397" s="1" t="d">
        <v>2014-10-20</v>
      </c>
      <c r="X397">
        <v>66.349997999999999</v>
      </c>
      <c r="Y397">
        <v>53.709999000000003</v>
      </c>
      <c r="Z397" s="29">
        <f t="shared" si="119"/>
        <v>1.2353379116614767</v>
      </c>
      <c r="AA397" s="29">
        <f t="shared" si="123"/>
        <v>-2.3324939274671636E-2</v>
      </c>
      <c r="AB397" s="30">
        <f t="shared" si="108"/>
        <v>2.3077380707588625E-2</v>
      </c>
      <c r="AC397" s="29">
        <f t="shared" si="111"/>
        <v>-3.1479573400989301E-2</v>
      </c>
      <c r="AD397" s="29">
        <f t="shared" si="115"/>
        <v>-5.6696512480269912E-2</v>
      </c>
      <c r="AE397" s="29"/>
      <c r="AF397" s="29"/>
      <c r="AG397" s="29"/>
      <c r="AZ397" s="1" t="d">
        <f>A394</f>
        <v>2014-09-29</v>
      </c>
      <c r="BA397" s="6">
        <f t="shared" si="120"/>
        <v>-4.1827191820281912E-2</v>
      </c>
      <c r="BB397" s="6">
        <f t="shared" si="112"/>
        <v>8.3932789412829154E-2</v>
      </c>
      <c r="BC397" s="6">
        <f t="shared" si="116"/>
        <v>2.842939876480282E-2</v>
      </c>
    </row>
    <row r="398" spans="1:55">
      <c r="A398" s="1" t="d">
        <v>2014-10-27</v>
      </c>
      <c r="B398">
        <v>87.419998000000007</v>
      </c>
      <c r="C398">
        <v>119.25</v>
      </c>
      <c r="D398" s="29">
        <f t="shared" si="117"/>
        <v>1.3641043551613898</v>
      </c>
      <c r="E398" s="29">
        <f t="shared" si="121"/>
        <v>2.1625820849124691E-2</v>
      </c>
      <c r="F398" s="30">
        <f t="shared" si="106"/>
        <v>0.20821368290748049</v>
      </c>
      <c r="G398" s="29">
        <f t="shared" si="109"/>
        <v>4.9186044173356633E-2</v>
      </c>
      <c r="H398" s="29">
        <f t="shared" si="113"/>
        <v>0.10066479418623038</v>
      </c>
      <c r="I398" s="29"/>
      <c r="J398" s="29"/>
      <c r="K398" s="29"/>
      <c r="L398" s="1" t="d">
        <v>2014-10-27</v>
      </c>
      <c r="M398">
        <v>48.400002000000001</v>
      </c>
      <c r="N398">
        <v>119.25</v>
      </c>
      <c r="O398" s="29">
        <f t="shared" si="118"/>
        <v>2.4638428733949227</v>
      </c>
      <c r="P398" s="29">
        <f t="shared" si="122"/>
        <v>1.3909183986646373E-2</v>
      </c>
      <c r="Q398" s="30">
        <f t="shared" si="107"/>
        <v>8.9807627360283526E-2</v>
      </c>
      <c r="R398" s="29">
        <f t="shared" si="110"/>
        <v>2.1001537738759893E-3</v>
      </c>
      <c r="S398" s="29">
        <f t="shared" si="114"/>
        <v>3.1395621435541796E-3</v>
      </c>
      <c r="T398" s="29"/>
      <c r="U398" s="29"/>
      <c r="V398" s="29"/>
      <c r="W398" s="1" t="d">
        <v>2014-10-27</v>
      </c>
      <c r="X398">
        <v>68.099997999999999</v>
      </c>
      <c r="Y398">
        <v>55.209999000000003</v>
      </c>
      <c r="Z398" s="29">
        <f t="shared" si="119"/>
        <v>1.2334721831818907</v>
      </c>
      <c r="AA398" s="29">
        <f t="shared" si="123"/>
        <v>-2.7601749951201002E-2</v>
      </c>
      <c r="AB398" s="30">
        <f t="shared" si="108"/>
        <v>2.6663701620960999E-2</v>
      </c>
      <c r="AC398" s="29">
        <f t="shared" si="111"/>
        <v>-1.7817582994796043E-2</v>
      </c>
      <c r="AD398" s="29">
        <f t="shared" si="115"/>
        <v>-5.4809126022384039E-2</v>
      </c>
      <c r="AE398" s="29"/>
      <c r="AF398" s="29"/>
      <c r="AG398" s="29"/>
      <c r="AZ398" s="1" t="d">
        <f>A395</f>
        <v>2014-10-06</v>
      </c>
      <c r="BA398" s="6">
        <f t="shared" si="120"/>
        <v>-3.4270250680548425E-2</v>
      </c>
      <c r="BB398" s="6">
        <f t="shared" si="112"/>
        <v>0.12500995601767856</v>
      </c>
      <c r="BC398" s="6">
        <f t="shared" si="116"/>
        <v>9.9663013914178103E-2</v>
      </c>
    </row>
    <row r="399" spans="1:55">
      <c r="A399" s="1" t="d">
        <v>2014-11-03</v>
      </c>
      <c r="B399">
        <v>87.790001000000004</v>
      </c>
      <c r="C399">
        <v>119.75</v>
      </c>
      <c r="D399" s="29">
        <f t="shared" si="117"/>
        <v>1.3640505596987065</v>
      </c>
      <c r="E399" s="29">
        <f t="shared" si="121"/>
        <v>-5.2004430746716429E-2</v>
      </c>
      <c r="F399" s="30">
        <f t="shared" si="106"/>
        <v>0.18631931937674939</v>
      </c>
      <c r="G399" s="29">
        <f t="shared" si="109"/>
        <v>7.0887215290357242E-2</v>
      </c>
      <c r="H399" s="29">
        <f t="shared" si="113"/>
        <v>8.8553377901453401E-2</v>
      </c>
      <c r="I399" s="29"/>
      <c r="J399" s="29"/>
      <c r="K399" s="29"/>
      <c r="L399" s="1" t="d">
        <v>2014-11-03</v>
      </c>
      <c r="M399">
        <v>48.639999000000003</v>
      </c>
      <c r="N399">
        <v>119.75</v>
      </c>
      <c r="O399" s="29">
        <f t="shared" si="118"/>
        <v>2.4619655111423828</v>
      </c>
      <c r="P399" s="29">
        <f t="shared" si="122"/>
        <v>-5.1806388970609928E-2</v>
      </c>
      <c r="Q399" s="30">
        <f t="shared" si="107"/>
        <v>7.2817022064116887E-2</v>
      </c>
      <c r="R399" s="29">
        <f t="shared" si="110"/>
        <v>3.0069244635584729E-2</v>
      </c>
      <c r="S399" s="29">
        <f t="shared" si="114"/>
        <v>8.5486463101370837E-5</v>
      </c>
      <c r="T399" s="29"/>
      <c r="U399" s="29"/>
      <c r="V399" s="29"/>
      <c r="W399" s="1" t="d">
        <v>2014-11-03</v>
      </c>
      <c r="X399">
        <v>68.010002</v>
      </c>
      <c r="Y399">
        <v>56.110000999999997</v>
      </c>
      <c r="Z399" s="29">
        <f t="shared" si="119"/>
        <v>1.2120834216345853</v>
      </c>
      <c r="AA399" s="29">
        <f t="shared" si="123"/>
        <v>-5.6696836366094211E-2</v>
      </c>
      <c r="AB399" s="30">
        <f t="shared" si="108"/>
        <v>-1.4573051592489141E-2</v>
      </c>
      <c r="AC399" s="29">
        <f t="shared" si="111"/>
        <v>-4.656844792800769E-2</v>
      </c>
      <c r="AD399" s="29">
        <f t="shared" si="115"/>
        <v>-6.8581025739097939E-2</v>
      </c>
      <c r="AE399" s="29"/>
      <c r="AF399" s="29"/>
      <c r="AG399" s="29"/>
      <c r="AZ399" s="1" t="d">
        <f>A396</f>
        <v>2014-10-13</v>
      </c>
      <c r="BA399" s="6">
        <f t="shared" si="120"/>
        <v>-7.6546875053286861E-2</v>
      </c>
      <c r="BB399" s="6">
        <f t="shared" si="112"/>
        <v>0.12272092635726521</v>
      </c>
      <c r="BC399" s="6">
        <f t="shared" si="116"/>
        <v>9.9853437118638061E-2</v>
      </c>
    </row>
    <row r="400" spans="1:55">
      <c r="A400" s="1" t="d">
        <v>2014-11-10</v>
      </c>
      <c r="B400">
        <v>86.209998999999996</v>
      </c>
      <c r="C400">
        <v>119.489998</v>
      </c>
      <c r="D400" s="29">
        <f t="shared" si="117"/>
        <v>1.3860340956505521</v>
      </c>
      <c r="E400" s="29">
        <f t="shared" si="121"/>
        <v>-5.4702824464090291E-2</v>
      </c>
      <c r="F400" s="30">
        <f t="shared" si="106"/>
        <v>0.22886593632516739</v>
      </c>
      <c r="G400" s="29">
        <f t="shared" si="109"/>
        <v>0.11224666587713093</v>
      </c>
      <c r="H400" s="29">
        <f t="shared" si="113"/>
        <v>8.3183603426343913E-2</v>
      </c>
      <c r="I400" s="29"/>
      <c r="J400" s="29"/>
      <c r="K400" s="29"/>
      <c r="L400" s="1" t="d">
        <v>2014-11-10</v>
      </c>
      <c r="M400">
        <v>49.290000999999997</v>
      </c>
      <c r="N400">
        <v>119.489998</v>
      </c>
      <c r="O400" s="29">
        <f t="shared" si="118"/>
        <v>2.4242238907643765</v>
      </c>
      <c r="P400" s="29">
        <f t="shared" si="122"/>
        <v>-6.8827850443576491E-2</v>
      </c>
      <c r="Q400" s="30">
        <f t="shared" si="107"/>
        <v>9.368734598574871E-2</v>
      </c>
      <c r="R400" s="29">
        <f t="shared" si="110"/>
        <v>4.7862206202891118E-2</v>
      </c>
      <c r="S400" s="29">
        <f t="shared" si="114"/>
        <v>-4.1724855671720018E-2</v>
      </c>
      <c r="T400" s="29"/>
      <c r="U400" s="29"/>
      <c r="V400" s="29"/>
      <c r="W400" s="1" t="d">
        <v>2014-11-10</v>
      </c>
      <c r="X400">
        <v>69.279999000000004</v>
      </c>
      <c r="Y400">
        <v>56.310001</v>
      </c>
      <c r="Z400" s="29">
        <f t="shared" si="119"/>
        <v>1.230332050606783</v>
      </c>
      <c r="AA400" s="29">
        <f t="shared" si="123"/>
        <v>-9.4676524694697253E-3</v>
      </c>
      <c r="AB400" s="30">
        <f t="shared" si="108"/>
        <v>-1.0475125968612355E-2</v>
      </c>
      <c r="AC400" s="29">
        <f t="shared" si="111"/>
        <v>-3.0660791848122256E-2</v>
      </c>
      <c r="AD400" s="29">
        <f t="shared" si="115"/>
        <v>-5.7976260686985671E-2</v>
      </c>
      <c r="AE400" s="29"/>
      <c r="AF400" s="29"/>
      <c r="AG400" s="29"/>
      <c r="AZ400" s="1" t="d">
        <f>A397</f>
        <v>2014-10-20</v>
      </c>
      <c r="BA400" s="6">
        <f t="shared" si="120"/>
        <v>-8.018297438207958E-2</v>
      </c>
      <c r="BB400" s="6">
        <f t="shared" si="112"/>
        <v>1.1848735928543215E-2</v>
      </c>
      <c r="BC400" s="6">
        <f t="shared" si="116"/>
        <v>9.8237133429731477E-2</v>
      </c>
    </row>
    <row r="401" spans="1:55">
      <c r="A401" s="1" t="d">
        <v>2014-11-17</v>
      </c>
      <c r="B401">
        <v>88.5</v>
      </c>
      <c r="C401">
        <v>120.099998</v>
      </c>
      <c r="D401" s="29">
        <f t="shared" si="117"/>
        <v>1.3570621242937853</v>
      </c>
      <c r="E401" s="29">
        <f t="shared" si="121"/>
        <v>-3.0148271134846676E-2</v>
      </c>
      <c r="F401" s="30">
        <f t="shared" si="106"/>
        <v>0.1618555327446552</v>
      </c>
      <c r="G401" s="29">
        <f t="shared" si="109"/>
        <v>9.4685678675532542E-2</v>
      </c>
      <c r="H401" s="29">
        <f t="shared" si="113"/>
        <v>7.2339410806084165E-2</v>
      </c>
      <c r="I401" s="29"/>
      <c r="J401" s="29"/>
      <c r="K401" s="29"/>
      <c r="L401" s="1" t="d">
        <v>2014-11-17</v>
      </c>
      <c r="M401">
        <v>50.669998</v>
      </c>
      <c r="N401">
        <v>120.099998</v>
      </c>
      <c r="O401" s="29">
        <f t="shared" si="118"/>
        <v>2.3702388541637598</v>
      </c>
      <c r="P401" s="29">
        <f t="shared" si="122"/>
        <v>-4.5147583404083112E-2</v>
      </c>
      <c r="Q401" s="30">
        <f t="shared" si="107"/>
        <v>3.5078790106850465E-2</v>
      </c>
      <c r="R401" s="29">
        <f t="shared" si="110"/>
        <v>2.6014097321246942E-2</v>
      </c>
      <c r="S401" s="29">
        <f t="shared" si="114"/>
        <v>-4.7028922386690271E-2</v>
      </c>
      <c r="T401" s="29"/>
      <c r="U401" s="29"/>
      <c r="V401" s="29"/>
      <c r="W401" s="1" t="d">
        <v>2014-11-17</v>
      </c>
      <c r="X401">
        <v>70.089995999999999</v>
      </c>
      <c r="Y401">
        <v>57.18</v>
      </c>
      <c r="Z401" s="29">
        <f t="shared" si="119"/>
        <v>1.2257781741867786</v>
      </c>
      <c r="AA401" s="29">
        <f t="shared" si="123"/>
        <v>-7.7686587875910006E-3</v>
      </c>
      <c r="AB401" s="30">
        <f t="shared" si="108"/>
        <v>-1.6641234176631343E-2</v>
      </c>
      <c r="AC401" s="29">
        <f t="shared" si="111"/>
        <v>-3.4439954826652901E-2</v>
      </c>
      <c r="AD401" s="29">
        <f t="shared" si="115"/>
        <v>-7.2476252092616489E-2</v>
      </c>
      <c r="AE401" s="29"/>
      <c r="AF401" s="29"/>
      <c r="AG401" s="29"/>
      <c r="AZ401" s="1" t="d">
        <f>A398</f>
        <v>2014-10-27</v>
      </c>
      <c r="BA401" s="6">
        <f t="shared" si="120"/>
        <v>-7.8295587924193707E-2</v>
      </c>
      <c r="BB401" s="6">
        <f t="shared" si="112"/>
        <v>1.8846931578758701E-3</v>
      </c>
      <c r="BC401" s="6">
        <f t="shared" si="116"/>
        <v>8.1252090196138896E-2</v>
      </c>
    </row>
    <row r="402" spans="1:55">
      <c r="A402" s="1" t="d">
        <v>2014-11-24</v>
      </c>
      <c r="B402">
        <v>79.819999999999993</v>
      </c>
      <c r="C402">
        <v>122.489998</v>
      </c>
      <c r="D402" s="29">
        <f t="shared" si="117"/>
        <v>1.5345777749937359</v>
      </c>
      <c r="E402" s="29">
        <f t="shared" si="121"/>
        <v>0.11775721483980038</v>
      </c>
      <c r="F402" s="30">
        <f t="shared" si="106"/>
        <v>0.28252463874518108</v>
      </c>
      <c r="G402" s="29">
        <f t="shared" si="109"/>
        <v>0.21421178599265134</v>
      </c>
      <c r="H402" s="29">
        <f t="shared" si="113"/>
        <v>0.20418679930428157</v>
      </c>
      <c r="I402" s="29"/>
      <c r="J402" s="29"/>
      <c r="K402" s="29"/>
      <c r="L402" s="1" t="d">
        <v>2014-11-24</v>
      </c>
      <c r="M402">
        <v>49.16</v>
      </c>
      <c r="N402">
        <v>122.489998</v>
      </c>
      <c r="O402" s="29">
        <f t="shared" si="118"/>
        <v>2.4916598454027667</v>
      </c>
      <c r="P402" s="29">
        <f t="shared" si="122"/>
        <v>1.1226818250345135E-2</v>
      </c>
      <c r="Q402" s="30">
        <f t="shared" si="107"/>
        <v>8.3021903767878075E-2</v>
      </c>
      <c r="R402" s="29">
        <f t="shared" si="110"/>
        <v>7.7402291603094475E-2</v>
      </c>
      <c r="S402" s="29">
        <f t="shared" si="114"/>
        <v>5.2971998714612051E-3</v>
      </c>
      <c r="T402" s="29"/>
      <c r="U402" s="29"/>
      <c r="V402" s="29"/>
      <c r="W402" s="1" t="d">
        <v>2014-11-24</v>
      </c>
      <c r="X402">
        <v>71.809997999999993</v>
      </c>
      <c r="Y402">
        <v>56.91</v>
      </c>
      <c r="Z402" s="29">
        <f t="shared" si="119"/>
        <v>1.2618168687401159</v>
      </c>
      <c r="AA402" s="29">
        <f t="shared" si="123"/>
        <v>2.2719536052320709E-2</v>
      </c>
      <c r="AB402" s="30">
        <f t="shared" si="108"/>
        <v>1.3843724282730639E-2</v>
      </c>
      <c r="AC402" s="29">
        <f t="shared" si="111"/>
        <v>-1.7352083451843171E-2</v>
      </c>
      <c r="AD402" s="29">
        <f t="shared" si="115"/>
        <v>-2.8989494998706549E-2</v>
      </c>
      <c r="AE402" s="29"/>
      <c r="AF402" s="29"/>
      <c r="AG402" s="29"/>
      <c r="AZ402" s="1" t="d">
        <f>A399</f>
        <v>2014-11-03</v>
      </c>
      <c r="BA402" s="6">
        <f t="shared" si="120"/>
        <v>-9.2067487640907608E-2</v>
      </c>
      <c r="BB402" s="6">
        <f t="shared" si="112"/>
        <v>2.985378401958461E-2</v>
      </c>
      <c r="BC402" s="6">
        <f t="shared" si="116"/>
        <v>6.9140673911361916E-2</v>
      </c>
    </row>
    <row r="403" spans="1:55">
      <c r="A403" s="1" t="d">
        <v>2014-12-01</v>
      </c>
      <c r="B403">
        <v>80.279999000000004</v>
      </c>
      <c r="C403">
        <v>121.089996</v>
      </c>
      <c r="D403" s="29">
        <f t="shared" si="117"/>
        <v>1.5083457586988758</v>
      </c>
      <c r="E403" s="29">
        <f t="shared" si="121"/>
        <v>0.10055490029917012</v>
      </c>
      <c r="F403" s="30">
        <f t="shared" si="106"/>
        <v>0.2638410988015305</v>
      </c>
      <c r="G403" s="29">
        <f t="shared" si="109"/>
        <v>0.22617674356243986</v>
      </c>
      <c r="H403" s="29">
        <f t="shared" si="113"/>
        <v>0.20302916910405505</v>
      </c>
      <c r="I403" s="29"/>
      <c r="J403" s="29"/>
      <c r="K403" s="29"/>
      <c r="L403" s="1" t="d">
        <v>2014-12-01</v>
      </c>
      <c r="M403">
        <v>49.77</v>
      </c>
      <c r="N403">
        <v>121.089996</v>
      </c>
      <c r="O403" s="29">
        <f t="shared" si="118"/>
        <v>2.4329916817359853</v>
      </c>
      <c r="P403" s="29">
        <f t="shared" si="122"/>
        <v>-1.1838374329793278E-2</v>
      </c>
      <c r="Q403" s="30">
        <f t="shared" si="107"/>
        <v>5.2600961773517821E-2</v>
      </c>
      <c r="R403" s="29">
        <f t="shared" si="110"/>
        <v>9.3537268378876159E-2</v>
      </c>
      <c r="S403" s="29">
        <f t="shared" si="114"/>
        <v>-9.9416398380892668E-3</v>
      </c>
      <c r="T403" s="29"/>
      <c r="U403" s="29"/>
      <c r="V403" s="29"/>
      <c r="W403" s="1" t="d">
        <v>2014-12-01</v>
      </c>
      <c r="X403">
        <v>71.529999000000004</v>
      </c>
      <c r="Y403">
        <v>57.259998000000003</v>
      </c>
      <c r="Z403" s="29">
        <f t="shared" si="119"/>
        <v>1.2492141372411505</v>
      </c>
      <c r="AA403" s="29">
        <f t="shared" si="123"/>
        <v>3.0173948388601098E-2</v>
      </c>
      <c r="AB403" s="30">
        <f t="shared" si="108"/>
        <v>5.5998213459291903E-3</v>
      </c>
      <c r="AC403" s="29">
        <f t="shared" si="111"/>
        <v>-1.7690047168434312E-2</v>
      </c>
      <c r="AD403" s="29">
        <f t="shared" si="115"/>
        <v>-4.0542979687022265E-2</v>
      </c>
      <c r="AE403" s="29"/>
      <c r="AF403" s="29"/>
      <c r="AG403" s="29"/>
      <c r="AZ403" s="1" t="d">
        <f>A400</f>
        <v>2014-11-10</v>
      </c>
      <c r="BA403" s="6">
        <f t="shared" si="120"/>
        <v>-8.1462722588795333E-2</v>
      </c>
      <c r="BB403" s="6">
        <f t="shared" si="112"/>
        <v>4.7646745586890998E-2</v>
      </c>
      <c r="BC403" s="6">
        <f t="shared" si="116"/>
        <v>6.3770899436252429E-2</v>
      </c>
    </row>
    <row r="404" spans="1:55">
      <c r="A404" s="1" t="d">
        <v>2014-12-08</v>
      </c>
      <c r="B404">
        <v>74.019997000000004</v>
      </c>
      <c r="C404">
        <v>126.300003</v>
      </c>
      <c r="D404" s="29">
        <f t="shared" si="117"/>
        <v>1.7062957054699692</v>
      </c>
      <c r="E404" s="29">
        <f t="shared" si="121"/>
        <v>0.20787826617938288</v>
      </c>
      <c r="F404" s="30">
        <f t="shared" si="106"/>
        <v>0.35601052955247403</v>
      </c>
      <c r="G404" s="29">
        <f t="shared" si="109"/>
        <v>0.30614643933722785</v>
      </c>
      <c r="H404" s="29">
        <f t="shared" si="113"/>
        <v>0.3108117362799418</v>
      </c>
      <c r="I404" s="29"/>
      <c r="J404" s="29"/>
      <c r="K404" s="29"/>
      <c r="L404" s="1" t="d">
        <v>2014-12-08</v>
      </c>
      <c r="M404">
        <v>46.799999</v>
      </c>
      <c r="N404">
        <v>126.300003</v>
      </c>
      <c r="O404" s="29">
        <f t="shared" si="118"/>
        <v>2.698718070485429</v>
      </c>
      <c r="P404" s="29">
        <f t="shared" si="122"/>
        <v>0.10726544343485182</v>
      </c>
      <c r="Q404" s="30">
        <f t="shared" si="107"/>
        <v>0.13715183545561135</v>
      </c>
      <c r="R404" s="29">
        <f t="shared" si="110"/>
        <v>0.15386012950343397</v>
      </c>
      <c r="S404" s="29">
        <f t="shared" si="114"/>
        <v>9.7593451100618733E-2</v>
      </c>
      <c r="T404" s="29"/>
      <c r="U404" s="29"/>
      <c r="V404" s="29"/>
      <c r="W404" s="1" t="d">
        <v>2014-12-08</v>
      </c>
      <c r="X404">
        <v>70</v>
      </c>
      <c r="Y404">
        <v>54.82</v>
      </c>
      <c r="Z404" s="29">
        <f t="shared" si="119"/>
        <v>1.2769062385990515</v>
      </c>
      <c r="AA404" s="29">
        <f t="shared" si="123"/>
        <v>3.7156058380081909E-2</v>
      </c>
      <c r="AB404" s="30">
        <f t="shared" si="108"/>
        <v>7.1064749722450377E-3</v>
      </c>
      <c r="AC404" s="29">
        <f t="shared" si="111"/>
        <v>-4.274349216339398E-3</v>
      </c>
      <c r="AD404" s="29">
        <f t="shared" si="115"/>
        <v>-1.6692895580766014E-2</v>
      </c>
      <c r="AE404" s="29"/>
      <c r="AF404" s="29"/>
      <c r="AG404" s="29"/>
      <c r="AZ404" s="1" t="d">
        <f>A401</f>
        <v>2014-11-17</v>
      </c>
      <c r="BA404" s="6">
        <f t="shared" si="120"/>
        <v>-9.5962713994426158E-2</v>
      </c>
      <c r="BB404" s="6">
        <f t="shared" si="112"/>
        <v>2.5798636705246823E-2</v>
      </c>
      <c r="BC404" s="6">
        <f t="shared" si="116"/>
        <v>5.292670681599268E-2</v>
      </c>
    </row>
    <row r="405" spans="1:55">
      <c r="A405" s="1" t="d">
        <v>2014-12-15</v>
      </c>
      <c r="B405">
        <v>80.569999999999993</v>
      </c>
      <c r="C405">
        <v>125.870003</v>
      </c>
      <c r="D405" s="29">
        <f t="shared" si="117"/>
        <v>1.5622440486533451</v>
      </c>
      <c r="E405" s="29">
        <f t="shared" si="121"/>
        <v>0.14080111992915897</v>
      </c>
      <c r="F405" s="30">
        <f t="shared" si="106"/>
        <v>0.26725835168797496</v>
      </c>
      <c r="G405" s="29">
        <f t="shared" si="109"/>
        <v>0.22846217347411021</v>
      </c>
      <c r="H405" s="29">
        <f t="shared" si="113"/>
        <v>0.23617043874617888</v>
      </c>
      <c r="I405" s="29"/>
      <c r="J405" s="29"/>
      <c r="K405" s="29"/>
      <c r="L405" s="1" t="d">
        <v>2014-12-15</v>
      </c>
      <c r="M405">
        <v>48.82</v>
      </c>
      <c r="N405">
        <v>125.870003</v>
      </c>
      <c r="O405" s="29">
        <f t="shared" si="118"/>
        <v>2.5782466816878329</v>
      </c>
      <c r="P405" s="29">
        <f t="shared" si="122"/>
        <v>8.4118854756295769E-2</v>
      </c>
      <c r="Q405" s="30">
        <f t="shared" si="107"/>
        <v>9.3559581821192769E-2</v>
      </c>
      <c r="R405" s="29">
        <f t="shared" si="110"/>
        <v>0.12084006297216478</v>
      </c>
      <c r="S405" s="29">
        <f t="shared" si="114"/>
        <v>5.854094762223231E-2</v>
      </c>
      <c r="T405" s="29"/>
      <c r="U405" s="29"/>
      <c r="V405" s="29"/>
      <c r="W405" s="1" t="d">
        <v>2014-12-15</v>
      </c>
      <c r="X405">
        <v>70.870002999999997</v>
      </c>
      <c r="Y405">
        <v>56.59</v>
      </c>
      <c r="Z405" s="29">
        <f t="shared" si="119"/>
        <v>1.2523414560876478</v>
      </c>
      <c r="AA405" s="29">
        <f t="shared" si="123"/>
        <v>2.1439077450175946E-2</v>
      </c>
      <c r="AB405" s="30">
        <f t="shared" si="108"/>
        <v>-1.5571937694710661E-2</v>
      </c>
      <c r="AC405" s="29">
        <f t="shared" si="111"/>
        <v>-1.5289266857597815E-2</v>
      </c>
      <c r="AD405" s="29">
        <f t="shared" si="115"/>
        <v>-3.5761507268029277E-2</v>
      </c>
      <c r="AE405" s="29"/>
      <c r="AF405" s="29"/>
      <c r="AG405" s="29"/>
      <c r="AZ405" s="1" t="d">
        <f>A402</f>
        <v>2014-11-24</v>
      </c>
      <c r="BA405" s="6">
        <f t="shared" si="120"/>
        <v>-5.2475956900516221E-2</v>
      </c>
      <c r="BB405" s="6">
        <f t="shared" si="112"/>
        <v>7.7186830987094363E-2</v>
      </c>
      <c r="BC405" s="6">
        <f t="shared" si="116"/>
        <v>0.18477409531419009</v>
      </c>
    </row>
    <row r="406" spans="1:55">
      <c r="A406" s="1" t="d">
        <v>2014-12-22</v>
      </c>
      <c r="B406">
        <v>80.110000999999997</v>
      </c>
      <c r="C406">
        <v>124.410004</v>
      </c>
      <c r="D406" s="29">
        <f t="shared" si="117"/>
        <v>1.5529896697916656</v>
      </c>
      <c r="E406" s="29">
        <f t="shared" si="121"/>
        <v>1.1926614317151238E-2</v>
      </c>
      <c r="F406" s="30">
        <f t="shared" si="106"/>
        <v>0.240152909432575</v>
      </c>
      <c r="G406" s="29">
        <f t="shared" si="109"/>
        <v>0.23475551302811992</v>
      </c>
      <c r="H406" s="29">
        <f t="shared" si="113"/>
        <v>0.26220250077469515</v>
      </c>
      <c r="I406" s="29"/>
      <c r="J406" s="29"/>
      <c r="K406" s="29"/>
      <c r="L406" s="1" t="d">
        <v>2014-12-22</v>
      </c>
      <c r="M406">
        <v>49.23</v>
      </c>
      <c r="N406">
        <v>124.410004</v>
      </c>
      <c r="O406" s="29">
        <f t="shared" si="118"/>
        <v>2.5271176924639449</v>
      </c>
      <c r="P406" s="29">
        <f t="shared" si="122"/>
        <v>1.4130308334149669E-2</v>
      </c>
      <c r="Q406" s="30">
        <f t="shared" si="107"/>
        <v>6.5463810105759024E-2</v>
      </c>
      <c r="R406" s="29">
        <f t="shared" si="110"/>
        <v>7.7584716268881679E-2</v>
      </c>
      <c r="S406" s="29">
        <f t="shared" si="114"/>
        <v>7.6876189943278828E-2</v>
      </c>
      <c r="T406" s="29"/>
      <c r="U406" s="29"/>
      <c r="V406" s="29"/>
      <c r="W406" s="1" t="d">
        <v>2014-12-22</v>
      </c>
      <c r="X406">
        <v>72.230002999999996</v>
      </c>
      <c r="Y406">
        <v>57.400002000000001</v>
      </c>
      <c r="Z406" s="29">
        <f t="shared" si="119"/>
        <v>1.2583623777574084</v>
      </c>
      <c r="AA406" s="29">
        <f t="shared" si="123"/>
        <v>-2.7414662279014335E-3</v>
      </c>
      <c r="AB406" s="30">
        <f t="shared" si="108"/>
        <v>-8.456665256276228E-3</v>
      </c>
      <c r="AC406" s="29">
        <f t="shared" si="111"/>
        <v>1.2600534131067898E-2</v>
      </c>
      <c r="AD406" s="29">
        <f t="shared" si="115"/>
        <v>-1.8370674991333658E-2</v>
      </c>
      <c r="AE406" s="29"/>
      <c r="AF406" s="29"/>
      <c r="AG406" s="29"/>
      <c r="AZ406" s="1" t="d">
        <f>A403</f>
        <v>2014-12-01</v>
      </c>
      <c r="BA406" s="6">
        <f t="shared" si="120"/>
        <v>-6.4029441588831934E-2</v>
      </c>
      <c r="BB406" s="6">
        <f t="shared" si="112"/>
        <v>9.3321807762876047E-2</v>
      </c>
      <c r="BC406" s="6">
        <f t="shared" si="116"/>
        <v>0.18361646511396357</v>
      </c>
    </row>
    <row r="407" spans="1:55">
      <c r="A407" s="1" t="d">
        <v>2014-12-29</v>
      </c>
      <c r="B407">
        <v>79.529999000000004</v>
      </c>
      <c r="C407">
        <v>127.32</v>
      </c>
      <c r="D407" s="29">
        <f t="shared" si="117"/>
        <v>1.6009053388772203</v>
      </c>
      <c r="E407" s="29">
        <f t="shared" si="121"/>
        <v>5.9555779757461104E-2</v>
      </c>
      <c r="F407" s="30">
        <f t="shared" si="106"/>
        <v>0.28073388354905338</v>
      </c>
      <c r="G407" s="29">
        <f t="shared" si="109"/>
        <v>0.28577378792288649</v>
      </c>
      <c r="H407" s="29">
        <f t="shared" si="113"/>
        <v>0.29264940821008711</v>
      </c>
      <c r="I407" s="29"/>
      <c r="J407" s="29"/>
      <c r="K407" s="29"/>
      <c r="L407" s="1" t="d">
        <v>2014-12-29</v>
      </c>
      <c r="M407">
        <v>48.650002000000001</v>
      </c>
      <c r="N407">
        <v>127.32</v>
      </c>
      <c r="O407" s="29">
        <f t="shared" si="118"/>
        <v>2.6170605296172442</v>
      </c>
      <c r="P407" s="29">
        <f t="shared" si="122"/>
        <v>7.2930107809379086E-2</v>
      </c>
      <c r="Q407" s="30">
        <f t="shared" si="107"/>
        <v>0.11281944224431982</v>
      </c>
      <c r="R407" s="29">
        <f t="shared" si="110"/>
        <v>0.1330259245648219</v>
      </c>
      <c r="S407" s="29">
        <f t="shared" si="114"/>
        <v>0.1157718373238369</v>
      </c>
      <c r="T407" s="29"/>
      <c r="U407" s="29"/>
      <c r="V407" s="29"/>
      <c r="W407" s="1" t="d">
        <v>2014-12-29</v>
      </c>
      <c r="X407">
        <v>71.629997000000003</v>
      </c>
      <c r="Y407">
        <v>56.509998000000003</v>
      </c>
      <c r="Z407" s="29">
        <f t="shared" si="119"/>
        <v>1.2675632549128739</v>
      </c>
      <c r="AA407" s="29">
        <f t="shared" si="123"/>
        <v>1.4581697096107829E-2</v>
      </c>
      <c r="AB407" s="30">
        <f t="shared" si="108"/>
        <v>-2.1069734821379415E-5</v>
      </c>
      <c r="AC407" s="29">
        <f t="shared" si="111"/>
        <v>2.9683027631517537E-2</v>
      </c>
      <c r="AD407" s="29">
        <f t="shared" si="115"/>
        <v>-2.4298390993740499E-2</v>
      </c>
      <c r="AE407" s="29"/>
      <c r="AF407" s="29"/>
      <c r="AG407" s="29"/>
      <c r="AZ407" s="1" t="d">
        <f>A404</f>
        <v>2014-12-08</v>
      </c>
      <c r="BA407" s="6">
        <f t="shared" si="120"/>
        <v>-4.0179357482575687E-2</v>
      </c>
      <c r="BB407" s="6">
        <f t="shared" si="112"/>
        <v>0.15364466888743386</v>
      </c>
      <c r="BC407" s="6">
        <f t="shared" si="116"/>
        <v>0.29139903228985031</v>
      </c>
    </row>
    <row r="408" spans="1:55">
      <c r="A408" s="1" t="d">
        <v>2015-01-05</v>
      </c>
      <c r="B408">
        <v>76.360000999999997</v>
      </c>
      <c r="C408">
        <v>131.070007</v>
      </c>
      <c r="D408" s="29">
        <f t="shared" si="117"/>
        <v>1.7164746632206043</v>
      </c>
      <c r="E408" s="29">
        <f t="shared" si="121"/>
        <v>5.9478064036291942E-3</v>
      </c>
      <c r="F408" s="30">
        <f t="shared" ref="F408:F471" si="124">LN(D408/D389)</f>
        <v>0.35321908752775438</v>
      </c>
      <c r="G408" s="29">
        <f t="shared" si="109"/>
        <v>0.31561512697000182</v>
      </c>
      <c r="H408" s="29">
        <f t="shared" si="113"/>
        <v>0.37669446996126776</v>
      </c>
      <c r="I408" s="29"/>
      <c r="J408" s="29"/>
      <c r="K408" s="29"/>
      <c r="L408" s="1" t="d">
        <v>2015-01-05</v>
      </c>
      <c r="M408">
        <v>48.400002000000001</v>
      </c>
      <c r="N408">
        <v>131.070007</v>
      </c>
      <c r="O408" s="29">
        <f t="shared" si="118"/>
        <v>2.7080578839645502</v>
      </c>
      <c r="P408" s="29">
        <f t="shared" si="122"/>
        <v>3.4548584397953047E-3</v>
      </c>
      <c r="Q408" s="30">
        <f t="shared" ref="Q408:Q471" si="125">LN(O408/O389)</f>
        <v>0.13925533137435597</v>
      </c>
      <c r="R408" s="29">
        <f t="shared" si="110"/>
        <v>0.1184302332943727</v>
      </c>
      <c r="S408" s="29">
        <f t="shared" si="114"/>
        <v>0.15357455239843348</v>
      </c>
      <c r="T408" s="29"/>
      <c r="U408" s="29"/>
      <c r="V408" s="29"/>
      <c r="W408" s="1" t="d">
        <v>2015-01-05</v>
      </c>
      <c r="X408">
        <v>70.889999000000003</v>
      </c>
      <c r="Y408">
        <v>55.419998</v>
      </c>
      <c r="Z408" s="29">
        <f t="shared" si="119"/>
        <v>1.2791411324121664</v>
      </c>
      <c r="AA408" s="29">
        <f t="shared" si="123"/>
        <v>1.7487112390680028E-3</v>
      </c>
      <c r="AB408" s="30">
        <f t="shared" ref="AB408:AB471" si="126">LN(Z408/Z389)</f>
        <v>4.0488104089227072E-3</v>
      </c>
      <c r="AC408" s="29">
        <f t="shared" si="111"/>
        <v>4.5053913259182836E-2</v>
      </c>
      <c r="AD408" s="29">
        <f t="shared" si="115"/>
        <v>-6.8894380656402306E-3</v>
      </c>
      <c r="AE408" s="29"/>
      <c r="AF408" s="29"/>
      <c r="AG408" s="29"/>
      <c r="AZ408" s="1" t="d">
        <f>A405</f>
        <v>2014-12-15</v>
      </c>
      <c r="BA408" s="6">
        <f t="shared" si="120"/>
        <v>-5.9247969169838946E-2</v>
      </c>
      <c r="BB408" s="6">
        <f t="shared" si="112"/>
        <v>0.12062460235616466</v>
      </c>
      <c r="BC408" s="6">
        <f t="shared" si="116"/>
        <v>0.21675773475608739</v>
      </c>
    </row>
    <row r="409" spans="1:55">
      <c r="A409" s="1" t="d">
        <v>2015-01-12</v>
      </c>
      <c r="B409">
        <v>75.230002999999996</v>
      </c>
      <c r="C409">
        <v>133.19000199999999</v>
      </c>
      <c r="D409" s="29">
        <f t="shared" si="117"/>
        <v>1.7704372815191833</v>
      </c>
      <c r="E409" s="29">
        <f t="shared" si="121"/>
        <v>0.1251032874308203</v>
      </c>
      <c r="F409" s="30">
        <f t="shared" si="124"/>
        <v>0.39550205145681805</v>
      </c>
      <c r="G409" s="29">
        <f t="shared" si="109"/>
        <v>0.40063061868854843</v>
      </c>
      <c r="H409" s="29">
        <f t="shared" si="113"/>
        <v>0.38196866327466733</v>
      </c>
      <c r="I409" s="29"/>
      <c r="J409" s="29"/>
      <c r="K409" s="29"/>
      <c r="L409" s="1" t="d">
        <v>2015-01-12</v>
      </c>
      <c r="M409">
        <v>47.849997999999999</v>
      </c>
      <c r="N409">
        <v>133.19000199999999</v>
      </c>
      <c r="O409" s="29">
        <f t="shared" si="118"/>
        <v>2.783490231284858</v>
      </c>
      <c r="P409" s="29">
        <f t="shared" si="122"/>
        <v>7.6596031954688323E-2</v>
      </c>
      <c r="Q409" s="30">
        <f t="shared" si="125"/>
        <v>0.19758234591853951</v>
      </c>
      <c r="R409" s="29">
        <f t="shared" si="110"/>
        <v>0.18392145894898507</v>
      </c>
      <c r="S409" s="29">
        <f t="shared" si="114"/>
        <v>0.16688436403486975</v>
      </c>
      <c r="T409" s="29"/>
      <c r="U409" s="29"/>
      <c r="V409" s="29"/>
      <c r="W409" s="1" t="d">
        <v>2015-01-12</v>
      </c>
      <c r="X409">
        <v>69.669998000000007</v>
      </c>
      <c r="Y409">
        <v>54.73</v>
      </c>
      <c r="Z409" s="29">
        <f t="shared" si="119"/>
        <v>1.2729763932029967</v>
      </c>
      <c r="AA409" s="29">
        <f t="shared" si="123"/>
        <v>1.6342811180680331E-2</v>
      </c>
      <c r="AB409" s="30">
        <f t="shared" si="126"/>
        <v>-1.4331952960265693E-3</v>
      </c>
      <c r="AC409" s="29">
        <f t="shared" si="111"/>
        <v>5.1638687208435508E-2</v>
      </c>
      <c r="AD409" s="29">
        <f t="shared" si="115"/>
        <v>-2.2226675522936046E-2</v>
      </c>
      <c r="AE409" s="29"/>
      <c r="AF409" s="29"/>
      <c r="AG409" s="29"/>
      <c r="AZ409" s="1" t="d">
        <f>A406</f>
        <v>2014-12-22</v>
      </c>
      <c r="BA409" s="6">
        <f t="shared" si="120"/>
        <v>-4.1857136893143326E-2</v>
      </c>
      <c r="BB409" s="6">
        <f t="shared" si="112"/>
        <v>7.7369255652881566E-2</v>
      </c>
      <c r="BC409" s="6">
        <f t="shared" si="116"/>
        <v>0.24278979678460366</v>
      </c>
    </row>
    <row r="410" spans="1:55">
      <c r="A410" s="1" t="d">
        <v>2015-01-19</v>
      </c>
      <c r="B410">
        <v>76.660004000000001</v>
      </c>
      <c r="C410">
        <v>134.770004</v>
      </c>
      <c r="D410" s="29">
        <f t="shared" si="117"/>
        <v>1.758022397181195</v>
      </c>
      <c r="E410" s="29">
        <f t="shared" si="121"/>
        <v>0.12400764696211128</v>
      </c>
      <c r="F410" s="30">
        <f t="shared" si="124"/>
        <v>0.37204747723326242</v>
      </c>
      <c r="G410" s="29">
        <f t="shared" si="109"/>
        <v>0.3867603481122649</v>
      </c>
      <c r="H410" s="29">
        <f t="shared" si="113"/>
        <v>0.38934102749367661</v>
      </c>
      <c r="I410" s="29"/>
      <c r="J410" s="29"/>
      <c r="K410" s="29"/>
      <c r="L410" s="1" t="d">
        <v>2015-01-19</v>
      </c>
      <c r="M410">
        <v>48.25</v>
      </c>
      <c r="N410">
        <v>134.770004</v>
      </c>
      <c r="O410" s="29">
        <f t="shared" si="118"/>
        <v>2.7931607046632125</v>
      </c>
      <c r="P410" s="29">
        <f t="shared" si="122"/>
        <v>0.10009442236822215</v>
      </c>
      <c r="Q410" s="30">
        <f t="shared" si="125"/>
        <v>0.20343930484440598</v>
      </c>
      <c r="R410" s="29">
        <f t="shared" si="110"/>
        <v>0.16822111764021308</v>
      </c>
      <c r="S410" s="29">
        <f t="shared" si="114"/>
        <v>0.18352910243934378</v>
      </c>
      <c r="T410" s="29"/>
      <c r="U410" s="29"/>
      <c r="V410" s="29"/>
      <c r="W410" s="1" t="d">
        <v>2015-01-19</v>
      </c>
      <c r="X410">
        <v>70.930000000000007</v>
      </c>
      <c r="Y410">
        <v>55.990001999999997</v>
      </c>
      <c r="Z410" s="29">
        <f t="shared" si="119"/>
        <v>1.2668333178484261</v>
      </c>
      <c r="AA410" s="29">
        <f t="shared" si="123"/>
        <v>6.7091607045124081E-3</v>
      </c>
      <c r="AB410" s="30">
        <f t="shared" si="126"/>
        <v>6.7768349781950393E-4</v>
      </c>
      <c r="AC410" s="29">
        <f t="shared" si="111"/>
        <v>4.7429364130647279E-2</v>
      </c>
      <c r="AD410" s="29">
        <f t="shared" si="115"/>
        <v>-2.1064900656886664E-2</v>
      </c>
      <c r="AE410" s="29"/>
      <c r="AF410" s="29"/>
      <c r="AG410" s="29"/>
      <c r="AZ410" s="1" t="d">
        <f>A407</f>
        <v>2014-12-29</v>
      </c>
      <c r="BA410" s="6">
        <f t="shared" si="120"/>
        <v>-4.7784852895550164E-2</v>
      </c>
      <c r="BB410" s="6">
        <f t="shared" si="112"/>
        <v>0.13281046394882179</v>
      </c>
      <c r="BC410" s="6">
        <f t="shared" si="116"/>
        <v>0.27323670421999563</v>
      </c>
    </row>
    <row r="411" spans="1:55">
      <c r="A411" s="1" t="d">
        <v>2015-01-26</v>
      </c>
      <c r="B411">
        <v>75.550003000000004</v>
      </c>
      <c r="C411">
        <v>138.279999</v>
      </c>
      <c r="D411" s="29">
        <f t="shared" si="117"/>
        <v>1.8303109663675328</v>
      </c>
      <c r="E411" s="29">
        <f t="shared" si="121"/>
        <v>0.1339165733754504</v>
      </c>
      <c r="F411" s="30">
        <f t="shared" si="124"/>
        <v>0.40409634374850262</v>
      </c>
      <c r="G411" s="29">
        <f t="shared" si="109"/>
        <v>0.41997936432218608</v>
      </c>
      <c r="H411" s="29">
        <f t="shared" si="113"/>
        <v>0.41189960616105603</v>
      </c>
      <c r="I411" s="29"/>
      <c r="J411" s="29"/>
      <c r="K411" s="29"/>
      <c r="L411" s="1" t="d">
        <v>2015-01-26</v>
      </c>
      <c r="M411">
        <v>47.689999</v>
      </c>
      <c r="N411">
        <v>138.279999</v>
      </c>
      <c r="O411" s="29">
        <f t="shared" si="118"/>
        <v>2.8995596959437973</v>
      </c>
      <c r="P411" s="29">
        <f t="shared" si="122"/>
        <v>0.10250714380843405</v>
      </c>
      <c r="Q411" s="30">
        <f t="shared" si="125"/>
        <v>0.243895600922895</v>
      </c>
      <c r="R411" s="29">
        <f t="shared" si="110"/>
        <v>0.2015225250595887</v>
      </c>
      <c r="S411" s="29">
        <f t="shared" si="114"/>
        <v>0.21175553941699121</v>
      </c>
      <c r="T411" s="29"/>
      <c r="U411" s="29"/>
      <c r="V411" s="29"/>
      <c r="W411" s="1" t="d">
        <v>2015-01-26</v>
      </c>
      <c r="X411">
        <v>69.989998</v>
      </c>
      <c r="Y411">
        <v>54.57</v>
      </c>
      <c r="Z411" s="29">
        <f t="shared" si="119"/>
        <v>1.2825728055708265</v>
      </c>
      <c r="AA411" s="29">
        <f t="shared" si="123"/>
        <v>1.1771704433116139E-2</v>
      </c>
      <c r="AB411" s="30">
        <f t="shared" si="126"/>
        <v>1.90958173654351E-2</v>
      </c>
      <c r="AC411" s="29">
        <f t="shared" si="111"/>
        <v>5.2976248021453516E-2</v>
      </c>
      <c r="AD411" s="29">
        <f t="shared" si="115"/>
        <v>-1.0074686926166834E-2</v>
      </c>
      <c r="AE411" s="29"/>
      <c r="AF411" s="29"/>
      <c r="AG411" s="29"/>
      <c r="AZ411" s="1" t="d">
        <f>A408</f>
        <v>2015-01-05</v>
      </c>
      <c r="BA411" s="6">
        <f t="shared" si="120"/>
        <v>-3.0375899967449899E-2</v>
      </c>
      <c r="BB411" s="6">
        <f t="shared" si="112"/>
        <v>0.11821477267837259</v>
      </c>
      <c r="BC411" s="6">
        <f t="shared" si="116"/>
        <v>0.35728176597117628</v>
      </c>
    </row>
    <row r="412" spans="1:55">
      <c r="A412" s="1" t="d">
        <v>2015-02-02</v>
      </c>
      <c r="B412">
        <v>79.819999999999993</v>
      </c>
      <c r="C412">
        <v>130.96000699999999</v>
      </c>
      <c r="D412" s="29">
        <f t="shared" si="117"/>
        <v>1.6406916436983212</v>
      </c>
      <c r="E412" s="29">
        <f t="shared" si="121"/>
        <v>-4.5154686190895202E-2</v>
      </c>
      <c r="F412" s="30">
        <f t="shared" si="124"/>
        <v>0.26309889051492419</v>
      </c>
      <c r="G412" s="29">
        <f t="shared" si="109"/>
        <v>0.32320582137659187</v>
      </c>
      <c r="H412" s="29">
        <f t="shared" si="113"/>
        <v>0.31043380628503287</v>
      </c>
      <c r="I412" s="29"/>
      <c r="J412" s="29"/>
      <c r="K412" s="29"/>
      <c r="L412" s="1" t="d">
        <v>2015-02-02</v>
      </c>
      <c r="M412">
        <v>49.919998</v>
      </c>
      <c r="N412">
        <v>130.96000699999999</v>
      </c>
      <c r="O412" s="29">
        <f t="shared" si="118"/>
        <v>2.6233976812258684</v>
      </c>
      <c r="P412" s="29">
        <f t="shared" si="122"/>
        <v>-3.1761427475885562E-2</v>
      </c>
      <c r="Q412" s="30">
        <f t="shared" si="125"/>
        <v>0.13087132617074179</v>
      </c>
      <c r="R412" s="29">
        <f t="shared" si="110"/>
        <v>0.11875935805736418</v>
      </c>
      <c r="S412" s="29">
        <f t="shared" si="114"/>
        <v>0.12278416492040228</v>
      </c>
      <c r="T412" s="29"/>
      <c r="U412" s="29"/>
      <c r="V412" s="29"/>
      <c r="W412" s="1" t="d">
        <v>2015-02-02</v>
      </c>
      <c r="X412">
        <v>72.940002000000007</v>
      </c>
      <c r="Y412">
        <v>56.200001</v>
      </c>
      <c r="Z412" s="29">
        <f t="shared" si="119"/>
        <v>1.2978647811767834</v>
      </c>
      <c r="AA412" s="29">
        <f t="shared" si="123"/>
        <v>1.4531575693304282E-2</v>
      </c>
      <c r="AB412" s="30">
        <f t="shared" si="126"/>
        <v>2.6050953496244856E-2</v>
      </c>
      <c r="AC412" s="29">
        <f t="shared" si="111"/>
        <v>7.4821022236521748E-2</v>
      </c>
      <c r="AD412" s="29">
        <f t="shared" si="115"/>
        <v>1.3141147032903434E-2</v>
      </c>
      <c r="AE412" s="29"/>
      <c r="AF412" s="29"/>
      <c r="AG412" s="29"/>
      <c r="AZ412" s="1" t="d">
        <f>A409</f>
        <v>2015-01-12</v>
      </c>
      <c r="BA412" s="6">
        <f t="shared" si="120"/>
        <v>-4.5713137424745712E-2</v>
      </c>
      <c r="BB412" s="6">
        <f t="shared" si="112"/>
        <v>0.18370599833298495</v>
      </c>
      <c r="BC412" s="6">
        <f t="shared" si="116"/>
        <v>0.36255595928457585</v>
      </c>
    </row>
    <row r="413" spans="1:55">
      <c r="A413" s="1" t="d">
        <v>2015-02-09</v>
      </c>
      <c r="B413">
        <v>82.040001000000004</v>
      </c>
      <c r="C413">
        <v>128.19000199999999</v>
      </c>
      <c r="D413" s="29">
        <f t="shared" si="117"/>
        <v>1.5625304782724221</v>
      </c>
      <c r="E413" s="29">
        <f t="shared" si="121"/>
        <v>-0.12491995924671545</v>
      </c>
      <c r="F413" s="30">
        <f t="shared" si="124"/>
        <v>0.1574343661703107</v>
      </c>
      <c r="G413" s="29">
        <f t="shared" si="109"/>
        <v>0.25104276863055225</v>
      </c>
      <c r="H413" s="29">
        <f t="shared" si="113"/>
        <v>0.30382515929766185</v>
      </c>
      <c r="I413" s="29"/>
      <c r="J413" s="29"/>
      <c r="K413" s="29"/>
      <c r="L413" s="1" t="d">
        <v>2015-02-09</v>
      </c>
      <c r="M413">
        <v>51.439999</v>
      </c>
      <c r="N413">
        <v>128.19000199999999</v>
      </c>
      <c r="O413" s="29">
        <f t="shared" si="118"/>
        <v>2.4920296363147285</v>
      </c>
      <c r="P413" s="29">
        <f t="shared" si="122"/>
        <v>-0.11060812569075736</v>
      </c>
      <c r="Q413" s="30">
        <f t="shared" si="125"/>
        <v>2.5284402699739913E-2</v>
      </c>
      <c r="R413" s="29">
        <f t="shared" si="110"/>
        <v>5.0057833057118077E-2</v>
      </c>
      <c r="S413" s="29">
        <f t="shared" si="114"/>
        <v>0.11928251806616418</v>
      </c>
      <c r="T413" s="29"/>
      <c r="U413" s="29"/>
      <c r="V413" s="29"/>
      <c r="W413" s="1" t="d">
        <v>2015-02-09</v>
      </c>
      <c r="X413">
        <v>74.889999000000003</v>
      </c>
      <c r="Y413">
        <v>57.169998</v>
      </c>
      <c r="Z413" s="29">
        <f t="shared" si="119"/>
        <v>1.3099528007679833</v>
      </c>
      <c r="AA413" s="29">
        <f t="shared" si="123"/>
        <v>2.8633331436421591E-2</v>
      </c>
      <c r="AB413" s="30">
        <f t="shared" si="126"/>
        <v>3.2556251061062282E-2</v>
      </c>
      <c r="AC413" s="29">
        <f t="shared" si="111"/>
        <v>8.7010509172906245E-2</v>
      </c>
      <c r="AD413" s="29">
        <f t="shared" si="115"/>
        <v>2.7497564366507157E-2</v>
      </c>
      <c r="AE413" s="29"/>
      <c r="AF413" s="29"/>
      <c r="AG413" s="29"/>
      <c r="AZ413" s="1" t="d">
        <f>A410</f>
        <v>2015-01-19</v>
      </c>
      <c r="BA413" s="6">
        <f t="shared" si="120"/>
        <v>-4.4551362558696336E-2</v>
      </c>
      <c r="BB413" s="6">
        <f t="shared" si="112"/>
        <v>0.16800565702421297</v>
      </c>
      <c r="BC413" s="6">
        <f t="shared" si="116"/>
        <v>0.36992832350358512</v>
      </c>
    </row>
    <row r="414" spans="1:55">
      <c r="A414" s="1" t="d">
        <v>2015-02-16</v>
      </c>
      <c r="B414">
        <v>80.540001000000004</v>
      </c>
      <c r="C414">
        <v>126.540001</v>
      </c>
      <c r="D414" s="29">
        <f t="shared" si="117"/>
        <v>1.5711447656922677</v>
      </c>
      <c r="E414" s="29">
        <f t="shared" si="121"/>
        <v>-0.11238503554852643</v>
      </c>
      <c r="F414" s="30">
        <f t="shared" si="124"/>
        <v>8.934144707307419E-2</v>
      </c>
      <c r="G414" s="29">
        <f t="shared" si="109"/>
        <v>0.27196438570135106</v>
      </c>
      <c r="H414" s="29">
        <f t="shared" si="113"/>
        <v>0.29026962784473764</v>
      </c>
      <c r="I414" s="29"/>
      <c r="J414" s="29"/>
      <c r="K414" s="29"/>
      <c r="L414" s="1" t="d">
        <v>2015-02-16</v>
      </c>
      <c r="M414">
        <v>51.93</v>
      </c>
      <c r="N414">
        <v>126.540001</v>
      </c>
      <c r="O414" s="29">
        <f t="shared" si="118"/>
        <v>2.4367417870209898</v>
      </c>
      <c r="P414" s="29">
        <f t="shared" si="122"/>
        <v>-0.13651200991111836</v>
      </c>
      <c r="Q414" s="30">
        <f t="shared" si="125"/>
        <v>-6.2104594397783631E-2</v>
      </c>
      <c r="R414" s="29">
        <f t="shared" si="110"/>
        <v>4.9144384081994306E-2</v>
      </c>
      <c r="S414" s="29">
        <f t="shared" si="114"/>
        <v>8.6996973057074212E-2</v>
      </c>
      <c r="T414" s="29"/>
      <c r="U414" s="29"/>
      <c r="V414" s="29"/>
      <c r="W414" s="1" t="d">
        <v>2015-02-16</v>
      </c>
      <c r="X414">
        <v>75.440002000000007</v>
      </c>
      <c r="Y414">
        <v>58.16</v>
      </c>
      <c r="Z414" s="29">
        <f t="shared" si="119"/>
        <v>1.2971114511691886</v>
      </c>
      <c r="AA414" s="29">
        <f t="shared" si="123"/>
        <v>2.3619495478542665E-2</v>
      </c>
      <c r="AB414" s="30">
        <f t="shared" si="126"/>
        <v>1.1102280235006912E-2</v>
      </c>
      <c r="AC414" s="29">
        <f t="shared" si="111"/>
        <v>6.5138296748449898E-2</v>
      </c>
      <c r="AD414" s="29">
        <f t="shared" si="115"/>
        <v>1.0224161979527852E-2</v>
      </c>
      <c r="AE414" s="29"/>
      <c r="AF414" s="29"/>
      <c r="AG414" s="29"/>
      <c r="AZ414" s="1" t="d">
        <f>A411</f>
        <v>2015-01-26</v>
      </c>
      <c r="BA414" s="6">
        <f t="shared" si="120"/>
        <v>-3.3561148827976506E-2</v>
      </c>
      <c r="BB414" s="6">
        <f t="shared" si="112"/>
        <v>0.20130706444358859</v>
      </c>
      <c r="BC414" s="6">
        <f t="shared" si="116"/>
        <v>0.39248690217096455</v>
      </c>
    </row>
    <row r="415" spans="1:55">
      <c r="A415" s="1" t="d">
        <v>2015-02-23</v>
      </c>
      <c r="B415">
        <v>79.019997000000004</v>
      </c>
      <c r="C415">
        <v>129.529999</v>
      </c>
      <c r="D415" s="29">
        <f t="shared" si="117"/>
        <v>1.6392053140675265</v>
      </c>
      <c r="E415" s="29">
        <f t="shared" si="121"/>
        <v>-0.11027431959039659</v>
      </c>
      <c r="F415" s="30">
        <f t="shared" si="124"/>
        <v>0.11306223483807429</v>
      </c>
      <c r="G415" s="29">
        <f t="shared" si="109"/>
        <v>0.3142710364296048</v>
      </c>
      <c r="H415" s="29">
        <f t="shared" si="113"/>
        <v>0.31064412047755452</v>
      </c>
      <c r="I415" s="29"/>
      <c r="J415" s="29"/>
      <c r="K415" s="29"/>
      <c r="L415" s="1" t="d">
        <v>2015-02-23</v>
      </c>
      <c r="M415">
        <v>51.490001999999997</v>
      </c>
      <c r="N415">
        <v>129.529999</v>
      </c>
      <c r="O415" s="29">
        <f t="shared" si="118"/>
        <v>2.5156339865747142</v>
      </c>
      <c r="P415" s="29">
        <f t="shared" si="122"/>
        <v>-0.14203404255894131</v>
      </c>
      <c r="Q415" s="30">
        <f t="shared" si="125"/>
        <v>-3.1814424640657105E-2</v>
      </c>
      <c r="R415" s="29">
        <f t="shared" si="110"/>
        <v>7.8901275174362545E-2</v>
      </c>
      <c r="S415" s="29">
        <f t="shared" si="114"/>
        <v>9.4983862392147414E-2</v>
      </c>
      <c r="T415" s="29"/>
      <c r="U415" s="29"/>
      <c r="V415" s="29"/>
      <c r="W415" s="1" t="d">
        <v>2015-02-23</v>
      </c>
      <c r="X415">
        <v>75.970000999999996</v>
      </c>
      <c r="Y415">
        <v>57.490001999999997</v>
      </c>
      <c r="Z415" s="29">
        <f t="shared" si="119"/>
        <v>1.3214471796330778</v>
      </c>
      <c r="AA415" s="29">
        <f t="shared" si="123"/>
        <v>2.9859419326566487E-2</v>
      </c>
      <c r="AB415" s="30">
        <f t="shared" si="126"/>
        <v>6.1975738990255942E-2</v>
      </c>
      <c r="AC415" s="29">
        <f t="shared" si="111"/>
        <v>8.3842544694019597E-2</v>
      </c>
      <c r="AD415" s="29">
        <f t="shared" si="115"/>
        <v>3.3831168887133771E-2</v>
      </c>
      <c r="AE415" s="29"/>
      <c r="AF415" s="29"/>
      <c r="AG415" s="29"/>
      <c r="AZ415" s="1" t="d">
        <f>A412</f>
        <v>2015-02-02</v>
      </c>
      <c r="BA415" s="6">
        <f t="shared" si="120"/>
        <v>-1.0345314868906235E-2</v>
      </c>
      <c r="BB415" s="6">
        <f t="shared" si="112"/>
        <v>0.11854389744136407</v>
      </c>
      <c r="BC415" s="6">
        <f t="shared" si="116"/>
        <v>0.29102110229494138</v>
      </c>
    </row>
    <row r="416" spans="1:55">
      <c r="A416" s="1" t="d">
        <v>2015-03-02</v>
      </c>
      <c r="B416">
        <v>76.779999000000004</v>
      </c>
      <c r="C416">
        <v>123.5</v>
      </c>
      <c r="D416" s="29">
        <f t="shared" si="117"/>
        <v>1.6084918156875725</v>
      </c>
      <c r="E416" s="29">
        <f t="shared" si="121"/>
        <v>-1.9820907374120338E-2</v>
      </c>
      <c r="F416" s="30">
        <f t="shared" si="124"/>
        <v>0.13982654796549424</v>
      </c>
      <c r="G416" s="29">
        <f t="shared" si="109"/>
        <v>0.33321584924045916</v>
      </c>
      <c r="H416" s="29">
        <f t="shared" si="113"/>
        <v>0.27123918140960712</v>
      </c>
      <c r="I416" s="29"/>
      <c r="J416" s="29"/>
      <c r="K416" s="29"/>
      <c r="L416" s="1" t="d">
        <v>2015-03-02</v>
      </c>
      <c r="M416">
        <v>50.459999000000003</v>
      </c>
      <c r="N416">
        <v>123.5</v>
      </c>
      <c r="O416" s="29">
        <f t="shared" si="118"/>
        <v>2.4474832034776695</v>
      </c>
      <c r="P416" s="29">
        <f t="shared" si="122"/>
        <v>-6.9410069844446878E-2</v>
      </c>
      <c r="Q416" s="30">
        <f t="shared" si="125"/>
        <v>-1.3078083147703605E-2</v>
      </c>
      <c r="R416" s="29">
        <f t="shared" si="110"/>
        <v>8.6636115075835338E-2</v>
      </c>
      <c r="S416" s="29">
        <f t="shared" si="114"/>
        <v>6.3657341084003533E-2</v>
      </c>
      <c r="T416" s="29"/>
      <c r="U416" s="29"/>
      <c r="V416" s="29"/>
      <c r="W416" s="1" t="d">
        <v>2015-03-02</v>
      </c>
      <c r="X416">
        <v>75.410004000000001</v>
      </c>
      <c r="Y416">
        <v>56.459999000000003</v>
      </c>
      <c r="Z416" s="29">
        <f t="shared" si="119"/>
        <v>1.3356359428911786</v>
      </c>
      <c r="AA416" s="29">
        <f t="shared" si="123"/>
        <v>2.8687102037136918E-2</v>
      </c>
      <c r="AB416" s="30">
        <f t="shared" si="126"/>
        <v>7.8062994808053413E-2</v>
      </c>
      <c r="AC416" s="29">
        <f t="shared" si="111"/>
        <v>9.8863435998536711E-2</v>
      </c>
      <c r="AD416" s="29">
        <f t="shared" si="115"/>
        <v>6.1412849147270562E-2</v>
      </c>
      <c r="AE416" s="29"/>
      <c r="AF416" s="29"/>
      <c r="AG416" s="29"/>
      <c r="AZ416" s="1" t="d">
        <f>A413</f>
        <v>2015-02-09</v>
      </c>
      <c r="BA416" s="6">
        <f t="shared" si="120"/>
        <v>4.0111024646974879E-3</v>
      </c>
      <c r="BB416" s="6">
        <f t="shared" si="112"/>
        <v>4.9842372441117958E-2</v>
      </c>
      <c r="BC416" s="6">
        <f t="shared" si="116"/>
        <v>0.28441245530757037</v>
      </c>
    </row>
    <row r="417" spans="1:55">
      <c r="A417" s="1" t="d">
        <v>2015-03-09</v>
      </c>
      <c r="B417">
        <v>74.629997000000003</v>
      </c>
      <c r="C417">
        <v>126.720001</v>
      </c>
      <c r="D417" s="29">
        <f t="shared" si="117"/>
        <v>1.6979767666344672</v>
      </c>
      <c r="E417" s="29">
        <f t="shared" si="121"/>
        <v>8.3130796480017935E-2</v>
      </c>
      <c r="F417" s="30">
        <f t="shared" si="124"/>
        <v>0.21893934180120381</v>
      </c>
      <c r="G417" s="29">
        <f t="shared" si="109"/>
        <v>0.39884414132982898</v>
      </c>
      <c r="H417" s="29">
        <f t="shared" si="113"/>
        <v>0.28687029065598874</v>
      </c>
      <c r="I417" s="29"/>
      <c r="J417" s="29"/>
      <c r="K417" s="29"/>
      <c r="L417" s="1" t="d">
        <v>2015-03-09</v>
      </c>
      <c r="M417">
        <v>49.84</v>
      </c>
      <c r="N417">
        <v>126.720001</v>
      </c>
      <c r="O417" s="29">
        <f t="shared" si="118"/>
        <v>2.5425361356340286</v>
      </c>
      <c r="P417" s="29">
        <f t="shared" si="122"/>
        <v>2.0064568041687238E-2</v>
      </c>
      <c r="Q417" s="30">
        <f t="shared" si="125"/>
        <v>3.143978675478068E-2</v>
      </c>
      <c r="R417" s="29">
        <f t="shared" si="110"/>
        <v>0.10820166996379053</v>
      </c>
      <c r="S417" s="29">
        <f t="shared" si="114"/>
        <v>3.7087942202374137E-2</v>
      </c>
      <c r="T417" s="29"/>
      <c r="U417" s="29"/>
      <c r="V417" s="29"/>
      <c r="W417" s="1" t="d">
        <v>2015-03-09</v>
      </c>
      <c r="X417">
        <v>75.160004000000001</v>
      </c>
      <c r="Y417">
        <v>56.080002</v>
      </c>
      <c r="Z417" s="29">
        <f t="shared" si="119"/>
        <v>1.3402282688934284</v>
      </c>
      <c r="AA417" s="29">
        <f t="shared" si="123"/>
        <v>2.2848842759527192E-2</v>
      </c>
      <c r="AB417" s="30">
        <f t="shared" si="126"/>
        <v>8.3006843771790503E-2</v>
      </c>
      <c r="AC417" s="29">
        <f t="shared" si="111"/>
        <v>0.10457278474680233</v>
      </c>
      <c r="AD417" s="29">
        <f t="shared" si="115"/>
        <v>5.0015830638224575E-2</v>
      </c>
      <c r="AE417" s="29"/>
      <c r="AF417" s="29"/>
      <c r="AG417" s="29"/>
      <c r="AZ417" s="1" t="d">
        <f>A414</f>
        <v>2015-02-16</v>
      </c>
      <c r="BA417" s="6">
        <f t="shared" si="120"/>
        <v>-1.3262299922281817E-2</v>
      </c>
      <c r="BB417" s="6">
        <f t="shared" si="112"/>
        <v>4.8928923465994187E-2</v>
      </c>
      <c r="BC417" s="6">
        <f t="shared" si="116"/>
        <v>0.27085692385464616</v>
      </c>
    </row>
    <row r="418" spans="1:55">
      <c r="A418" s="1" t="d">
        <v>2015-03-16</v>
      </c>
      <c r="B418">
        <v>76.910004000000001</v>
      </c>
      <c r="C418">
        <v>131.509995</v>
      </c>
      <c r="D418" s="29">
        <f t="shared" si="117"/>
        <v>1.70992053257467</v>
      </c>
      <c r="E418" s="29">
        <f t="shared" si="121"/>
        <v>8.4642393474268829E-2</v>
      </c>
      <c r="F418" s="30">
        <f t="shared" si="124"/>
        <v>0.22598827129405949</v>
      </c>
      <c r="G418" s="29">
        <f t="shared" si="109"/>
        <v>0.43416251695228603</v>
      </c>
      <c r="H418" s="29">
        <f t="shared" si="113"/>
        <v>0.27513487821816207</v>
      </c>
      <c r="I418" s="29"/>
      <c r="J418" s="29"/>
      <c r="K418" s="29"/>
      <c r="L418" s="1" t="d">
        <v>2015-03-16</v>
      </c>
      <c r="M418">
        <v>49.23</v>
      </c>
      <c r="N418">
        <v>131.509995</v>
      </c>
      <c r="O418" s="29">
        <f t="shared" si="118"/>
        <v>2.6713385131017673</v>
      </c>
      <c r="P418" s="29">
        <f t="shared" si="122"/>
        <v>9.1917848798691013E-2</v>
      </c>
      <c r="Q418" s="30">
        <f t="shared" si="125"/>
        <v>8.1619643371517475E-2</v>
      </c>
      <c r="R418" s="29">
        <f t="shared" si="110"/>
        <v>0.17066501520057314</v>
      </c>
      <c r="S418" s="29">
        <f t="shared" si="114"/>
        <v>8.2957541614165714E-2</v>
      </c>
      <c r="T418" s="29"/>
      <c r="U418" s="29"/>
      <c r="V418" s="29"/>
      <c r="W418" s="1" t="d">
        <v>2015-03-16</v>
      </c>
      <c r="X418">
        <v>76.769997000000004</v>
      </c>
      <c r="Y418">
        <v>57.119999</v>
      </c>
      <c r="Z418" s="29">
        <f t="shared" si="119"/>
        <v>1.3440125760506405</v>
      </c>
      <c r="AA418" s="29">
        <f t="shared" si="123"/>
        <v>3.551976762664328E-2</v>
      </c>
      <c r="AB418" s="30">
        <f t="shared" si="126"/>
        <v>0.10331888422774435</v>
      </c>
      <c r="AC418" s="29">
        <f t="shared" si="111"/>
        <v>0.11249019525507838</v>
      </c>
      <c r="AD418" s="29">
        <f t="shared" si="115"/>
        <v>6.8008910639321518E-2</v>
      </c>
      <c r="AE418" s="29"/>
      <c r="AF418" s="29"/>
      <c r="AG418" s="29"/>
      <c r="AZ418" s="1" t="d">
        <f>A415</f>
        <v>2015-02-23</v>
      </c>
      <c r="BA418" s="6">
        <f t="shared" si="120"/>
        <v>1.0344706985324102E-2</v>
      </c>
      <c r="BB418" s="6">
        <f t="shared" si="112"/>
        <v>7.8685814558362432E-2</v>
      </c>
      <c r="BC418" s="6">
        <f t="shared" si="116"/>
        <v>0.29123141648746304</v>
      </c>
    </row>
    <row r="419" spans="1:55">
      <c r="A419" s="1" t="d">
        <v>2015-03-23</v>
      </c>
      <c r="B419">
        <v>76.400002000000001</v>
      </c>
      <c r="C419">
        <v>131.05999800000001</v>
      </c>
      <c r="D419" s="29">
        <f t="shared" si="117"/>
        <v>1.7154449550930642</v>
      </c>
      <c r="E419" s="29">
        <f t="shared" si="121"/>
        <v>4.5460936196906228E-2</v>
      </c>
      <c r="F419" s="30">
        <f t="shared" si="124"/>
        <v>0.21322599549907073</v>
      </c>
      <c r="G419" s="29">
        <f t="shared" si="109"/>
        <v>0.41553318941534073</v>
      </c>
      <c r="H419" s="29">
        <f t="shared" si="113"/>
        <v>0.30010108532894852</v>
      </c>
      <c r="I419" s="29"/>
      <c r="J419" s="29"/>
      <c r="K419" s="29"/>
      <c r="L419" s="1" t="d">
        <v>2015-03-23</v>
      </c>
      <c r="M419">
        <v>48.610000999999997</v>
      </c>
      <c r="N419">
        <v>131.05999800000001</v>
      </c>
      <c r="O419" s="29">
        <f t="shared" si="118"/>
        <v>2.6961529583181867</v>
      </c>
      <c r="P419" s="29">
        <f t="shared" si="122"/>
        <v>6.9301072800499575E-2</v>
      </c>
      <c r="Q419" s="30">
        <f t="shared" si="125"/>
        <v>0.10631449860341879</v>
      </c>
      <c r="R419" s="29">
        <f t="shared" si="110"/>
        <v>0.16368292959369518</v>
      </c>
      <c r="S419" s="29">
        <f t="shared" si="114"/>
        <v>0.12093515216516296</v>
      </c>
      <c r="T419" s="29"/>
      <c r="U419" s="29"/>
      <c r="V419" s="29"/>
      <c r="W419" s="1" t="d">
        <v>2015-03-23</v>
      </c>
      <c r="X419">
        <v>74.910004000000001</v>
      </c>
      <c r="Y419">
        <v>55.549999</v>
      </c>
      <c r="Z419" s="29">
        <f t="shared" si="119"/>
        <v>1.3485149477680458</v>
      </c>
      <c r="AA419" s="29">
        <f t="shared" si="123"/>
        <v>2.0276464018998561E-2</v>
      </c>
      <c r="AB419" s="30">
        <f t="shared" si="126"/>
        <v>9.1719855478724271E-2</v>
      </c>
      <c r="AC419" s="29">
        <f t="shared" si="111"/>
        <v>9.2090181670901064E-2</v>
      </c>
      <c r="AD419" s="29">
        <f t="shared" si="115"/>
        <v>6.0094785335382407E-2</v>
      </c>
      <c r="AE419" s="29"/>
      <c r="AF419" s="29"/>
      <c r="AG419" s="29"/>
      <c r="AZ419" s="1" t="d">
        <f>A416</f>
        <v>2015-03-02</v>
      </c>
      <c r="BA419" s="6">
        <f t="shared" si="120"/>
        <v>3.7926387245460894E-2</v>
      </c>
      <c r="BB419" s="6">
        <f t="shared" si="112"/>
        <v>8.6420654459835225E-2</v>
      </c>
      <c r="BC419" s="6">
        <f t="shared" si="116"/>
        <v>0.25182647741951564</v>
      </c>
    </row>
    <row r="420" spans="1:55">
      <c r="A420" s="1" t="d">
        <v>2015-03-30</v>
      </c>
      <c r="B420">
        <v>77.720000999999996</v>
      </c>
      <c r="C420">
        <v>130.729996</v>
      </c>
      <c r="D420" s="29">
        <f t="shared" si="117"/>
        <v>1.6820637457274352</v>
      </c>
      <c r="E420" s="29">
        <f t="shared" si="121"/>
        <v>4.4724480080808142E-2</v>
      </c>
      <c r="F420" s="30">
        <f t="shared" si="124"/>
        <v>0.21469929918114902</v>
      </c>
      <c r="G420" s="29">
        <f t="shared" si="109"/>
        <v>0.42244089542397201</v>
      </c>
      <c r="H420" s="29">
        <f t="shared" si="113"/>
        <v>0.30582162497593551</v>
      </c>
      <c r="I420" s="29"/>
      <c r="J420" s="29"/>
      <c r="K420" s="29"/>
      <c r="L420" s="1" t="d">
        <v>2015-03-30</v>
      </c>
      <c r="M420">
        <v>48.970001000000003</v>
      </c>
      <c r="N420">
        <v>130.729996</v>
      </c>
      <c r="O420" s="29">
        <f t="shared" si="118"/>
        <v>2.6695934925547582</v>
      </c>
      <c r="P420" s="29">
        <f t="shared" si="122"/>
        <v>8.6865978168664551E-2</v>
      </c>
      <c r="Q420" s="30">
        <f t="shared" si="125"/>
        <v>0.11893547842504408</v>
      </c>
      <c r="R420" s="29">
        <f t="shared" si="110"/>
        <v>0.19010212870872789</v>
      </c>
      <c r="S420" s="29">
        <f t="shared" si="114"/>
        <v>0.14427698892587029</v>
      </c>
      <c r="T420" s="29"/>
      <c r="U420" s="29"/>
      <c r="V420" s="29"/>
      <c r="W420" s="1" t="d">
        <v>2015-03-30</v>
      </c>
      <c r="X420">
        <v>75.690002000000007</v>
      </c>
      <c r="Y420">
        <v>55.43</v>
      </c>
      <c r="Z420" s="29">
        <f t="shared" si="119"/>
        <v>1.365506079740213</v>
      </c>
      <c r="AA420" s="29">
        <f t="shared" si="123"/>
        <v>2.2117574168703916E-2</v>
      </c>
      <c r="AB420" s="30">
        <f t="shared" si="126"/>
        <v>0.10794922776434837</v>
      </c>
      <c r="AC420" s="29">
        <f t="shared" si="111"/>
        <v>9.3765895549682482E-2</v>
      </c>
      <c r="AD420" s="29">
        <f t="shared" si="115"/>
        <v>7.3580229670172595E-2</v>
      </c>
      <c r="AE420" s="29"/>
      <c r="AF420" s="29"/>
      <c r="AG420" s="29"/>
      <c r="AZ420" s="1" t="d">
        <f>A417</f>
        <v>2015-03-09</v>
      </c>
      <c r="BA420" s="6">
        <f t="shared" si="120"/>
        <v>2.6529368736414906E-2</v>
      </c>
      <c r="BB420" s="6">
        <f t="shared" si="112"/>
        <v>0.10798620934779042</v>
      </c>
      <c r="BC420" s="6">
        <f t="shared" si="116"/>
        <v>0.26745758666589725</v>
      </c>
    </row>
    <row r="421" spans="1:55">
      <c r="A421" s="1" t="d">
        <v>2015-04-06</v>
      </c>
      <c r="B421">
        <v>80.139999000000003</v>
      </c>
      <c r="C421">
        <v>129.61999499999999</v>
      </c>
      <c r="D421" s="29">
        <f t="shared" si="117"/>
        <v>1.6174194736388752</v>
      </c>
      <c r="E421" s="29">
        <f t="shared" si="121"/>
        <v>-4.8605443317106423E-2</v>
      </c>
      <c r="F421" s="30">
        <f t="shared" si="124"/>
        <v>5.2576683644297115E-2</v>
      </c>
      <c r="G421" s="29">
        <f t="shared" si="109"/>
        <v>0.33736533402083047</v>
      </c>
      <c r="H421" s="29">
        <f t="shared" si="113"/>
        <v>0.2701954799517079</v>
      </c>
      <c r="I421" s="29"/>
      <c r="J421" s="29"/>
      <c r="K421" s="29"/>
      <c r="L421" s="1" t="d">
        <v>2015-04-06</v>
      </c>
      <c r="M421">
        <v>49.700001</v>
      </c>
      <c r="N421">
        <v>129.61999499999999</v>
      </c>
      <c r="O421" s="29">
        <f t="shared" si="118"/>
        <v>2.6080481366589909</v>
      </c>
      <c r="P421" s="29">
        <f t="shared" si="122"/>
        <v>2.5440039723635854E-2</v>
      </c>
      <c r="Q421" s="30">
        <f t="shared" si="125"/>
        <v>4.5653008228071404E-2</v>
      </c>
      <c r="R421" s="29">
        <f t="shared" si="110"/>
        <v>0.13069015889240024</v>
      </c>
      <c r="S421" s="29">
        <f t="shared" si="114"/>
        <v>0.12162546610679655</v>
      </c>
      <c r="T421" s="29"/>
      <c r="U421" s="29"/>
      <c r="V421" s="29"/>
      <c r="W421" s="1" t="d">
        <v>2015-04-06</v>
      </c>
      <c r="X421">
        <v>76.669998000000007</v>
      </c>
      <c r="Y421">
        <v>56.970001000000003</v>
      </c>
      <c r="Z421" s="29">
        <f t="shared" si="119"/>
        <v>1.3457959742707395</v>
      </c>
      <c r="AA421" s="29">
        <f t="shared" si="123"/>
        <v>4.1456910641893274E-3</v>
      </c>
      <c r="AB421" s="30">
        <f t="shared" si="126"/>
        <v>6.4432998783659171E-2</v>
      </c>
      <c r="AC421" s="29">
        <f t="shared" si="111"/>
        <v>7.6768519714362979E-2</v>
      </c>
      <c r="AD421" s="29">
        <f t="shared" si="115"/>
        <v>5.8969799064341376E-2</v>
      </c>
      <c r="AE421" s="29"/>
      <c r="AF421" s="29"/>
      <c r="AG421" s="29"/>
      <c r="AZ421" s="1" t="d">
        <f>A418</f>
        <v>2015-03-16</v>
      </c>
      <c r="BA421" s="6">
        <f t="shared" si="120"/>
        <v>4.4522448737511849E-2</v>
      </c>
      <c r="BB421" s="6">
        <f t="shared" si="112"/>
        <v>0.17044955458457303</v>
      </c>
      <c r="BC421" s="6">
        <f t="shared" si="116"/>
        <v>0.25572217422807059</v>
      </c>
    </row>
    <row r="422" spans="1:55">
      <c r="A422" s="1" t="d">
        <v>2015-04-13</v>
      </c>
      <c r="B422">
        <v>81.910004000000001</v>
      </c>
      <c r="C422">
        <v>131.449997</v>
      </c>
      <c r="D422" s="29">
        <f t="shared" si="117"/>
        <v>1.6048100424949314</v>
      </c>
      <c r="E422" s="29">
        <f t="shared" si="121"/>
        <v>-6.3441501264219352E-2</v>
      </c>
      <c r="F422" s="30">
        <f t="shared" si="124"/>
        <v>6.1991869730669953E-2</v>
      </c>
      <c r="G422" s="29">
        <f t="shared" si="109"/>
        <v>0.32727475668596689</v>
      </c>
      <c r="H422" s="29">
        <f t="shared" si="113"/>
        <v>0.2589619039334371</v>
      </c>
      <c r="I422" s="29"/>
      <c r="J422" s="29"/>
      <c r="K422" s="29"/>
      <c r="L422" s="1" t="d">
        <v>2015-04-13</v>
      </c>
      <c r="M422">
        <v>49.619999</v>
      </c>
      <c r="N422">
        <v>131.449997</v>
      </c>
      <c r="O422" s="29">
        <f t="shared" si="118"/>
        <v>2.6491334068749173</v>
      </c>
      <c r="P422" s="29">
        <f t="shared" si="122"/>
        <v>-8.3470923208078789E-3</v>
      </c>
      <c r="Q422" s="30">
        <f t="shared" si="125"/>
        <v>8.5110925380502869E-2</v>
      </c>
      <c r="R422" s="29">
        <f t="shared" si="110"/>
        <v>0.14430538103701493</v>
      </c>
      <c r="S422" s="29">
        <f t="shared" si="114"/>
        <v>0.13868576887223127</v>
      </c>
      <c r="T422" s="29"/>
      <c r="U422" s="29"/>
      <c r="V422" s="29"/>
      <c r="W422" s="1" t="d">
        <v>2015-04-13</v>
      </c>
      <c r="X422">
        <v>75.230002999999996</v>
      </c>
      <c r="Y422">
        <v>55.799999</v>
      </c>
      <c r="Z422" s="29">
        <f t="shared" si="119"/>
        <v>1.3482079632295334</v>
      </c>
      <c r="AA422" s="29">
        <f t="shared" si="123"/>
        <v>3.1166767460037823E-3</v>
      </c>
      <c r="AB422" s="30">
        <f t="shared" si="126"/>
        <v>7.6261612585147062E-2</v>
      </c>
      <c r="AC422" s="29">
        <f t="shared" si="111"/>
        <v>8.0067358610531311E-2</v>
      </c>
      <c r="AD422" s="29">
        <f t="shared" si="115"/>
        <v>4.8871550875957584E-2</v>
      </c>
      <c r="AE422" s="29"/>
      <c r="AF422" s="29"/>
      <c r="AG422" s="29"/>
      <c r="AZ422" s="1" t="d">
        <f>A419</f>
        <v>2015-03-23</v>
      </c>
      <c r="BA422" s="6">
        <f t="shared" si="120"/>
        <v>3.6608323433572738E-2</v>
      </c>
      <c r="BB422" s="6">
        <f t="shared" si="112"/>
        <v>0.16346746897769507</v>
      </c>
      <c r="BC422" s="6">
        <f t="shared" si="116"/>
        <v>0.28068838133885704</v>
      </c>
    </row>
    <row r="423" spans="1:55">
      <c r="A423" s="1" t="d">
        <v>2015-04-20</v>
      </c>
      <c r="B423">
        <v>81.980002999999996</v>
      </c>
      <c r="C423">
        <v>129.070007</v>
      </c>
      <c r="D423" s="29">
        <f t="shared" si="117"/>
        <v>1.5744084200631221</v>
      </c>
      <c r="E423" s="29">
        <f t="shared" si="121"/>
        <v>-8.579290058993036E-2</v>
      </c>
      <c r="F423" s="30">
        <f t="shared" si="124"/>
        <v>-8.0445171270242449E-2</v>
      </c>
      <c r="G423" s="29">
        <f t="shared" si="109"/>
        <v>0.30670716795102138</v>
      </c>
      <c r="H423" s="29">
        <f t="shared" si="113"/>
        <v>0.26904281271193053</v>
      </c>
      <c r="I423" s="29"/>
      <c r="J423" s="29"/>
      <c r="K423" s="29"/>
      <c r="L423" s="1" t="d">
        <v>2015-04-20</v>
      </c>
      <c r="M423">
        <v>50.259998000000003</v>
      </c>
      <c r="N423">
        <v>129.070007</v>
      </c>
      <c r="O423" s="29">
        <f t="shared" si="118"/>
        <v>2.5680464014343971</v>
      </c>
      <c r="P423" s="29">
        <f t="shared" si="122"/>
        <v>-4.8680471963039922E-2</v>
      </c>
      <c r="Q423" s="30">
        <f t="shared" si="125"/>
        <v>-4.9631416794472825E-2</v>
      </c>
      <c r="R423" s="29">
        <f t="shared" si="110"/>
        <v>0.10662477166984952</v>
      </c>
      <c r="S423" s="29">
        <f t="shared" si="114"/>
        <v>0.14756107827520773</v>
      </c>
      <c r="T423" s="29"/>
      <c r="U423" s="29"/>
      <c r="V423" s="29"/>
      <c r="W423" s="1" t="d">
        <v>2015-04-20</v>
      </c>
      <c r="X423">
        <v>77.629997000000003</v>
      </c>
      <c r="Y423">
        <v>56.32</v>
      </c>
      <c r="Z423" s="29">
        <f t="shared" si="119"/>
        <v>1.3783735262784091</v>
      </c>
      <c r="AA423" s="29">
        <f t="shared" si="123"/>
        <v>2.1900251649585919E-2</v>
      </c>
      <c r="AB423" s="30">
        <f t="shared" si="126"/>
        <v>7.6464048748228153E-2</v>
      </c>
      <c r="AC423" s="29">
        <f t="shared" si="111"/>
        <v>0.10398935787030414</v>
      </c>
      <c r="AD423" s="29">
        <f t="shared" si="115"/>
        <v>8.0699489355940596E-2</v>
      </c>
      <c r="AE423" s="29"/>
      <c r="AF423" s="29"/>
      <c r="AG423" s="29"/>
      <c r="AZ423" s="1" t="d">
        <f>A420</f>
        <v>2015-03-30</v>
      </c>
      <c r="BA423" s="6">
        <f t="shared" si="120"/>
        <v>5.0093767768362926E-2</v>
      </c>
      <c r="BB423" s="6">
        <f t="shared" si="112"/>
        <v>0.18988666809272778</v>
      </c>
      <c r="BC423" s="6">
        <f t="shared" si="116"/>
        <v>0.28640892098584403</v>
      </c>
    </row>
    <row r="424" spans="1:55">
      <c r="A424" s="1" t="d">
        <v>2015-04-27</v>
      </c>
      <c r="B424">
        <v>82.870002999999997</v>
      </c>
      <c r="C424">
        <v>124</v>
      </c>
      <c r="D424" s="29">
        <f t="shared" si="117"/>
        <v>1.4963194824549482</v>
      </c>
      <c r="E424" s="29">
        <f t="shared" si="121"/>
        <v>-0.11701304505760622</v>
      </c>
      <c r="F424" s="30">
        <f t="shared" si="124"/>
        <v>-4.3114865805616125E-2</v>
      </c>
      <c r="G424" s="29">
        <f t="shared" si="109"/>
        <v>0.22469417741428954</v>
      </c>
      <c r="H424" s="29">
        <f t="shared" si="113"/>
        <v>0.17483008719904336</v>
      </c>
      <c r="I424" s="29"/>
      <c r="J424" s="29"/>
      <c r="K424" s="29"/>
      <c r="L424" s="1" t="d">
        <v>2015-04-27</v>
      </c>
      <c r="M424">
        <v>51.25</v>
      </c>
      <c r="N424">
        <v>124</v>
      </c>
      <c r="O424" s="29">
        <f t="shared" si="118"/>
        <v>2.4195121951219511</v>
      </c>
      <c r="P424" s="29">
        <f t="shared" si="122"/>
        <v>-9.8360263254942903E-2</v>
      </c>
      <c r="Q424" s="30">
        <f t="shared" si="125"/>
        <v>-6.3543639586194564E-2</v>
      </c>
      <c r="R424" s="29">
        <f t="shared" si="110"/>
        <v>2.7940911488795742E-2</v>
      </c>
      <c r="S424" s="29">
        <f t="shared" si="114"/>
        <v>4.4649205536618421E-2</v>
      </c>
      <c r="T424" s="29"/>
      <c r="U424" s="29"/>
      <c r="V424" s="29"/>
      <c r="W424" s="1" t="d">
        <v>2015-04-27</v>
      </c>
      <c r="X424">
        <v>76.349997999999999</v>
      </c>
      <c r="Y424">
        <v>56.330002</v>
      </c>
      <c r="Z424" s="29">
        <f t="shared" si="119"/>
        <v>1.3554055616756413</v>
      </c>
      <c r="AA424" s="29">
        <f t="shared" si="123"/>
        <v>-7.4243972551266005E-3</v>
      </c>
      <c r="AB424" s="30">
        <f t="shared" si="126"/>
        <v>7.9085753059045985E-2</v>
      </c>
      <c r="AC424" s="29">
        <f t="shared" si="111"/>
        <v>6.6767040855331583E-2</v>
      </c>
      <c r="AD424" s="29">
        <f t="shared" si="115"/>
        <v>5.5386216666746979E-2</v>
      </c>
      <c r="AE424" s="29"/>
      <c r="AF424" s="29"/>
      <c r="AG424" s="29"/>
      <c r="AZ424" s="1" t="d">
        <f>A421</f>
        <v>2015-04-06</v>
      </c>
      <c r="BA424" s="6">
        <f t="shared" si="120"/>
        <v>3.5483337162531707E-2</v>
      </c>
      <c r="BB424" s="6">
        <f t="shared" si="112"/>
        <v>0.13047469827640013</v>
      </c>
      <c r="BC424" s="6">
        <f t="shared" si="116"/>
        <v>0.25078277596161641</v>
      </c>
    </row>
    <row r="425" spans="1:55">
      <c r="A425" s="1" t="d">
        <v>2015-05-04</v>
      </c>
      <c r="B425">
        <v>81.760002</v>
      </c>
      <c r="C425">
        <v>122.510002</v>
      </c>
      <c r="D425" s="29">
        <f t="shared" si="117"/>
        <v>1.4984099682385037</v>
      </c>
      <c r="E425" s="29">
        <f t="shared" si="121"/>
        <v>-7.6427436981396327E-2</v>
      </c>
      <c r="F425" s="30">
        <f t="shared" si="124"/>
        <v>-3.5777367654250512E-2</v>
      </c>
      <c r="G425" s="29">
        <f t="shared" si="109"/>
        <v>0.22553959605359503</v>
      </c>
      <c r="H425" s="29">
        <f t="shared" si="113"/>
        <v>0.18674341783973031</v>
      </c>
      <c r="I425" s="29"/>
      <c r="J425" s="29"/>
      <c r="K425" s="29"/>
      <c r="L425" s="1" t="d">
        <v>2015-05-04</v>
      </c>
      <c r="M425">
        <v>51.57</v>
      </c>
      <c r="N425">
        <v>122.510002</v>
      </c>
      <c r="O425" s="29">
        <f t="shared" si="118"/>
        <v>2.3756060112468491</v>
      </c>
      <c r="P425" s="29">
        <f t="shared" si="122"/>
        <v>-9.3349533633558246E-2</v>
      </c>
      <c r="Q425" s="30">
        <f t="shared" si="125"/>
        <v>-6.1826833739636787E-2</v>
      </c>
      <c r="R425" s="29">
        <f t="shared" si="110"/>
        <v>1.1702562216888399E-2</v>
      </c>
      <c r="S425" s="29">
        <f t="shared" si="114"/>
        <v>3.8983043367860438E-2</v>
      </c>
      <c r="T425" s="29"/>
      <c r="U425" s="29"/>
      <c r="V425" s="29"/>
      <c r="W425" s="1" t="d">
        <v>2015-05-04</v>
      </c>
      <c r="X425">
        <v>76.599997999999999</v>
      </c>
      <c r="Y425">
        <v>56.580002</v>
      </c>
      <c r="Z425" s="29">
        <f t="shared" si="119"/>
        <v>1.3538351942794205</v>
      </c>
      <c r="AA425" s="29">
        <f t="shared" si="123"/>
        <v>5.9558089757063195E-3</v>
      </c>
      <c r="AB425" s="30">
        <f t="shared" si="126"/>
        <v>7.3130273987267042E-2</v>
      </c>
      <c r="AC425" s="29">
        <f t="shared" si="111"/>
        <v>6.2354547721814174E-2</v>
      </c>
      <c r="AD425" s="29">
        <f t="shared" si="115"/>
        <v>6.2637218558927121E-2</v>
      </c>
      <c r="AE425" s="29"/>
      <c r="AF425" s="29"/>
      <c r="AG425" s="29"/>
      <c r="AZ425" s="1" t="d">
        <f>A422</f>
        <v>2015-04-13</v>
      </c>
      <c r="BA425" s="6">
        <f t="shared" si="120"/>
        <v>2.5385088974147915E-2</v>
      </c>
      <c r="BB425" s="6">
        <f t="shared" si="112"/>
        <v>0.14408992042101482</v>
      </c>
      <c r="BC425" s="6">
        <f t="shared" si="116"/>
        <v>0.23954919994334561</v>
      </c>
    </row>
    <row r="426" spans="1:55">
      <c r="A426" s="1" t="d">
        <v>2015-05-11</v>
      </c>
      <c r="B426">
        <v>80.669998000000007</v>
      </c>
      <c r="C426">
        <v>121.589996</v>
      </c>
      <c r="D426" s="29">
        <f t="shared" si="117"/>
        <v>1.5072517542395376</v>
      </c>
      <c r="E426" s="29">
        <f t="shared" si="121"/>
        <v>-6.2717433737563125E-2</v>
      </c>
      <c r="F426" s="30">
        <f t="shared" si="124"/>
        <v>-6.0281343764354442E-2</v>
      </c>
      <c r="G426" s="29">
        <f t="shared" si="109"/>
        <v>0.21025897931864626</v>
      </c>
      <c r="H426" s="29">
        <f t="shared" si="113"/>
        <v>0.20486158291419121</v>
      </c>
      <c r="I426" s="29"/>
      <c r="J426" s="29"/>
      <c r="K426" s="29"/>
      <c r="L426" s="1" t="d">
        <v>2015-05-11</v>
      </c>
      <c r="M426">
        <v>51.509998000000003</v>
      </c>
      <c r="N426">
        <v>121.589996</v>
      </c>
      <c r="O426" s="29">
        <f t="shared" si="118"/>
        <v>2.360512535838188</v>
      </c>
      <c r="P426" s="29">
        <f t="shared" si="122"/>
        <v>-0.11535379858223022</v>
      </c>
      <c r="Q426" s="30">
        <f t="shared" si="125"/>
        <v>-0.10317298101110647</v>
      </c>
      <c r="R426" s="29">
        <f t="shared" si="110"/>
        <v>-2.736819541484086E-3</v>
      </c>
      <c r="S426" s="29">
        <f t="shared" si="114"/>
        <v>9.3840866216386189E-3</v>
      </c>
      <c r="T426" s="29"/>
      <c r="U426" s="29"/>
      <c r="V426" s="29"/>
      <c r="W426" s="1" t="d">
        <v>2015-05-11</v>
      </c>
      <c r="X426">
        <v>76.589995999999999</v>
      </c>
      <c r="Y426">
        <v>57.110000999999997</v>
      </c>
      <c r="Z426" s="29">
        <f t="shared" si="119"/>
        <v>1.3410960367519518</v>
      </c>
      <c r="AA426" s="29">
        <f t="shared" si="123"/>
        <v>-5.2890584751977285E-3</v>
      </c>
      <c r="AB426" s="30">
        <f t="shared" si="126"/>
        <v>5.6390857013841368E-2</v>
      </c>
      <c r="AC426" s="29">
        <f t="shared" si="111"/>
        <v>5.5219376824228117E-2</v>
      </c>
      <c r="AD426" s="29">
        <f t="shared" si="115"/>
        <v>7.6276576211572258E-2</v>
      </c>
      <c r="AE426" s="29"/>
      <c r="AF426" s="29"/>
      <c r="AG426" s="29"/>
      <c r="AZ426" s="1" t="d">
        <f>A423</f>
        <v>2015-04-20</v>
      </c>
      <c r="BA426" s="6">
        <f t="shared" si="120"/>
        <v>5.7213027454130927E-2</v>
      </c>
      <c r="BB426" s="6">
        <f t="shared" si="112"/>
        <v>0.1064093110538494</v>
      </c>
      <c r="BC426" s="6">
        <f t="shared" si="116"/>
        <v>0.24963010872183905</v>
      </c>
    </row>
    <row r="427" spans="1:55">
      <c r="A427" s="1" t="d">
        <v>2015-05-18</v>
      </c>
      <c r="B427">
        <v>80.199996999999996</v>
      </c>
      <c r="C427">
        <v>120.400002</v>
      </c>
      <c r="D427" s="29">
        <f t="shared" si="117"/>
        <v>1.5012469638870436</v>
      </c>
      <c r="E427" s="29">
        <f t="shared" si="121"/>
        <v>-4.7583523390717392E-2</v>
      </c>
      <c r="F427" s="30">
        <f t="shared" si="124"/>
        <v>-0.13397650106458903</v>
      </c>
      <c r="G427" s="29">
        <f t="shared" si="109"/>
        <v>0.21646064955036554</v>
      </c>
      <c r="H427" s="29">
        <f t="shared" si="113"/>
        <v>0.22150055392419862</v>
      </c>
      <c r="I427" s="29"/>
      <c r="J427" s="29"/>
      <c r="K427" s="29"/>
      <c r="L427" s="1" t="d">
        <v>2015-05-18</v>
      </c>
      <c r="M427">
        <v>51.119999</v>
      </c>
      <c r="N427">
        <v>120.400002</v>
      </c>
      <c r="O427" s="29">
        <f t="shared" si="118"/>
        <v>2.3552426517066247</v>
      </c>
      <c r="P427" s="29">
        <f t="shared" si="122"/>
        <v>-8.6501695780309668E-2</v>
      </c>
      <c r="Q427" s="30">
        <f t="shared" si="125"/>
        <v>-0.13958797101457779</v>
      </c>
      <c r="R427" s="29">
        <f t="shared" si="110"/>
        <v>7.4114485509627591E-3</v>
      </c>
      <c r="S427" s="29">
        <f t="shared" si="114"/>
        <v>2.7617930871464857E-2</v>
      </c>
      <c r="T427" s="29"/>
      <c r="U427" s="29"/>
      <c r="V427" s="29"/>
      <c r="W427" s="1" t="d">
        <v>2015-05-18</v>
      </c>
      <c r="X427">
        <v>76.940002000000007</v>
      </c>
      <c r="Y427">
        <v>56.900002000000001</v>
      </c>
      <c r="Z427" s="29">
        <f t="shared" si="119"/>
        <v>1.3521968241758586</v>
      </c>
      <c r="AA427" s="29">
        <f t="shared" si="123"/>
        <v>-1.9173652886187019E-2</v>
      </c>
      <c r="AB427" s="30">
        <f t="shared" si="126"/>
        <v>5.5541684622973209E-2</v>
      </c>
      <c r="AC427" s="29">
        <f t="shared" si="111"/>
        <v>6.461311680725855E-2</v>
      </c>
      <c r="AD427" s="29">
        <f t="shared" si="115"/>
        <v>9.4317214173597355E-2</v>
      </c>
      <c r="AE427" s="29"/>
      <c r="AF427" s="29"/>
      <c r="AG427" s="29"/>
      <c r="AZ427" s="1" t="d">
        <f>A424</f>
        <v>2015-04-27</v>
      </c>
      <c r="BA427" s="6">
        <f t="shared" si="120"/>
        <v>3.189975476493731E-2</v>
      </c>
      <c r="BB427" s="6">
        <f t="shared" si="112"/>
        <v>2.7725450872795623E-2</v>
      </c>
      <c r="BC427" s="6">
        <f t="shared" si="116"/>
        <v>0.15541738320895188</v>
      </c>
    </row>
    <row r="428" spans="1:55">
      <c r="A428" s="1" t="d">
        <v>2015-05-25</v>
      </c>
      <c r="B428">
        <v>78.389999000000003</v>
      </c>
      <c r="C428">
        <v>122.709999</v>
      </c>
      <c r="D428" s="29">
        <f t="shared" si="117"/>
        <v>1.5653782442324051</v>
      </c>
      <c r="E428" s="29">
        <f t="shared" si="121"/>
        <v>4.511906985245244E-2</v>
      </c>
      <c r="F428" s="30">
        <f t="shared" si="124"/>
        <v>-0.12309908338398404</v>
      </c>
      <c r="G428" s="29">
        <f t="shared" ref="G428:G491" si="127">LN(D428/D389)</f>
        <v>0.26107399883839316</v>
      </c>
      <c r="H428" s="29">
        <f t="shared" si="113"/>
        <v>0.2234700382806406</v>
      </c>
      <c r="I428" s="29"/>
      <c r="J428" s="29"/>
      <c r="K428" s="29"/>
      <c r="L428" s="1" t="d">
        <v>2015-05-25</v>
      </c>
      <c r="M428">
        <v>50.610000999999997</v>
      </c>
      <c r="N428">
        <v>122.709999</v>
      </c>
      <c r="O428" s="29">
        <f t="shared" si="118"/>
        <v>2.4246195727204194</v>
      </c>
      <c r="P428" s="29">
        <f t="shared" si="122"/>
        <v>2.1086872677147485E-3</v>
      </c>
      <c r="Q428" s="30">
        <f t="shared" si="125"/>
        <v>-0.13803098427316818</v>
      </c>
      <c r="R428" s="29">
        <f t="shared" ref="R428:R491" si="128">LN(O428/O389)</f>
        <v>2.8698236235459831E-2</v>
      </c>
      <c r="S428" s="29">
        <f t="shared" si="114"/>
        <v>7.8731381554765275E-3</v>
      </c>
      <c r="T428" s="29"/>
      <c r="U428" s="29"/>
      <c r="V428" s="29"/>
      <c r="W428" s="1" t="d">
        <v>2015-05-25</v>
      </c>
      <c r="X428">
        <v>76.300003000000004</v>
      </c>
      <c r="Y428">
        <v>55.810001</v>
      </c>
      <c r="Z428" s="29">
        <f t="shared" si="119"/>
        <v>1.3671385349016569</v>
      </c>
      <c r="AA428" s="29">
        <f t="shared" si="123"/>
        <v>8.6191778328066695E-3</v>
      </c>
      <c r="AB428" s="30">
        <f t="shared" si="126"/>
        <v>7.1362119711172442E-2</v>
      </c>
      <c r="AC428" s="29">
        <f t="shared" ref="AC428:AC491" si="129">LN(Z428/Z389)</f>
        <v>7.0579842885747895E-2</v>
      </c>
      <c r="AD428" s="29">
        <f t="shared" si="115"/>
        <v>0.11158494573600798</v>
      </c>
      <c r="AE428" s="29"/>
      <c r="AF428" s="29"/>
      <c r="AG428" s="29"/>
      <c r="AZ428" s="1" t="d">
        <f>A425</f>
        <v>2015-05-04</v>
      </c>
      <c r="BA428" s="6">
        <f t="shared" si="120"/>
        <v>3.9150756657117453E-2</v>
      </c>
      <c r="BB428" s="6">
        <f t="shared" si="112"/>
        <v>1.148710160088828E-2</v>
      </c>
      <c r="BC428" s="6">
        <f t="shared" si="116"/>
        <v>0.16733071384963882</v>
      </c>
    </row>
    <row r="429" spans="1:55">
      <c r="A429" s="1" t="d">
        <v>2015-06-01</v>
      </c>
      <c r="B429">
        <v>77.669998000000007</v>
      </c>
      <c r="C429">
        <v>117.599998</v>
      </c>
      <c r="D429" s="29">
        <f t="shared" si="117"/>
        <v>1.5140981206153756</v>
      </c>
      <c r="E429" s="29">
        <f t="shared" si="121"/>
        <v>1.0415437062092298E-2</v>
      </c>
      <c r="F429" s="30">
        <f t="shared" si="124"/>
        <v>-0.14936957755426961</v>
      </c>
      <c r="G429" s="29">
        <f t="shared" si="127"/>
        <v>0.23909544545371006</v>
      </c>
      <c r="H429" s="29">
        <f t="shared" si="113"/>
        <v>0.24422401268544044</v>
      </c>
      <c r="I429" s="29"/>
      <c r="J429" s="29"/>
      <c r="K429" s="29"/>
      <c r="L429" s="1" t="d">
        <v>2015-06-01</v>
      </c>
      <c r="M429">
        <v>50.009998000000003</v>
      </c>
      <c r="N429">
        <v>117.599998</v>
      </c>
      <c r="O429" s="29">
        <f t="shared" si="118"/>
        <v>2.3515297481115676</v>
      </c>
      <c r="P429" s="29">
        <f t="shared" si="122"/>
        <v>-1.0186494549495814E-2</v>
      </c>
      <c r="Q429" s="30">
        <f t="shared" si="125"/>
        <v>-0.17210775065735467</v>
      </c>
      <c r="R429" s="29">
        <f t="shared" si="128"/>
        <v>2.894279981005107E-2</v>
      </c>
      <c r="S429" s="29">
        <f t="shared" si="114"/>
        <v>1.5281912840496773E-2</v>
      </c>
      <c r="T429" s="29"/>
      <c r="U429" s="29"/>
      <c r="V429" s="29"/>
      <c r="W429" s="1" t="d">
        <v>2015-06-01</v>
      </c>
      <c r="X429">
        <v>76.519997000000004</v>
      </c>
      <c r="Y429">
        <v>55.860000999999997</v>
      </c>
      <c r="Z429" s="29">
        <f t="shared" si="119"/>
        <v>1.3698531262110076</v>
      </c>
      <c r="AA429" s="29">
        <f t="shared" si="123"/>
        <v>1.1762077532402371E-2</v>
      </c>
      <c r="AB429" s="30">
        <f t="shared" si="126"/>
        <v>7.8183190815157025E-2</v>
      </c>
      <c r="AC429" s="29">
        <f t="shared" si="129"/>
        <v>7.1912556472220293E-2</v>
      </c>
      <c r="AD429" s="29">
        <f t="shared" si="115"/>
        <v>0.1249844389766824</v>
      </c>
      <c r="AE429" s="29"/>
      <c r="AF429" s="29"/>
      <c r="AG429" s="29"/>
      <c r="AZ429" s="1" t="d">
        <f>A426</f>
        <v>2015-05-11</v>
      </c>
      <c r="BA429" s="6">
        <f t="shared" si="120"/>
        <v>5.279011430976259E-2</v>
      </c>
      <c r="BB429" s="6">
        <f t="shared" si="112"/>
        <v>-2.9522801574842052E-3</v>
      </c>
      <c r="BC429" s="6">
        <f t="shared" si="116"/>
        <v>0.18544887892409972</v>
      </c>
    </row>
    <row r="430" spans="1:55">
      <c r="A430" s="1" t="d">
        <v>2015-06-08</v>
      </c>
      <c r="B430">
        <v>76.970000999999996</v>
      </c>
      <c r="C430">
        <v>117.970001</v>
      </c>
      <c r="D430" s="29">
        <f t="shared" si="117"/>
        <v>1.5326750612878386</v>
      </c>
      <c r="E430" s="29">
        <f t="shared" si="121"/>
        <v>1.6726652537816376E-2</v>
      </c>
      <c r="F430" s="30">
        <f t="shared" si="124"/>
        <v>-0.17747126460198848</v>
      </c>
      <c r="G430" s="29">
        <f t="shared" si="127"/>
        <v>0.23487255269503871</v>
      </c>
      <c r="H430" s="29">
        <f t="shared" si="113"/>
        <v>0.24958542357404132</v>
      </c>
      <c r="I430" s="29"/>
      <c r="J430" s="29"/>
      <c r="K430" s="29"/>
      <c r="L430" s="1" t="d">
        <v>2015-06-08</v>
      </c>
      <c r="M430">
        <v>50.200001</v>
      </c>
      <c r="N430">
        <v>117.970001</v>
      </c>
      <c r="O430" s="29">
        <f t="shared" si="118"/>
        <v>2.34999997310757</v>
      </c>
      <c r="P430" s="29">
        <f t="shared" si="122"/>
        <v>-4.4634549483227991E-3</v>
      </c>
      <c r="Q430" s="30">
        <f t="shared" si="125"/>
        <v>-0.21014357976786335</v>
      </c>
      <c r="R430" s="29">
        <f t="shared" si="128"/>
        <v>3.068079788061787E-2</v>
      </c>
      <c r="S430" s="29">
        <f t="shared" si="114"/>
        <v>-4.5373893235750272E-3</v>
      </c>
      <c r="T430" s="29"/>
      <c r="U430" s="29"/>
      <c r="V430" s="29"/>
      <c r="W430" s="1" t="d">
        <v>2015-06-08</v>
      </c>
      <c r="X430">
        <v>76.589995999999999</v>
      </c>
      <c r="Y430">
        <v>55.98</v>
      </c>
      <c r="Z430" s="29">
        <f t="shared" si="119"/>
        <v>1.3681671311182566</v>
      </c>
      <c r="AA430" s="29">
        <f t="shared" si="123"/>
        <v>1.9984766099532356E-2</v>
      </c>
      <c r="AB430" s="30">
        <f t="shared" si="126"/>
        <v>6.4603918680257721E-2</v>
      </c>
      <c r="AC430" s="29">
        <f t="shared" si="129"/>
        <v>7.7629330973343805E-2</v>
      </c>
      <c r="AD430" s="29">
        <f t="shared" si="115"/>
        <v>0.12438101160617145</v>
      </c>
      <c r="AE430" s="29"/>
      <c r="AF430" s="29"/>
      <c r="AG430" s="29"/>
      <c r="AZ430" s="1" t="d">
        <f>A427</f>
        <v>2015-05-18</v>
      </c>
      <c r="BA430" s="6">
        <f t="shared" si="120"/>
        <v>7.0830752271787686E-2</v>
      </c>
      <c r="BB430" s="6">
        <f t="shared" si="112"/>
        <v>7.1959879349626403E-3</v>
      </c>
      <c r="BC430" s="6">
        <f t="shared" si="116"/>
        <v>0.20208784993410714</v>
      </c>
    </row>
    <row r="431" spans="1:55">
      <c r="A431" s="1" t="d">
        <v>2015-06-15</v>
      </c>
      <c r="B431">
        <v>75.900002000000001</v>
      </c>
      <c r="C431">
        <v>119.08000199999999</v>
      </c>
      <c r="D431" s="29">
        <f t="shared" si="117"/>
        <v>1.5689064408720304</v>
      </c>
      <c r="E431" s="29">
        <f t="shared" si="121"/>
        <v>4.4082770170930083E-2</v>
      </c>
      <c r="F431" s="30">
        <f t="shared" si="124"/>
        <v>-4.4739044702763804E-2</v>
      </c>
      <c r="G431" s="29">
        <f t="shared" si="127"/>
        <v>0.24998930654529453</v>
      </c>
      <c r="H431" s="29">
        <f t="shared" si="113"/>
        <v>0.26587232711897785</v>
      </c>
      <c r="I431" s="29"/>
      <c r="J431" s="29"/>
      <c r="K431" s="29"/>
      <c r="L431" s="1" t="d">
        <v>2015-06-15</v>
      </c>
      <c r="M431">
        <v>50.240001999999997</v>
      </c>
      <c r="N431">
        <v>119.08000199999999</v>
      </c>
      <c r="O431" s="29">
        <f t="shared" si="118"/>
        <v>2.3702228753892167</v>
      </c>
      <c r="P431" s="29">
        <f t="shared" si="122"/>
        <v>6.3402319955951254E-3</v>
      </c>
      <c r="Q431" s="30">
        <f t="shared" si="125"/>
        <v>-0.1014863115430971</v>
      </c>
      <c r="R431" s="29">
        <f t="shared" si="128"/>
        <v>4.2320695416698771E-2</v>
      </c>
      <c r="S431" s="29">
        <f t="shared" si="114"/>
        <v>-5.2380446607484383E-5</v>
      </c>
      <c r="T431" s="29"/>
      <c r="U431" s="29"/>
      <c r="V431" s="29"/>
      <c r="W431" s="1" t="d">
        <v>2015-06-15</v>
      </c>
      <c r="X431">
        <v>77.449996999999996</v>
      </c>
      <c r="Y431">
        <v>55.740001999999997</v>
      </c>
      <c r="Z431" s="29">
        <f t="shared" si="119"/>
        <v>1.3894867998031288</v>
      </c>
      <c r="AA431" s="29">
        <f t="shared" si="123"/>
        <v>2.7203923156771746E-2</v>
      </c>
      <c r="AB431" s="30">
        <f t="shared" si="126"/>
        <v>6.8214032086440918E-2</v>
      </c>
      <c r="AC431" s="29">
        <f t="shared" si="129"/>
        <v>9.9162222631170929E-2</v>
      </c>
      <c r="AD431" s="29">
        <f t="shared" si="115"/>
        <v>0.13304265328718937</v>
      </c>
      <c r="AE431" s="29"/>
      <c r="AF431" s="29"/>
      <c r="AG431" s="29"/>
      <c r="AZ431" s="1" t="d">
        <f>A428</f>
        <v>2015-05-25</v>
      </c>
      <c r="BA431" s="6">
        <f t="shared" si="120"/>
        <v>8.8098483834198313E-2</v>
      </c>
      <c r="BB431" s="6">
        <f t="shared" ref="BB431:BB494" si="130">R428-AVERAGE($P$4:$S$640)</f>
        <v>2.8482775619459711E-2</v>
      </c>
      <c r="BC431" s="6">
        <f t="shared" si="116"/>
        <v>0.20405733429054912</v>
      </c>
    </row>
    <row r="432" spans="1:55">
      <c r="A432" s="1" t="d">
        <v>2015-06-22</v>
      </c>
      <c r="B432">
        <v>76.019997000000004</v>
      </c>
      <c r="C432">
        <v>115.230003</v>
      </c>
      <c r="D432" s="29">
        <f t="shared" si="117"/>
        <v>1.5157854189339155</v>
      </c>
      <c r="E432" s="29">
        <f t="shared" si="121"/>
        <v>-3.2193751432252962E-2</v>
      </c>
      <c r="F432" s="30">
        <f t="shared" si="124"/>
        <v>-3.0372875569521545E-2</v>
      </c>
      <c r="G432" s="29">
        <f t="shared" si="127"/>
        <v>0.18391473658420526</v>
      </c>
      <c r="H432" s="29">
        <f t="shared" si="113"/>
        <v>0.24402166744587284</v>
      </c>
      <c r="I432" s="29"/>
      <c r="J432" s="29"/>
      <c r="K432" s="29"/>
      <c r="L432" s="1" t="d">
        <v>2015-06-22</v>
      </c>
      <c r="M432">
        <v>49.389999000000003</v>
      </c>
      <c r="N432">
        <v>115.230003</v>
      </c>
      <c r="O432" s="29">
        <f t="shared" si="118"/>
        <v>2.3330634811310684</v>
      </c>
      <c r="P432" s="29">
        <f t="shared" si="122"/>
        <v>-3.84924320989442E-2</v>
      </c>
      <c r="Q432" s="30">
        <f t="shared" si="125"/>
        <v>-6.5915290681355071E-2</v>
      </c>
      <c r="R432" s="29">
        <f t="shared" si="128"/>
        <v>1.3583226408786904E-2</v>
      </c>
      <c r="S432" s="29">
        <f t="shared" si="114"/>
        <v>1.4712582954093977E-3</v>
      </c>
      <c r="T432" s="29"/>
      <c r="U432" s="29"/>
      <c r="V432" s="29"/>
      <c r="W432" s="1" t="d">
        <v>2015-06-22</v>
      </c>
      <c r="X432">
        <v>77.900002000000001</v>
      </c>
      <c r="Y432">
        <v>55.09</v>
      </c>
      <c r="Z432" s="29">
        <f t="shared" si="119"/>
        <v>1.4140497730985659</v>
      </c>
      <c r="AA432" s="29">
        <f t="shared" si="123"/>
        <v>3.3737872175405505E-2</v>
      </c>
      <c r="AB432" s="30">
        <f t="shared" si="126"/>
        <v>7.6466660450156321E-2</v>
      </c>
      <c r="AC432" s="29">
        <f t="shared" si="129"/>
        <v>0.11178828245517136</v>
      </c>
      <c r="AD432" s="29">
        <f t="shared" si="115"/>
        <v>0.16055835119544823</v>
      </c>
      <c r="AE432" s="29"/>
      <c r="AF432" s="29"/>
      <c r="AG432" s="29"/>
      <c r="AZ432" s="1" t="d">
        <f>A429</f>
        <v>2015-06-01</v>
      </c>
      <c r="BA432" s="6">
        <f t="shared" si="120"/>
        <v>0.10149797707487274</v>
      </c>
      <c r="BB432" s="6">
        <f t="shared" si="130"/>
        <v>2.872733919405095E-2</v>
      </c>
      <c r="BC432" s="6">
        <f t="shared" si="116"/>
        <v>0.22481130869534896</v>
      </c>
    </row>
    <row r="433" spans="1:55">
      <c r="A433" s="1" t="d">
        <v>2015-06-29</v>
      </c>
      <c r="B433">
        <v>74.470000999999996</v>
      </c>
      <c r="C433">
        <v>116.07</v>
      </c>
      <c r="D433" s="29">
        <f t="shared" si="117"/>
        <v>1.5586141861338232</v>
      </c>
      <c r="E433" s="29">
        <f t="shared" si="121"/>
        <v>2.8977122453615254E-2</v>
      </c>
      <c r="F433" s="30">
        <f t="shared" si="124"/>
        <v>-8.0074195521279076E-3</v>
      </c>
      <c r="G433" s="29">
        <f t="shared" si="127"/>
        <v>0.15492484186753352</v>
      </c>
      <c r="H433" s="29">
        <f t="shared" si="113"/>
        <v>0.24853324432777502</v>
      </c>
      <c r="I433" s="29"/>
      <c r="J433" s="29"/>
      <c r="K433" s="29"/>
      <c r="L433" s="1" t="d">
        <v>2015-06-29</v>
      </c>
      <c r="M433">
        <v>48.509998000000003</v>
      </c>
      <c r="N433">
        <v>116.07</v>
      </c>
      <c r="O433" s="29">
        <f t="shared" si="118"/>
        <v>2.3927026342074882</v>
      </c>
      <c r="P433" s="29">
        <f t="shared" si="122"/>
        <v>1.7357463333105779E-2</v>
      </c>
      <c r="Q433" s="30">
        <f t="shared" si="125"/>
        <v>-1.8238277413130576E-2</v>
      </c>
      <c r="R433" s="29">
        <f t="shared" si="128"/>
        <v>-1.5389554384885503E-2</v>
      </c>
      <c r="S433" s="29">
        <f t="shared" si="114"/>
        <v>9.3838759724928864E-3</v>
      </c>
      <c r="T433" s="29"/>
      <c r="U433" s="29"/>
      <c r="V433" s="29"/>
      <c r="W433" s="1" t="d">
        <v>2015-06-29</v>
      </c>
      <c r="X433">
        <v>77.199996999999996</v>
      </c>
      <c r="Y433">
        <v>54.23</v>
      </c>
      <c r="Z433" s="29">
        <f t="shared" si="119"/>
        <v>1.4235662364005164</v>
      </c>
      <c r="AA433" s="29">
        <f t="shared" si="123"/>
        <v>3.8461630369969892E-2</v>
      </c>
      <c r="AB433" s="30">
        <f t="shared" si="126"/>
        <v>9.3025325706584269E-2</v>
      </c>
      <c r="AC433" s="29">
        <f t="shared" si="129"/>
        <v>0.11573030176285759</v>
      </c>
      <c r="AD433" s="29">
        <f t="shared" si="115"/>
        <v>0.17018455987470152</v>
      </c>
      <c r="AE433" s="29"/>
      <c r="AF433" s="29"/>
      <c r="AG433" s="29"/>
      <c r="AZ433" s="1" t="d">
        <f>A430</f>
        <v>2015-06-08</v>
      </c>
      <c r="BA433" s="6">
        <f t="shared" si="120"/>
        <v>0.10089454970436178</v>
      </c>
      <c r="BB433" s="6">
        <f t="shared" si="130"/>
        <v>3.046533726461775E-2</v>
      </c>
      <c r="BC433" s="6">
        <f t="shared" si="116"/>
        <v>0.23017271958394983</v>
      </c>
    </row>
    <row r="434" spans="1:55">
      <c r="A434" s="1" t="d">
        <v>2015-07-06</v>
      </c>
      <c r="B434">
        <v>73.459998999999996</v>
      </c>
      <c r="C434">
        <v>116.050003</v>
      </c>
      <c r="D434" s="29">
        <f t="shared" si="117"/>
        <v>1.5797713664548241</v>
      </c>
      <c r="E434" s="29">
        <f t="shared" si="121"/>
        <v>3.0265517000519826E-2</v>
      </c>
      <c r="F434" s="30">
        <f t="shared" si="124"/>
        <v>-3.6931428011071993E-2</v>
      </c>
      <c r="G434" s="29">
        <f t="shared" si="127"/>
        <v>9.4817075083896807E-2</v>
      </c>
      <c r="H434" s="29">
        <f t="shared" si="113"/>
        <v>0.27744001371217375</v>
      </c>
      <c r="I434" s="29"/>
      <c r="J434" s="29"/>
      <c r="K434" s="29"/>
      <c r="L434" s="1" t="d">
        <v>2015-07-06</v>
      </c>
      <c r="M434">
        <v>47.700001</v>
      </c>
      <c r="N434">
        <v>116.050003</v>
      </c>
      <c r="O434" s="29">
        <f t="shared" si="118"/>
        <v>2.4329140580101876</v>
      </c>
      <c r="P434" s="29">
        <f t="shared" si="122"/>
        <v>3.4674423000235793E-2</v>
      </c>
      <c r="Q434" s="30">
        <f t="shared" si="125"/>
        <v>-3.3435114208686265E-2</v>
      </c>
      <c r="R434" s="29">
        <f t="shared" si="128"/>
        <v>-6.3676668450217522E-2</v>
      </c>
      <c r="S434" s="29">
        <f t="shared" si="114"/>
        <v>4.757231002956025E-2</v>
      </c>
      <c r="T434" s="29"/>
      <c r="U434" s="29"/>
      <c r="V434" s="29"/>
      <c r="W434" s="1" t="d">
        <v>2015-07-06</v>
      </c>
      <c r="X434">
        <v>77.669998000000007</v>
      </c>
      <c r="Y434">
        <v>54.169998</v>
      </c>
      <c r="Z434" s="29">
        <f t="shared" si="119"/>
        <v>1.4338194732811327</v>
      </c>
      <c r="AA434" s="29">
        <f t="shared" si="123"/>
        <v>4.6869860324531873E-2</v>
      </c>
      <c r="AB434" s="30">
        <f t="shared" si="126"/>
        <v>8.1614359678222989E-2</v>
      </c>
      <c r="AC434" s="29">
        <f t="shared" si="129"/>
        <v>0.11130429255652026</v>
      </c>
      <c r="AD434" s="29">
        <f t="shared" si="115"/>
        <v>0.16534030906996333</v>
      </c>
      <c r="AE434" s="29"/>
      <c r="AF434" s="29"/>
      <c r="AG434" s="29"/>
      <c r="AZ434" s="1" t="d">
        <f>A431</f>
        <v>2015-06-15</v>
      </c>
      <c r="BA434" s="6">
        <f t="shared" si="120"/>
        <v>0.1095561913853797</v>
      </c>
      <c r="BB434" s="6">
        <f t="shared" si="130"/>
        <v>4.2105234800698652E-2</v>
      </c>
      <c r="BC434" s="6">
        <f t="shared" si="116"/>
        <v>0.24645962312888636</v>
      </c>
    </row>
    <row r="435" spans="1:55">
      <c r="A435" s="1" t="d">
        <v>2015-07-13</v>
      </c>
      <c r="B435">
        <v>72.440002000000007</v>
      </c>
      <c r="C435">
        <v>118.720001</v>
      </c>
      <c r="D435" s="29">
        <f t="shared" si="117"/>
        <v>1.6388735190813493</v>
      </c>
      <c r="E435" s="29">
        <f t="shared" si="121"/>
        <v>4.3630285027020696E-2</v>
      </c>
      <c r="F435" s="30">
        <f t="shared" si="124"/>
        <v>1.8712147698377226E-2</v>
      </c>
      <c r="G435" s="29">
        <f t="shared" si="127"/>
        <v>0.11285980225228352</v>
      </c>
      <c r="H435" s="29">
        <f t="shared" si="113"/>
        <v>0.31406860384381391</v>
      </c>
      <c r="I435" s="29"/>
      <c r="J435" s="29"/>
      <c r="K435" s="29"/>
      <c r="L435" s="1" t="d">
        <v>2015-07-13</v>
      </c>
      <c r="M435">
        <v>47.66</v>
      </c>
      <c r="N435">
        <v>118.720001</v>
      </c>
      <c r="O435" s="29">
        <f t="shared" si="118"/>
        <v>2.4909777801091062</v>
      </c>
      <c r="P435" s="29">
        <f t="shared" si="122"/>
        <v>4.9691325197507373E-2</v>
      </c>
      <c r="Q435" s="30">
        <f t="shared" si="125"/>
        <v>1.7615083498857129E-2</v>
      </c>
      <c r="R435" s="29">
        <f t="shared" si="128"/>
        <v>-4.1663962390404728E-2</v>
      </c>
      <c r="S435" s="29">
        <f t="shared" si="114"/>
        <v>6.9051737424614762E-2</v>
      </c>
      <c r="T435" s="29"/>
      <c r="U435" s="29"/>
      <c r="V435" s="29"/>
      <c r="W435" s="1" t="d">
        <v>2015-07-13</v>
      </c>
      <c r="X435">
        <v>79.150002000000001</v>
      </c>
      <c r="Y435">
        <v>54.919998</v>
      </c>
      <c r="Z435" s="29">
        <f t="shared" si="119"/>
        <v>1.4411872702544526</v>
      </c>
      <c r="AA435" s="29">
        <f t="shared" si="123"/>
        <v>3.6532796918802235E-2</v>
      </c>
      <c r="AB435" s="30">
        <f t="shared" si="126"/>
        <v>7.6059726968106298E-2</v>
      </c>
      <c r="AC435" s="29">
        <f t="shared" si="129"/>
        <v>0.14871552184822759</v>
      </c>
      <c r="AD435" s="29">
        <f t="shared" si="115"/>
        <v>0.17058232755199138</v>
      </c>
      <c r="AE435" s="29"/>
      <c r="AF435" s="29"/>
      <c r="AG435" s="29"/>
      <c r="AZ435" s="1" t="d">
        <f>A432</f>
        <v>2015-06-22</v>
      </c>
      <c r="BA435" s="6">
        <f t="shared" si="120"/>
        <v>0.13707188929363856</v>
      </c>
      <c r="BB435" s="6">
        <f t="shared" si="130"/>
        <v>1.3367765792786784E-2</v>
      </c>
      <c r="BC435" s="6">
        <f t="shared" si="116"/>
        <v>0.22460896345578135</v>
      </c>
    </row>
    <row r="436" spans="1:55">
      <c r="A436" s="1" t="d">
        <v>2015-07-20</v>
      </c>
      <c r="B436">
        <v>69.529999000000004</v>
      </c>
      <c r="C436">
        <v>121.389999</v>
      </c>
      <c r="D436" s="29">
        <f t="shared" si="117"/>
        <v>1.7458651049311822</v>
      </c>
      <c r="E436" s="29">
        <f t="shared" si="121"/>
        <v>0.14131646198014933</v>
      </c>
      <c r="F436" s="30">
        <f t="shared" si="124"/>
        <v>2.7812789930609885E-2</v>
      </c>
      <c r="G436" s="29">
        <f t="shared" si="127"/>
        <v>0.22177976338904493</v>
      </c>
      <c r="H436" s="29">
        <f t="shared" si="113"/>
        <v>0.41516906466400977</v>
      </c>
      <c r="I436" s="29"/>
      <c r="J436" s="29"/>
      <c r="K436" s="29"/>
      <c r="L436" s="1" t="d">
        <v>2015-07-20</v>
      </c>
      <c r="M436">
        <v>45.080002</v>
      </c>
      <c r="N436">
        <v>121.389999</v>
      </c>
      <c r="O436" s="29">
        <f t="shared" si="118"/>
        <v>2.6927682700635196</v>
      </c>
      <c r="P436" s="29">
        <f t="shared" si="122"/>
        <v>0.14338755837936484</v>
      </c>
      <c r="Q436" s="30">
        <f t="shared" si="125"/>
        <v>5.74076996563226E-2</v>
      </c>
      <c r="R436" s="29">
        <f t="shared" si="128"/>
        <v>8.2431445314153237E-2</v>
      </c>
      <c r="S436" s="29">
        <f t="shared" si="114"/>
        <v>0.18214564353769203</v>
      </c>
      <c r="T436" s="29"/>
      <c r="U436" s="29"/>
      <c r="V436" s="29"/>
      <c r="W436" s="1" t="d">
        <v>2015-07-20</v>
      </c>
      <c r="X436">
        <v>78.849997999999999</v>
      </c>
      <c r="Y436">
        <v>52.900002000000001</v>
      </c>
      <c r="Z436" s="29">
        <f t="shared" si="119"/>
        <v>1.490548109998181</v>
      </c>
      <c r="AA436" s="29">
        <f t="shared" si="123"/>
        <v>5.2686144306976386E-2</v>
      </c>
      <c r="AB436" s="30">
        <f t="shared" si="126"/>
        <v>0.10630396199760545</v>
      </c>
      <c r="AC436" s="29">
        <f t="shared" si="129"/>
        <v>0.1877993660368194</v>
      </c>
      <c r="AD436" s="29">
        <f t="shared" si="115"/>
        <v>0.20859980722730265</v>
      </c>
      <c r="AE436" s="29"/>
      <c r="AF436" s="29"/>
      <c r="AG436" s="29"/>
      <c r="AZ436" s="1" t="d">
        <f>A433</f>
        <v>2015-06-29</v>
      </c>
      <c r="BA436" s="6">
        <f t="shared" si="120"/>
        <v>0.14669809797289185</v>
      </c>
      <c r="BB436" s="6">
        <f t="shared" si="130"/>
        <v>-1.5605015000885623E-2</v>
      </c>
      <c r="BC436" s="6">
        <f t="shared" si="116"/>
        <v>0.22912054033768353</v>
      </c>
    </row>
    <row r="437" spans="1:55">
      <c r="A437" s="1" t="d">
        <v>2015-07-27</v>
      </c>
      <c r="B437">
        <v>69.379997000000003</v>
      </c>
      <c r="C437">
        <v>122.529999</v>
      </c>
      <c r="D437" s="29">
        <f t="shared" si="117"/>
        <v>1.7660709757597712</v>
      </c>
      <c r="E437" s="29">
        <f t="shared" si="121"/>
        <v>0.12496020726886153</v>
      </c>
      <c r="F437" s="30">
        <f t="shared" si="124"/>
        <v>3.2310394242464853E-2</v>
      </c>
      <c r="G437" s="29">
        <f t="shared" si="127"/>
        <v>0.25825922828727038</v>
      </c>
      <c r="H437" s="29">
        <f t="shared" si="113"/>
        <v>0.43816402781589553</v>
      </c>
      <c r="I437" s="29"/>
      <c r="J437" s="29"/>
      <c r="K437" s="29"/>
      <c r="L437" s="1" t="d">
        <v>2015-07-27</v>
      </c>
      <c r="M437">
        <v>45.950001</v>
      </c>
      <c r="N437">
        <v>122.529999</v>
      </c>
      <c r="O437" s="29">
        <f t="shared" si="118"/>
        <v>2.666594044252578</v>
      </c>
      <c r="P437" s="29">
        <f t="shared" si="122"/>
        <v>0.10837848288358752</v>
      </c>
      <c r="Q437" s="30">
        <f t="shared" si="125"/>
        <v>-1.7776433282341432E-3</v>
      </c>
      <c r="R437" s="29">
        <f t="shared" si="128"/>
        <v>7.9079744512055683E-2</v>
      </c>
      <c r="S437" s="29">
        <f t="shared" si="114"/>
        <v>0.15584162772106547</v>
      </c>
      <c r="T437" s="29"/>
      <c r="U437" s="29"/>
      <c r="V437" s="29"/>
      <c r="W437" s="1" t="d">
        <v>2015-07-27</v>
      </c>
      <c r="X437">
        <v>80.220000999999996</v>
      </c>
      <c r="Y437">
        <v>54.220001000000003</v>
      </c>
      <c r="Z437" s="29">
        <f t="shared" si="119"/>
        <v>1.4795278406579151</v>
      </c>
      <c r="AA437" s="29">
        <f t="shared" si="123"/>
        <v>3.8557852976070894E-2</v>
      </c>
      <c r="AB437" s="30">
        <f t="shared" si="126"/>
        <v>9.6063411056012071E-2</v>
      </c>
      <c r="AC437" s="29">
        <f t="shared" si="129"/>
        <v>0.1818899046901295</v>
      </c>
      <c r="AD437" s="29">
        <f t="shared" si="115"/>
        <v>0.20345584566514147</v>
      </c>
      <c r="AE437" s="29"/>
      <c r="AF437" s="29"/>
      <c r="AG437" s="29"/>
      <c r="AZ437" s="1" t="d">
        <f>A434</f>
        <v>2015-07-06</v>
      </c>
      <c r="BA437" s="6">
        <f t="shared" si="120"/>
        <v>0.14185384716815366</v>
      </c>
      <c r="BB437" s="6">
        <f t="shared" si="130"/>
        <v>-6.3892129066217634E-2</v>
      </c>
      <c r="BC437" s="6">
        <f t="shared" si="116"/>
        <v>0.25802730972208227</v>
      </c>
    </row>
    <row r="438" spans="1:55">
      <c r="A438" s="1" t="d">
        <v>2015-08-03</v>
      </c>
      <c r="B438">
        <v>66.989998</v>
      </c>
      <c r="C438">
        <v>124.339996</v>
      </c>
      <c r="D438" s="29">
        <f t="shared" si="117"/>
        <v>1.8560979207672166</v>
      </c>
      <c r="E438" s="29">
        <f t="shared" si="121"/>
        <v>0.16119626021365907</v>
      </c>
      <c r="F438" s="30">
        <f t="shared" si="124"/>
        <v>7.8803896005680912E-2</v>
      </c>
      <c r="G438" s="29">
        <f t="shared" si="127"/>
        <v>0.30801776604427222</v>
      </c>
      <c r="H438" s="29">
        <f t="shared" si="113"/>
        <v>0.51619201170249884</v>
      </c>
      <c r="I438" s="29"/>
      <c r="J438" s="29"/>
      <c r="K438" s="29"/>
      <c r="L438" s="1" t="d">
        <v>2015-08-03</v>
      </c>
      <c r="M438">
        <v>45.220001000000003</v>
      </c>
      <c r="N438">
        <v>124.339996</v>
      </c>
      <c r="O438" s="29">
        <f t="shared" si="118"/>
        <v>2.7496681391050828</v>
      </c>
      <c r="P438" s="29">
        <f t="shared" si="122"/>
        <v>0.1223904879946854</v>
      </c>
      <c r="Q438" s="30">
        <f t="shared" si="125"/>
        <v>1.9654300985499799E-2</v>
      </c>
      <c r="R438" s="29">
        <f t="shared" si="128"/>
        <v>0.11052020851507795</v>
      </c>
      <c r="S438" s="29">
        <f t="shared" si="114"/>
        <v>0.1995655803441336</v>
      </c>
      <c r="T438" s="29"/>
      <c r="U438" s="29"/>
      <c r="V438" s="29"/>
      <c r="W438" s="1" t="d">
        <v>2015-08-03</v>
      </c>
      <c r="X438">
        <v>78.279999000000004</v>
      </c>
      <c r="Y438">
        <v>53.689999</v>
      </c>
      <c r="Z438" s="29">
        <f t="shared" si="119"/>
        <v>1.4579996360215988</v>
      </c>
      <c r="AA438" s="29">
        <f t="shared" si="123"/>
        <v>1.6723540011598825E-2</v>
      </c>
      <c r="AB438" s="30">
        <f t="shared" si="126"/>
        <v>7.8061435670823048E-2</v>
      </c>
      <c r="AC438" s="29">
        <f t="shared" si="129"/>
        <v>0.18472466893421324</v>
      </c>
      <c r="AD438" s="29">
        <f t="shared" si="115"/>
        <v>0.19389597996154728</v>
      </c>
      <c r="AE438" s="29"/>
      <c r="AF438" s="29"/>
      <c r="AG438" s="29"/>
      <c r="AZ438" s="1" t="d">
        <f>A435</f>
        <v>2015-07-13</v>
      </c>
      <c r="BA438" s="6">
        <f t="shared" si="120"/>
        <v>0.14709586565018171</v>
      </c>
      <c r="BB438" s="6">
        <f t="shared" si="130"/>
        <v>-4.1879423006404848E-2</v>
      </c>
      <c r="BC438" s="6">
        <f t="shared" si="116"/>
        <v>0.29465589985372242</v>
      </c>
    </row>
    <row r="439" spans="1:55">
      <c r="A439" s="1" t="d">
        <v>2015-08-10</v>
      </c>
      <c r="B439">
        <v>69.339995999999999</v>
      </c>
      <c r="C439">
        <v>123.959999</v>
      </c>
      <c r="D439" s="29">
        <f t="shared" si="117"/>
        <v>1.7877128086364469</v>
      </c>
      <c r="E439" s="29">
        <f t="shared" si="121"/>
        <v>8.6927915064331493E-2</v>
      </c>
      <c r="F439" s="30">
        <f t="shared" si="124"/>
        <v>6.0915582681900518E-2</v>
      </c>
      <c r="G439" s="29">
        <f t="shared" si="127"/>
        <v>0.25449054178070518</v>
      </c>
      <c r="H439" s="29">
        <f t="shared" si="113"/>
        <v>0.45679773569697513</v>
      </c>
      <c r="I439" s="29"/>
      <c r="J439" s="29"/>
      <c r="K439" s="29"/>
      <c r="L439" s="1" t="d">
        <v>2015-08-10</v>
      </c>
      <c r="M439">
        <v>45.720001000000003</v>
      </c>
      <c r="N439">
        <v>123.959999</v>
      </c>
      <c r="O439" s="29">
        <f t="shared" si="118"/>
        <v>2.7112860080646102</v>
      </c>
      <c r="P439" s="29">
        <f t="shared" si="122"/>
        <v>8.4747747881898552E-2</v>
      </c>
      <c r="Q439" s="30">
        <f t="shared" si="125"/>
        <v>1.5496853212091185E-2</v>
      </c>
      <c r="R439" s="29">
        <f t="shared" si="128"/>
        <v>0.11191163593507029</v>
      </c>
      <c r="S439" s="29">
        <f t="shared" si="114"/>
        <v>0.16928006692534647</v>
      </c>
      <c r="T439" s="29"/>
      <c r="U439" s="29"/>
      <c r="V439" s="29"/>
      <c r="W439" s="1" t="d">
        <v>2015-08-10</v>
      </c>
      <c r="X439">
        <v>78.360000999999997</v>
      </c>
      <c r="Y439">
        <v>54.380001</v>
      </c>
      <c r="Z439" s="29">
        <f t="shared" si="119"/>
        <v>1.4409709370913766</v>
      </c>
      <c r="AA439" s="29">
        <f t="shared" si="123"/>
        <v>-1.5011886781987694E-4</v>
      </c>
      <c r="AB439" s="30">
        <f t="shared" si="126"/>
        <v>5.3792033931582578E-2</v>
      </c>
      <c r="AC439" s="29">
        <f t="shared" si="129"/>
        <v>0.15803305544987734</v>
      </c>
      <c r="AD439" s="29">
        <f t="shared" si="115"/>
        <v>0.15840338164205425</v>
      </c>
      <c r="AE439" s="29"/>
      <c r="AF439" s="29"/>
      <c r="AG439" s="29"/>
      <c r="AZ439" s="1" t="d">
        <f>A436</f>
        <v>2015-07-20</v>
      </c>
      <c r="BA439" s="6">
        <f t="shared" si="120"/>
        <v>0.18511334532549298</v>
      </c>
      <c r="BB439" s="6">
        <f t="shared" si="130"/>
        <v>8.2215984698153124E-2</v>
      </c>
      <c r="BC439" s="6">
        <f t="shared" si="116"/>
        <v>0.39575636067391828</v>
      </c>
    </row>
    <row r="440" spans="1:55">
      <c r="A440" s="1" t="d">
        <v>2015-08-17</v>
      </c>
      <c r="B440">
        <v>63.459999000000003</v>
      </c>
      <c r="C440">
        <v>126.389999</v>
      </c>
      <c r="D440" s="29">
        <f t="shared" si="117"/>
        <v>1.9916482980089552</v>
      </c>
      <c r="E440" s="29">
        <f t="shared" si="121"/>
        <v>0.13171239140676888</v>
      </c>
      <c r="F440" s="30">
        <f t="shared" si="124"/>
        <v>0.20813062465448504</v>
      </c>
      <c r="G440" s="29">
        <f t="shared" si="127"/>
        <v>0.38364042593066028</v>
      </c>
      <c r="H440" s="29">
        <f t="shared" si="113"/>
        <v>0.59138202217348323</v>
      </c>
      <c r="I440" s="29"/>
      <c r="J440" s="29"/>
      <c r="K440" s="29"/>
      <c r="L440" s="1" t="d">
        <v>2015-08-17</v>
      </c>
      <c r="M440">
        <v>43.209999000000003</v>
      </c>
      <c r="N440">
        <v>126.389999</v>
      </c>
      <c r="O440" s="29">
        <f t="shared" si="118"/>
        <v>2.9250174016435406</v>
      </c>
      <c r="P440" s="29">
        <f t="shared" si="122"/>
        <v>8.2730668811311331E-2</v>
      </c>
      <c r="Q440" s="30">
        <f t="shared" si="125"/>
        <v>0.114698328743998</v>
      </c>
      <c r="R440" s="29">
        <f t="shared" si="128"/>
        <v>0.21030969752954759</v>
      </c>
      <c r="S440" s="29">
        <f t="shared" si="114"/>
        <v>0.28147634781323144</v>
      </c>
      <c r="T440" s="29"/>
      <c r="U440" s="29"/>
      <c r="V440" s="29"/>
      <c r="W440" s="1" t="d">
        <v>2015-08-17</v>
      </c>
      <c r="X440">
        <v>74.360000999999997</v>
      </c>
      <c r="Y440">
        <v>51.459999000000003</v>
      </c>
      <c r="Z440" s="29">
        <f t="shared" si="119"/>
        <v>1.4450058772834409</v>
      </c>
      <c r="AA440" s="29">
        <f t="shared" si="123"/>
        <v>-3.1030522492689835E-2</v>
      </c>
      <c r="AB440" s="30">
        <f t="shared" si="126"/>
        <v>7.1127748440726279E-2</v>
      </c>
      <c r="AC440" s="29">
        <f t="shared" si="129"/>
        <v>0.16453750233172057</v>
      </c>
      <c r="AD440" s="29">
        <f t="shared" si="115"/>
        <v>0.15035417011705476</v>
      </c>
      <c r="AE440" s="29"/>
      <c r="AF440" s="29"/>
      <c r="AG440" s="29"/>
      <c r="AZ440" s="1" t="d">
        <f>A437</f>
        <v>2015-07-27</v>
      </c>
      <c r="BA440" s="6">
        <f t="shared" si="120"/>
        <v>0.1799693837633318</v>
      </c>
      <c r="BB440" s="6">
        <f t="shared" si="130"/>
        <v>7.886428389605557E-2</v>
      </c>
      <c r="BC440" s="6">
        <f t="shared" si="116"/>
        <v>0.41875132382580404</v>
      </c>
    </row>
    <row r="441" spans="1:55">
      <c r="A441" s="1" t="d">
        <v>2015-08-24</v>
      </c>
      <c r="B441">
        <v>65.739998</v>
      </c>
      <c r="C441">
        <v>122.360001</v>
      </c>
      <c r="D441" s="29">
        <f t="shared" si="117"/>
        <v>1.8612717481372603</v>
      </c>
      <c r="E441" s="29">
        <f t="shared" si="121"/>
        <v>5.2502698143500448E-2</v>
      </c>
      <c r="F441" s="30">
        <f t="shared" si="124"/>
        <v>0.1482545936501847</v>
      </c>
      <c r="G441" s="29">
        <f t="shared" si="127"/>
        <v>0.1930047115909706</v>
      </c>
      <c r="H441" s="29">
        <f t="shared" si="113"/>
        <v>0.47779336196750383</v>
      </c>
      <c r="I441" s="29"/>
      <c r="J441" s="29"/>
      <c r="K441" s="29"/>
      <c r="L441" s="1" t="d">
        <v>2015-08-24</v>
      </c>
      <c r="M441">
        <v>43.599997999999999</v>
      </c>
      <c r="N441">
        <v>122.360001</v>
      </c>
      <c r="O441" s="29">
        <f t="shared" si="118"/>
        <v>2.8064221700193657</v>
      </c>
      <c r="P441" s="29">
        <f t="shared" si="122"/>
        <v>5.110840373627322E-2</v>
      </c>
      <c r="Q441" s="30">
        <f t="shared" si="125"/>
        <v>5.7677852728846984E-2</v>
      </c>
      <c r="R441" s="29">
        <f t="shared" si="128"/>
        <v>0.11896132999798363</v>
      </c>
      <c r="S441" s="29">
        <f t="shared" si="114"/>
        <v>0.2039984806623126</v>
      </c>
      <c r="T441" s="29"/>
      <c r="U441" s="29"/>
      <c r="V441" s="29"/>
      <c r="W441" s="1" t="d">
        <v>2015-08-24</v>
      </c>
      <c r="X441">
        <v>75.559997999999993</v>
      </c>
      <c r="Y441">
        <v>51.75</v>
      </c>
      <c r="Z441" s="29">
        <f t="shared" si="119"/>
        <v>1.4600965797101448</v>
      </c>
      <c r="AA441" s="29">
        <f t="shared" si="123"/>
        <v>-1.3220426274929186E-2</v>
      </c>
      <c r="AB441" s="30">
        <f t="shared" si="126"/>
        <v>7.9726308035079116E-2</v>
      </c>
      <c r="AC441" s="29">
        <f t="shared" si="129"/>
        <v>0.14594994236287975</v>
      </c>
      <c r="AD441" s="29">
        <f t="shared" si="115"/>
        <v>0.15828546329358339</v>
      </c>
      <c r="AE441" s="29"/>
      <c r="AF441" s="29"/>
      <c r="AG441" s="29"/>
      <c r="AZ441" s="1" t="d">
        <f>A438</f>
        <v>2015-08-03</v>
      </c>
      <c r="BA441" s="6">
        <f t="shared" si="120"/>
        <v>0.17040951805973761</v>
      </c>
      <c r="BB441" s="6">
        <f t="shared" si="130"/>
        <v>0.11030474789907783</v>
      </c>
      <c r="BC441" s="6">
        <f t="shared" si="116"/>
        <v>0.49677930771240736</v>
      </c>
    </row>
    <row r="442" spans="1:55">
      <c r="A442" s="1" t="d">
        <v>2015-08-31</v>
      </c>
      <c r="B442">
        <v>63.790000999999997</v>
      </c>
      <c r="C442">
        <v>122.68</v>
      </c>
      <c r="D442" s="29">
        <f t="shared" si="117"/>
        <v>1.9231854221165479</v>
      </c>
      <c r="E442" s="29">
        <f t="shared" si="121"/>
        <v>3.5506493309388154E-2</v>
      </c>
      <c r="F442" s="30">
        <f t="shared" si="124"/>
        <v>0.20010328990499934</v>
      </c>
      <c r="G442" s="29">
        <f t="shared" si="127"/>
        <v>0.24296935905449027</v>
      </c>
      <c r="H442" s="29">
        <f t="shared" si="113"/>
        <v>0.50825224600978725</v>
      </c>
      <c r="I442" s="29"/>
      <c r="J442" s="29"/>
      <c r="K442" s="29"/>
      <c r="L442" s="1" t="d">
        <v>2015-08-31</v>
      </c>
      <c r="M442">
        <v>42.049999</v>
      </c>
      <c r="N442">
        <v>122.68</v>
      </c>
      <c r="O442" s="29">
        <f t="shared" si="118"/>
        <v>2.9174792608199587</v>
      </c>
      <c r="P442" s="29">
        <f t="shared" si="122"/>
        <v>5.9239748900905304E-2</v>
      </c>
      <c r="Q442" s="30">
        <f t="shared" si="125"/>
        <v>0.12757452184944479</v>
      </c>
      <c r="R442" s="29">
        <f t="shared" si="128"/>
        <v>0.18159833174577641</v>
      </c>
      <c r="S442" s="29">
        <f t="shared" si="114"/>
        <v>0.24079278740228846</v>
      </c>
      <c r="T442" s="29"/>
      <c r="U442" s="29"/>
      <c r="V442" s="29"/>
      <c r="W442" s="1" t="d">
        <v>2015-08-31</v>
      </c>
      <c r="X442">
        <v>73.849997999999999</v>
      </c>
      <c r="Y442">
        <v>50.360000999999997</v>
      </c>
      <c r="Z442" s="29">
        <f t="shared" si="119"/>
        <v>1.4664415515003664</v>
      </c>
      <c r="AA442" s="29">
        <f t="shared" si="123"/>
        <v>5.7733689181052473E-3</v>
      </c>
      <c r="AB442" s="30">
        <f t="shared" si="126"/>
        <v>6.1934552939342538E-2</v>
      </c>
      <c r="AC442" s="29">
        <f t="shared" si="129"/>
        <v>0.16032408946371746</v>
      </c>
      <c r="AD442" s="29">
        <f t="shared" si="115"/>
        <v>0.16412983548910159</v>
      </c>
      <c r="AE442" s="29"/>
      <c r="AF442" s="29"/>
      <c r="AG442" s="29"/>
      <c r="AZ442" s="1" t="d">
        <f>A439</f>
        <v>2015-08-10</v>
      </c>
      <c r="BA442" s="6">
        <f t="shared" si="120"/>
        <v>0.13491691974024458</v>
      </c>
      <c r="BB442" s="6">
        <f t="shared" si="130"/>
        <v>0.11169617531907018</v>
      </c>
      <c r="BC442" s="6">
        <f t="shared" si="116"/>
        <v>0.43738503170688364</v>
      </c>
    </row>
    <row r="443" spans="1:55">
      <c r="A443" s="1" t="d">
        <v>2015-09-07</v>
      </c>
      <c r="B443">
        <v>63.369999</v>
      </c>
      <c r="C443">
        <v>121.389999</v>
      </c>
      <c r="D443" s="29">
        <f t="shared" si="117"/>
        <v>1.9155752077572228</v>
      </c>
      <c r="E443" s="29">
        <f t="shared" si="121"/>
        <v>6.9080904834399437E-2</v>
      </c>
      <c r="F443" s="30">
        <f t="shared" si="124"/>
        <v>0.24700953257390623</v>
      </c>
      <c r="G443" s="29">
        <f t="shared" si="127"/>
        <v>0.1156931804357218</v>
      </c>
      <c r="H443" s="29">
        <f t="shared" si="113"/>
        <v>0.50284551965698565</v>
      </c>
      <c r="I443" s="29"/>
      <c r="J443" s="29"/>
      <c r="K443" s="29"/>
      <c r="L443" s="1" t="d">
        <v>2015-09-07</v>
      </c>
      <c r="M443">
        <v>42.810001</v>
      </c>
      <c r="N443">
        <v>121.389999</v>
      </c>
      <c r="O443" s="29">
        <f t="shared" si="118"/>
        <v>2.835552351423678</v>
      </c>
      <c r="P443" s="29">
        <f t="shared" si="122"/>
        <v>4.481368710236542E-2</v>
      </c>
      <c r="Q443" s="30">
        <f t="shared" si="125"/>
        <v>0.15867080356939933</v>
      </c>
      <c r="R443" s="29">
        <f t="shared" si="128"/>
        <v>4.9459879602583919E-2</v>
      </c>
      <c r="S443" s="29">
        <f t="shared" si="114"/>
        <v>0.2057160680669062</v>
      </c>
      <c r="T443" s="29"/>
      <c r="U443" s="29"/>
      <c r="V443" s="29"/>
      <c r="W443" s="1" t="d">
        <v>2015-09-07</v>
      </c>
      <c r="X443">
        <v>75.519997000000004</v>
      </c>
      <c r="Y443">
        <v>51.509998000000003</v>
      </c>
      <c r="Z443" s="29">
        <f t="shared" si="119"/>
        <v>1.4661230815811719</v>
      </c>
      <c r="AA443" s="29">
        <f t="shared" si="123"/>
        <v>1.7304409118072506E-2</v>
      </c>
      <c r="AB443" s="30">
        <f t="shared" si="126"/>
        <v>7.8520840304781556E-2</v>
      </c>
      <c r="AC443" s="29">
        <f t="shared" si="129"/>
        <v>0.13818140618786787</v>
      </c>
      <c r="AD443" s="29">
        <f t="shared" si="115"/>
        <v>0.16570671530994391</v>
      </c>
      <c r="AE443" s="29"/>
      <c r="AF443" s="29"/>
      <c r="AG443" s="29"/>
      <c r="AZ443" s="1" t="d">
        <f>A440</f>
        <v>2015-08-17</v>
      </c>
      <c r="BA443" s="6">
        <f t="shared" si="120"/>
        <v>0.1268677082152451</v>
      </c>
      <c r="BB443" s="6">
        <f t="shared" si="130"/>
        <v>0.21009423691354748</v>
      </c>
      <c r="BC443" s="6">
        <f t="shared" si="116"/>
        <v>0.57196931818339181</v>
      </c>
    </row>
    <row r="444" spans="1:55">
      <c r="A444" s="1" t="d">
        <v>2015-09-14</v>
      </c>
      <c r="B444">
        <v>63.060001</v>
      </c>
      <c r="C444">
        <v>122.099998</v>
      </c>
      <c r="D444" s="29">
        <f t="shared" si="117"/>
        <v>1.936251126922754</v>
      </c>
      <c r="E444" s="29">
        <f t="shared" si="121"/>
        <v>-2.8208891588110119E-2</v>
      </c>
      <c r="F444" s="30">
        <f t="shared" si="124"/>
        <v>0.25634917004777119</v>
      </c>
      <c r="G444" s="29">
        <f t="shared" si="127"/>
        <v>0.2146304144133914</v>
      </c>
      <c r="H444" s="29">
        <f t="shared" si="113"/>
        <v>0.48243945763329693</v>
      </c>
      <c r="I444" s="29"/>
      <c r="J444" s="29"/>
      <c r="K444" s="29"/>
      <c r="L444" s="1" t="d">
        <v>2015-09-14</v>
      </c>
      <c r="M444">
        <v>41.880001</v>
      </c>
      <c r="N444">
        <v>122.099998</v>
      </c>
      <c r="O444" s="29">
        <f t="shared" si="118"/>
        <v>2.9154726619992202</v>
      </c>
      <c r="P444" s="29">
        <f t="shared" si="122"/>
        <v>-3.268475089405152E-3</v>
      </c>
      <c r="Q444" s="30">
        <f t="shared" si="125"/>
        <v>0.20477938728815118</v>
      </c>
      <c r="R444" s="29">
        <f t="shared" si="128"/>
        <v>0.12292236768384686</v>
      </c>
      <c r="S444" s="29">
        <f t="shared" si="114"/>
        <v>0.21440691875883713</v>
      </c>
      <c r="T444" s="29"/>
      <c r="U444" s="29"/>
      <c r="V444" s="29"/>
      <c r="W444" s="1" t="d">
        <v>2015-09-14</v>
      </c>
      <c r="X444">
        <v>75.459998999999996</v>
      </c>
      <c r="Y444">
        <v>50.860000999999997</v>
      </c>
      <c r="Z444" s="29">
        <f t="shared" si="119"/>
        <v>1.483680643262276</v>
      </c>
      <c r="AA444" s="29">
        <f t="shared" si="123"/>
        <v>2.6412532748015624E-2</v>
      </c>
      <c r="AB444" s="30">
        <f t="shared" si="126"/>
        <v>9.1584472213035534E-2</v>
      </c>
      <c r="AC444" s="29">
        <f t="shared" si="129"/>
        <v>0.16951095762956028</v>
      </c>
      <c r="AD444" s="29">
        <f t="shared" si="115"/>
        <v>0.15719224542584595</v>
      </c>
      <c r="AE444" s="29"/>
      <c r="AF444" s="29"/>
      <c r="AG444" s="29"/>
      <c r="AZ444" s="1" t="d">
        <f>A441</f>
        <v>2015-08-24</v>
      </c>
      <c r="BA444" s="6">
        <f t="shared" si="120"/>
        <v>0.13479900139177373</v>
      </c>
      <c r="BB444" s="6">
        <f t="shared" si="130"/>
        <v>0.11874586938198352</v>
      </c>
      <c r="BC444" s="6">
        <f t="shared" si="116"/>
        <v>0.45838065797741234</v>
      </c>
    </row>
    <row r="445" spans="1:55">
      <c r="A445" s="1" t="d">
        <v>2015-09-21</v>
      </c>
      <c r="B445">
        <v>62.369999</v>
      </c>
      <c r="C445">
        <v>121.540001</v>
      </c>
      <c r="D445" s="29">
        <f t="shared" si="117"/>
        <v>1.9486933293040458</v>
      </c>
      <c r="E445" s="29">
        <f t="shared" si="121"/>
        <v>4.5899070788158178E-2</v>
      </c>
      <c r="F445" s="30">
        <f t="shared" si="124"/>
        <v>0.25687109817590614</v>
      </c>
      <c r="G445" s="29">
        <f t="shared" si="127"/>
        <v>0.22697716806197743</v>
      </c>
      <c r="H445" s="29">
        <f t="shared" si="113"/>
        <v>0.48829413176982295</v>
      </c>
      <c r="I445" s="29"/>
      <c r="J445" s="29"/>
      <c r="K445" s="29"/>
      <c r="L445" s="1" t="d">
        <v>2015-09-21</v>
      </c>
      <c r="M445">
        <v>40.200001</v>
      </c>
      <c r="N445">
        <v>121.540001</v>
      </c>
      <c r="O445" s="29">
        <f t="shared" si="118"/>
        <v>3.0233830342442034</v>
      </c>
      <c r="P445" s="29">
        <f t="shared" si="122"/>
        <v>7.4465991462476053E-2</v>
      </c>
      <c r="Q445" s="30">
        <f t="shared" si="125"/>
        <v>0.24749764277355321</v>
      </c>
      <c r="R445" s="29">
        <f t="shared" si="128"/>
        <v>0.17929701312631005</v>
      </c>
      <c r="S445" s="29">
        <f t="shared" si="114"/>
        <v>0.2528264090828351</v>
      </c>
      <c r="T445" s="29"/>
      <c r="U445" s="29"/>
      <c r="V445" s="29"/>
      <c r="W445" s="1" t="d">
        <v>2015-09-21</v>
      </c>
      <c r="X445">
        <v>74.699996999999996</v>
      </c>
      <c r="Y445">
        <v>49.810001</v>
      </c>
      <c r="Z445" s="29">
        <f t="shared" si="119"/>
        <v>1.4996987653142186</v>
      </c>
      <c r="AA445" s="29">
        <f t="shared" si="123"/>
        <v>2.6761680797847735E-2</v>
      </c>
      <c r="AB445" s="30">
        <f t="shared" si="126"/>
        <v>0.11177704730812457</v>
      </c>
      <c r="AC445" s="29">
        <f t="shared" si="129"/>
        <v>0.17545308938862886</v>
      </c>
      <c r="AD445" s="29">
        <f t="shared" si="115"/>
        <v>0.16467736312317616</v>
      </c>
      <c r="AE445" s="29"/>
      <c r="AF445" s="29"/>
      <c r="AG445" s="29"/>
      <c r="AZ445" s="1" t="d">
        <f>A442</f>
        <v>2015-08-31</v>
      </c>
      <c r="BA445" s="6">
        <f t="shared" si="120"/>
        <v>0.14064337358729193</v>
      </c>
      <c r="BB445" s="6">
        <f t="shared" si="130"/>
        <v>0.1813828711297763</v>
      </c>
      <c r="BC445" s="6">
        <f t="shared" si="116"/>
        <v>0.48883954201969576</v>
      </c>
    </row>
    <row r="446" spans="1:55">
      <c r="A446" s="1" t="d">
        <v>2015-09-28</v>
      </c>
      <c r="B446">
        <v>63.849997999999999</v>
      </c>
      <c r="C446">
        <v>124.55999799999999</v>
      </c>
      <c r="D446" s="29">
        <f t="shared" si="117"/>
        <v>1.9508222694071187</v>
      </c>
      <c r="E446" s="29">
        <f t="shared" si="121"/>
        <v>1.4268074998341377E-2</v>
      </c>
      <c r="F446" s="30">
        <f t="shared" si="124"/>
        <v>0.26195488829405827</v>
      </c>
      <c r="G446" s="29">
        <f t="shared" si="127"/>
        <v>0.19768165429537041</v>
      </c>
      <c r="H446" s="29">
        <f t="shared" si="113"/>
        <v>0.46822197737837118</v>
      </c>
      <c r="I446" s="29"/>
      <c r="J446" s="29"/>
      <c r="K446" s="29"/>
      <c r="L446" s="1" t="d">
        <v>2015-09-28</v>
      </c>
      <c r="M446">
        <v>41.360000999999997</v>
      </c>
      <c r="N446">
        <v>124.55999799999999</v>
      </c>
      <c r="O446" s="29">
        <f t="shared" si="118"/>
        <v>3.0116052946903942</v>
      </c>
      <c r="P446" s="29">
        <f t="shared" si="122"/>
        <v>3.1753280482793883E-2</v>
      </c>
      <c r="Q446" s="30">
        <f t="shared" si="125"/>
        <v>0.24582949811254828</v>
      </c>
      <c r="R446" s="29">
        <f t="shared" si="128"/>
        <v>0.14042150441919105</v>
      </c>
      <c r="S446" s="29">
        <f t="shared" si="114"/>
        <v>0.24085766588881349</v>
      </c>
      <c r="T446" s="29"/>
      <c r="U446" s="29"/>
      <c r="V446" s="29"/>
      <c r="W446" s="1" t="d">
        <v>2015-09-28</v>
      </c>
      <c r="X446">
        <v>75.879997000000003</v>
      </c>
      <c r="Y446">
        <v>50.41</v>
      </c>
      <c r="Z446" s="29">
        <f t="shared" si="119"/>
        <v>1.5052568339615158</v>
      </c>
      <c r="AA446" s="29">
        <f t="shared" si="123"/>
        <v>2.6124784573873547E-2</v>
      </c>
      <c r="AB446" s="30">
        <f t="shared" si="126"/>
        <v>0.10723299039940311</v>
      </c>
      <c r="AC446" s="29">
        <f t="shared" si="129"/>
        <v>0.17186717694148321</v>
      </c>
      <c r="AD446" s="29">
        <f t="shared" si="115"/>
        <v>0.17069569675186991</v>
      </c>
      <c r="AE446" s="29"/>
      <c r="AF446" s="29"/>
      <c r="AG446" s="29"/>
      <c r="AZ446" s="1" t="d">
        <f>A443</f>
        <v>2015-09-07</v>
      </c>
      <c r="BA446" s="6">
        <f t="shared" si="120"/>
        <v>0.14222025340813424</v>
      </c>
      <c r="BB446" s="6">
        <f t="shared" si="130"/>
        <v>4.9244418986583799E-2</v>
      </c>
      <c r="BC446" s="6">
        <f t="shared" si="116"/>
        <v>0.48343281566689417</v>
      </c>
    </row>
    <row r="447" spans="1:55">
      <c r="A447" s="1" t="d">
        <v>2015-10-05</v>
      </c>
      <c r="B447">
        <v>68.940002000000007</v>
      </c>
      <c r="C447">
        <v>122.279999</v>
      </c>
      <c r="D447" s="29">
        <f t="shared" si="117"/>
        <v>1.7737162090595819</v>
      </c>
      <c r="E447" s="29">
        <f t="shared" si="121"/>
        <v>-7.6941048371485063E-2</v>
      </c>
      <c r="F447" s="30">
        <f t="shared" si="124"/>
        <v>0.12494941434996897</v>
      </c>
      <c r="G447" s="29">
        <f t="shared" si="127"/>
        <v>3.2804325660607585E-2</v>
      </c>
      <c r="H447" s="29">
        <f t="shared" si="113"/>
        <v>0.38324147627556221</v>
      </c>
      <c r="I447" s="29"/>
      <c r="J447" s="29"/>
      <c r="K447" s="29"/>
      <c r="L447" s="1" t="d">
        <v>2015-10-05</v>
      </c>
      <c r="M447">
        <v>44.150002000000001</v>
      </c>
      <c r="N447">
        <v>122.279999</v>
      </c>
      <c r="O447" s="29">
        <f t="shared" si="118"/>
        <v>2.7696487760068504</v>
      </c>
      <c r="P447" s="29">
        <f t="shared" si="122"/>
        <v>-2.3516234661318417E-2</v>
      </c>
      <c r="Q447" s="30">
        <f t="shared" si="125"/>
        <v>0.13304588164036618</v>
      </c>
      <c r="R447" s="29">
        <f t="shared" si="128"/>
        <v>2.2488786501470008E-2</v>
      </c>
      <c r="S447" s="29">
        <f t="shared" si="114"/>
        <v>0.16948820606701054</v>
      </c>
      <c r="T447" s="29"/>
      <c r="U447" s="29"/>
      <c r="V447" s="29"/>
      <c r="W447" s="1" t="d">
        <v>2015-10-05</v>
      </c>
      <c r="X447">
        <v>77.720000999999996</v>
      </c>
      <c r="Y447">
        <v>53.380001</v>
      </c>
      <c r="Z447" s="29">
        <f t="shared" si="119"/>
        <v>1.4559760124395651</v>
      </c>
      <c r="AA447" s="29">
        <f t="shared" si="123"/>
        <v>-6.9450826966330429E-3</v>
      </c>
      <c r="AB447" s="30">
        <f t="shared" si="126"/>
        <v>6.2956579775341776E-2</v>
      </c>
      <c r="AC447" s="29">
        <f t="shared" si="129"/>
        <v>0.12948761225216704</v>
      </c>
      <c r="AD447" s="29">
        <f t="shared" si="115"/>
        <v>0.13855904443645234</v>
      </c>
      <c r="AE447" s="29"/>
      <c r="AF447" s="29"/>
      <c r="AG447" s="29"/>
      <c r="AZ447" s="1" t="d">
        <f>A444</f>
        <v>2015-09-14</v>
      </c>
      <c r="BA447" s="6">
        <f t="shared" si="120"/>
        <v>0.13370578352403628</v>
      </c>
      <c r="BB447" s="6">
        <f t="shared" si="130"/>
        <v>0.12270690706784675</v>
      </c>
      <c r="BC447" s="6">
        <f t="shared" si="116"/>
        <v>0.46302675364320545</v>
      </c>
    </row>
    <row r="448" spans="1:55">
      <c r="A448" s="1" t="d">
        <v>2015-10-12</v>
      </c>
      <c r="B448">
        <v>69.230002999999996</v>
      </c>
      <c r="C448">
        <v>123.93</v>
      </c>
      <c r="D448" s="29">
        <f t="shared" si="117"/>
        <v>1.7901198126482822</v>
      </c>
      <c r="E448" s="29">
        <f t="shared" si="121"/>
        <v>-7.8471142708779654E-2</v>
      </c>
      <c r="F448" s="30">
        <f t="shared" si="124"/>
        <v>0.16746259027689928</v>
      </c>
      <c r="G448" s="29">
        <f t="shared" si="127"/>
        <v>1.1055984273791385E-2</v>
      </c>
      <c r="H448" s="29">
        <f t="shared" ref="H448:H511" si="131">LN(D448/D389)</f>
        <v>0.39522906649616851</v>
      </c>
      <c r="I448" s="29"/>
      <c r="J448" s="29"/>
      <c r="K448" s="29"/>
      <c r="L448" s="1" t="d">
        <v>2015-10-12</v>
      </c>
      <c r="M448">
        <v>44.09</v>
      </c>
      <c r="N448">
        <v>123.93</v>
      </c>
      <c r="O448" s="29">
        <f t="shared" si="118"/>
        <v>2.8108414606486729</v>
      </c>
      <c r="P448" s="29">
        <f t="shared" si="122"/>
        <v>-3.654806414962429E-2</v>
      </c>
      <c r="Q448" s="30">
        <f t="shared" si="125"/>
        <v>0.17841781768802287</v>
      </c>
      <c r="R448" s="29">
        <f t="shared" si="128"/>
        <v>9.7782715795344411E-3</v>
      </c>
      <c r="S448" s="29">
        <f t="shared" ref="S448:S511" si="132">LN(O448/O389)</f>
        <v>0.17650749208816244</v>
      </c>
      <c r="T448" s="29"/>
      <c r="U448" s="29"/>
      <c r="V448" s="29"/>
      <c r="W448" s="1" t="d">
        <v>2015-10-12</v>
      </c>
      <c r="X448">
        <v>78.290001000000004</v>
      </c>
      <c r="Y448">
        <v>52.549999</v>
      </c>
      <c r="Z448" s="29">
        <f t="shared" si="119"/>
        <v>1.4898192671706807</v>
      </c>
      <c r="AA448" s="29">
        <f t="shared" si="123"/>
        <v>4.1288937710617073E-3</v>
      </c>
      <c r="AB448" s="30">
        <f t="shared" si="126"/>
        <v>8.3951288451695069E-2</v>
      </c>
      <c r="AC448" s="29">
        <f t="shared" si="129"/>
        <v>0.15729704021994192</v>
      </c>
      <c r="AD448" s="29">
        <f t="shared" ref="AD448:AD511" si="133">LN(Z448/Z389)</f>
        <v>0.15651476339451734</v>
      </c>
      <c r="AE448" s="29"/>
      <c r="AF448" s="29"/>
      <c r="AG448" s="29"/>
      <c r="AZ448" s="1" t="d">
        <f>A445</f>
        <v>2015-09-21</v>
      </c>
      <c r="BA448" s="6">
        <f t="shared" si="120"/>
        <v>0.14119090122136649</v>
      </c>
      <c r="BB448" s="6">
        <f t="shared" si="130"/>
        <v>0.17908155251030994</v>
      </c>
      <c r="BC448" s="6">
        <f t="shared" si="116"/>
        <v>0.46888142777973146</v>
      </c>
    </row>
    <row r="449" spans="1:55">
      <c r="A449" s="1" t="d">
        <v>2015-10-19</v>
      </c>
      <c r="B449">
        <v>68.260002</v>
      </c>
      <c r="C449">
        <v>123.199997</v>
      </c>
      <c r="D449" s="29">
        <f t="shared" si="117"/>
        <v>1.8048636593945602</v>
      </c>
      <c r="E449" s="29">
        <f t="shared" si="121"/>
        <v>-7.6674006459798494E-2</v>
      </c>
      <c r="F449" s="30">
        <f t="shared" si="124"/>
        <v>0.16347043917829118</v>
      </c>
      <c r="G449" s="29">
        <f t="shared" si="127"/>
        <v>2.6295514640067609E-2</v>
      </c>
      <c r="H449" s="29">
        <f t="shared" si="131"/>
        <v>0.41476053764804732</v>
      </c>
      <c r="I449" s="29"/>
      <c r="J449" s="29"/>
      <c r="K449" s="29"/>
      <c r="L449" s="1" t="d">
        <v>2015-10-19</v>
      </c>
      <c r="M449">
        <v>45.02</v>
      </c>
      <c r="N449">
        <v>123.199997</v>
      </c>
      <c r="O449" s="29">
        <f t="shared" si="118"/>
        <v>2.7365614615726339</v>
      </c>
      <c r="P449" s="29">
        <f t="shared" si="122"/>
        <v>-9.9674223164172848E-2</v>
      </c>
      <c r="Q449" s="30">
        <f t="shared" si="125"/>
        <v>0.15228687455770318</v>
      </c>
      <c r="R449" s="29">
        <f t="shared" si="128"/>
        <v>-2.0471632406085023E-2</v>
      </c>
      <c r="S449" s="29">
        <f t="shared" si="132"/>
        <v>0.18057891806132084</v>
      </c>
      <c r="T449" s="29"/>
      <c r="U449" s="29"/>
      <c r="V449" s="29"/>
      <c r="W449" s="1" t="d">
        <v>2015-10-19</v>
      </c>
      <c r="X449">
        <v>79.629997000000003</v>
      </c>
      <c r="Y449">
        <v>54.66</v>
      </c>
      <c r="Z449" s="29">
        <f t="shared" si="119"/>
        <v>1.4568239480424443</v>
      </c>
      <c r="AA449" s="29">
        <f t="shared" si="123"/>
        <v>-2.9005576721458978E-2</v>
      </c>
      <c r="AB449" s="30">
        <f t="shared" si="126"/>
        <v>6.2786704487133277E-2</v>
      </c>
      <c r="AC449" s="29">
        <f t="shared" si="129"/>
        <v>0.13973835196265752</v>
      </c>
      <c r="AD449" s="29">
        <f t="shared" si="133"/>
        <v>0.1334677176197209</v>
      </c>
      <c r="AE449" s="29"/>
      <c r="AF449" s="29"/>
      <c r="AG449" s="29"/>
      <c r="AZ449" s="1" t="d">
        <f>A446</f>
        <v>2015-09-28</v>
      </c>
      <c r="BA449" s="6">
        <f t="shared" si="120"/>
        <v>0.14720923485006024</v>
      </c>
      <c r="BB449" s="6">
        <f t="shared" si="130"/>
        <v>0.14020604380319093</v>
      </c>
      <c r="BC449" s="6">
        <f t="shared" si="116"/>
        <v>0.44880927338827969</v>
      </c>
    </row>
    <row r="450" spans="1:55">
      <c r="A450" s="1" t="d">
        <v>2015-10-26</v>
      </c>
      <c r="B450">
        <v>68.029999000000004</v>
      </c>
      <c r="C450">
        <v>122.779999</v>
      </c>
      <c r="D450" s="29">
        <f t="shared" si="117"/>
        <v>1.804792015357813</v>
      </c>
      <c r="E450" s="29">
        <f t="shared" si="121"/>
        <v>-7.7805602116960859E-2</v>
      </c>
      <c r="F450" s="30">
        <f t="shared" si="124"/>
        <v>0.14006651600616729</v>
      </c>
      <c r="G450" s="29">
        <f t="shared" si="127"/>
        <v>-1.4040521197040738E-2</v>
      </c>
      <c r="H450" s="29">
        <f t="shared" si="131"/>
        <v>0.39830329609998633</v>
      </c>
      <c r="I450" s="29"/>
      <c r="J450" s="29"/>
      <c r="K450" s="29"/>
      <c r="L450" s="1" t="d">
        <v>2015-10-26</v>
      </c>
      <c r="M450">
        <v>45.279998999999997</v>
      </c>
      <c r="N450">
        <v>122.779999</v>
      </c>
      <c r="O450" s="29">
        <f t="shared" si="118"/>
        <v>2.7115724759622899</v>
      </c>
      <c r="P450" s="29">
        <f t="shared" si="122"/>
        <v>-0.1049445410465209</v>
      </c>
      <c r="Q450" s="30">
        <f t="shared" si="125"/>
        <v>0.13454472507043225</v>
      </c>
      <c r="R450" s="29">
        <f t="shared" si="128"/>
        <v>-6.7030180435763975E-2</v>
      </c>
      <c r="S450" s="29">
        <f t="shared" si="132"/>
        <v>0.17379419721271722</v>
      </c>
      <c r="T450" s="29"/>
      <c r="U450" s="29"/>
      <c r="V450" s="29"/>
      <c r="W450" s="1" t="d">
        <v>2015-10-26</v>
      </c>
      <c r="X450">
        <v>80.970000999999996</v>
      </c>
      <c r="Y450">
        <v>54.27</v>
      </c>
      <c r="Z450" s="29">
        <f t="shared" si="119"/>
        <v>1.4919845402616545</v>
      </c>
      <c r="AA450" s="29">
        <f t="shared" si="123"/>
        <v>-8.8563974632011513E-3</v>
      </c>
      <c r="AB450" s="30">
        <f t="shared" si="126"/>
        <v>7.1172669779430209E-2</v>
      </c>
      <c r="AC450" s="29">
        <f t="shared" si="129"/>
        <v>0.1512390750451659</v>
      </c>
      <c r="AD450" s="29">
        <f t="shared" si="133"/>
        <v>0.16426448733825191</v>
      </c>
      <c r="AE450" s="29"/>
      <c r="AF450" s="29"/>
      <c r="AG450" s="29"/>
      <c r="AZ450" s="1" t="d">
        <f>A447</f>
        <v>2015-10-05</v>
      </c>
      <c r="BA450" s="6">
        <f t="shared" si="120"/>
        <v>0.11507258253464267</v>
      </c>
      <c r="BB450" s="6">
        <f t="shared" si="130"/>
        <v>2.2273325885469888E-2</v>
      </c>
      <c r="BC450" s="6">
        <f t="shared" si="116"/>
        <v>0.36382877228547073</v>
      </c>
    </row>
    <row r="451" spans="1:55">
      <c r="A451" s="1" t="d">
        <v>2015-11-02</v>
      </c>
      <c r="B451">
        <v>69.800003000000004</v>
      </c>
      <c r="C451">
        <v>119</v>
      </c>
      <c r="D451" s="29">
        <f t="shared" si="117"/>
        <v>1.7048709868966623</v>
      </c>
      <c r="E451" s="29">
        <f t="shared" si="121"/>
        <v>-3.9587458381967887E-2</v>
      </c>
      <c r="F451" s="30">
        <f t="shared" si="124"/>
        <v>0.11755570740025405</v>
      </c>
      <c r="G451" s="29">
        <f t="shared" si="127"/>
        <v>3.8371553469535018E-2</v>
      </c>
      <c r="H451" s="29">
        <f t="shared" si="131"/>
        <v>0.33309990471759332</v>
      </c>
      <c r="I451" s="29"/>
      <c r="J451" s="29"/>
      <c r="K451" s="29"/>
      <c r="L451" s="1" t="d">
        <v>2015-11-02</v>
      </c>
      <c r="M451">
        <v>45.330002</v>
      </c>
      <c r="N451">
        <v>119</v>
      </c>
      <c r="O451" s="29">
        <f t="shared" si="118"/>
        <v>2.6251929130733327</v>
      </c>
      <c r="P451" s="29">
        <f t="shared" si="122"/>
        <v>-5.3566132456719075E-2</v>
      </c>
      <c r="Q451" s="30">
        <f t="shared" si="125"/>
        <v>0.11797218128259143</v>
      </c>
      <c r="R451" s="29">
        <f t="shared" si="128"/>
        <v>6.8408152063660556E-4</v>
      </c>
      <c r="S451" s="29">
        <f t="shared" si="132"/>
        <v>0.14449108848043235</v>
      </c>
      <c r="T451" s="29"/>
      <c r="U451" s="29"/>
      <c r="V451" s="29"/>
      <c r="W451" s="1" t="d">
        <v>2015-11-02</v>
      </c>
      <c r="X451">
        <v>81.419998000000007</v>
      </c>
      <c r="Y451">
        <v>54.860000999999997</v>
      </c>
      <c r="Z451" s="29">
        <f t="shared" si="119"/>
        <v>1.4841413874564096</v>
      </c>
      <c r="AA451" s="29">
        <f t="shared" si="123"/>
        <v>1.9159940107214952E-2</v>
      </c>
      <c r="AB451" s="30">
        <f t="shared" si="126"/>
        <v>4.8378647707151237E-2</v>
      </c>
      <c r="AC451" s="29">
        <f t="shared" si="129"/>
        <v>0.13411597666607777</v>
      </c>
      <c r="AD451" s="29">
        <f t="shared" si="133"/>
        <v>0.16506416721080766</v>
      </c>
      <c r="AE451" s="29"/>
      <c r="AF451" s="29"/>
      <c r="AG451" s="29"/>
      <c r="AZ451" s="1" t="d">
        <f>A448</f>
        <v>2015-10-12</v>
      </c>
      <c r="BA451" s="6">
        <f t="shared" si="120"/>
        <v>0.13302830149270767</v>
      </c>
      <c r="BB451" s="6">
        <f t="shared" si="130"/>
        <v>9.5628109635343215E-3</v>
      </c>
      <c r="BC451" s="6">
        <f t="shared" ref="BC451:BC514" si="134">H448-AVERAGE($E$4:$H$640)</f>
        <v>0.37581636250607703</v>
      </c>
    </row>
    <row r="452" spans="1:55">
      <c r="A452" s="1" t="d">
        <v>2015-11-09</v>
      </c>
      <c r="B452">
        <v>65.980002999999996</v>
      </c>
      <c r="C452">
        <v>119.68</v>
      </c>
      <c r="D452" s="29">
        <f t="shared" ref="D452:D515" si="135">C452/B452</f>
        <v>1.813882912372708</v>
      </c>
      <c r="E452" s="29">
        <f t="shared" si="121"/>
        <v>1.3187250904374099E-2</v>
      </c>
      <c r="F452" s="30">
        <f t="shared" si="124"/>
        <v>0.15167271872765803</v>
      </c>
      <c r="G452" s="29">
        <f t="shared" si="127"/>
        <v>0.14916319442488096</v>
      </c>
      <c r="H452" s="29">
        <f t="shared" si="131"/>
        <v>0.36345080657860768</v>
      </c>
      <c r="I452" s="29"/>
      <c r="J452" s="29"/>
      <c r="K452" s="29"/>
      <c r="L452" s="1" t="d">
        <v>2015-11-09</v>
      </c>
      <c r="M452">
        <v>44.400002000000001</v>
      </c>
      <c r="N452">
        <v>119.68</v>
      </c>
      <c r="O452" s="29">
        <f t="shared" ref="O452:O515" si="136">N452/M452</f>
        <v>2.6954953740767849</v>
      </c>
      <c r="P452" s="29">
        <f t="shared" si="122"/>
        <v>-4.190189096399248E-2</v>
      </c>
      <c r="Q452" s="30">
        <f t="shared" si="125"/>
        <v>0.1191584633909244</v>
      </c>
      <c r="R452" s="29">
        <f t="shared" si="128"/>
        <v>7.8484506306299148E-2</v>
      </c>
      <c r="S452" s="29">
        <f t="shared" si="132"/>
        <v>0.15798302339644113</v>
      </c>
      <c r="T452" s="29"/>
      <c r="U452" s="29"/>
      <c r="V452" s="29"/>
      <c r="W452" s="1" t="d">
        <v>2015-11-09</v>
      </c>
      <c r="X452">
        <v>77.730002999999996</v>
      </c>
      <c r="Y452">
        <v>53.52</v>
      </c>
      <c r="Z452" s="29">
        <f t="shared" ref="Z452:Z515" si="137">X452/Y452</f>
        <v>1.4523543161434975</v>
      </c>
      <c r="AA452" s="29">
        <f t="shared" si="123"/>
        <v>-2.5468909382090527E-2</v>
      </c>
      <c r="AB452" s="30">
        <f t="shared" si="126"/>
        <v>2.0020748699634449E-2</v>
      </c>
      <c r="AC452" s="29">
        <f t="shared" si="129"/>
        <v>0.10319479940142987</v>
      </c>
      <c r="AD452" s="29">
        <f t="shared" si="133"/>
        <v>0.13851642140644482</v>
      </c>
      <c r="AE452" s="29"/>
      <c r="AF452" s="29"/>
      <c r="AG452" s="29"/>
      <c r="AZ452" s="1" t="d">
        <f>A449</f>
        <v>2015-10-19</v>
      </c>
      <c r="BA452" s="6">
        <f t="shared" si="120"/>
        <v>0.10998125571791123</v>
      </c>
      <c r="BB452" s="6">
        <f t="shared" si="130"/>
        <v>-2.0687093022085143E-2</v>
      </c>
      <c r="BC452" s="6">
        <f t="shared" si="134"/>
        <v>0.39534783365795584</v>
      </c>
    </row>
    <row r="453" spans="1:55">
      <c r="A453" s="1" t="d">
        <v>2015-11-16</v>
      </c>
      <c r="B453">
        <v>66.900002000000001</v>
      </c>
      <c r="C453">
        <v>120.449997</v>
      </c>
      <c r="D453" s="29">
        <f t="shared" si="135"/>
        <v>1.8004483318251618</v>
      </c>
      <c r="E453" s="29">
        <f t="shared" si="121"/>
        <v>-2.4493468457416796E-3</v>
      </c>
      <c r="F453" s="30">
        <f t="shared" si="124"/>
        <v>0.13075557533202978</v>
      </c>
      <c r="G453" s="29">
        <f t="shared" si="127"/>
        <v>0.13623120334285219</v>
      </c>
      <c r="H453" s="29">
        <f t="shared" si="131"/>
        <v>0.29916346476251371</v>
      </c>
      <c r="I453" s="29"/>
      <c r="J453" s="29"/>
      <c r="K453" s="29"/>
      <c r="L453" s="1" t="d">
        <v>2015-11-16</v>
      </c>
      <c r="M453">
        <v>45.529998999999997</v>
      </c>
      <c r="N453">
        <v>120.449997</v>
      </c>
      <c r="O453" s="29">
        <f t="shared" si="136"/>
        <v>2.6455084481772118</v>
      </c>
      <c r="P453" s="29">
        <f t="shared" si="122"/>
        <v>-3.383891449905356E-2</v>
      </c>
      <c r="Q453" s="30">
        <f t="shared" si="125"/>
        <v>8.377353705841363E-2</v>
      </c>
      <c r="R453" s="29">
        <f t="shared" si="128"/>
        <v>8.2201463005979705E-2</v>
      </c>
      <c r="S453" s="29">
        <f t="shared" si="132"/>
        <v>8.505018603422479E-2</v>
      </c>
      <c r="T453" s="29"/>
      <c r="U453" s="29"/>
      <c r="V453" s="29"/>
      <c r="W453" s="1" t="d">
        <v>2015-11-16</v>
      </c>
      <c r="X453">
        <v>81.230002999999996</v>
      </c>
      <c r="Y453">
        <v>55.369999</v>
      </c>
      <c r="Z453" s="29">
        <f t="shared" si="137"/>
        <v>1.4670399939866352</v>
      </c>
      <c r="AA453" s="29">
        <f t="shared" si="123"/>
        <v>6.9880731252880109E-3</v>
      </c>
      <c r="AB453" s="30">
        <f t="shared" si="126"/>
        <v>2.2904917287889473E-2</v>
      </c>
      <c r="AC453" s="29">
        <f t="shared" si="129"/>
        <v>0.12310692960940296</v>
      </c>
      <c r="AD453" s="29">
        <f t="shared" si="133"/>
        <v>0.14581190566567614</v>
      </c>
      <c r="AE453" s="29"/>
      <c r="AF453" s="29"/>
      <c r="AG453" s="29"/>
      <c r="AZ453" s="1" t="d">
        <f>A450</f>
        <v>2015-10-26</v>
      </c>
      <c r="BA453" s="6">
        <f t="shared" si="120"/>
        <v>0.14077802543644224</v>
      </c>
      <c r="BB453" s="6">
        <f t="shared" si="130"/>
        <v>-6.7245641051764088E-2</v>
      </c>
      <c r="BC453" s="6">
        <f t="shared" si="134"/>
        <v>0.37889059210989484</v>
      </c>
    </row>
    <row r="454" spans="1:55">
      <c r="A454" s="1" t="d">
        <v>2015-11-23</v>
      </c>
      <c r="B454">
        <v>67.769997000000004</v>
      </c>
      <c r="C454">
        <v>120.970001</v>
      </c>
      <c r="D454" s="29">
        <f t="shared" si="135"/>
        <v>1.7850082094588258</v>
      </c>
      <c r="E454" s="29">
        <f t="shared" si="121"/>
        <v>-1.1022343839505901E-2</v>
      </c>
      <c r="F454" s="30">
        <f t="shared" si="124"/>
        <v>8.5413887139640807E-2</v>
      </c>
      <c r="G454" s="29">
        <f t="shared" si="127"/>
        <v>8.5211454553850013E-2</v>
      </c>
      <c r="H454" s="29">
        <f t="shared" si="131"/>
        <v>0.21695995764881884</v>
      </c>
      <c r="I454" s="29"/>
      <c r="J454" s="29"/>
      <c r="K454" s="29"/>
      <c r="L454" s="1" t="d">
        <v>2015-11-23</v>
      </c>
      <c r="M454">
        <v>45.619999</v>
      </c>
      <c r="N454">
        <v>120.970001</v>
      </c>
      <c r="O454" s="29">
        <f t="shared" si="136"/>
        <v>2.6516879362491874</v>
      </c>
      <c r="P454" s="29">
        <f t="shared" si="122"/>
        <v>-2.2332321742341957E-2</v>
      </c>
      <c r="Q454" s="30">
        <f t="shared" si="125"/>
        <v>6.2521078130582913E-2</v>
      </c>
      <c r="R454" s="29">
        <f t="shared" si="128"/>
        <v>5.2671540380835331E-2</v>
      </c>
      <c r="S454" s="29">
        <f t="shared" si="132"/>
        <v>2.2429986139304137E-2</v>
      </c>
      <c r="T454" s="29"/>
      <c r="U454" s="29"/>
      <c r="V454" s="29"/>
      <c r="W454" s="1" t="d">
        <v>2015-11-23</v>
      </c>
      <c r="X454">
        <v>81.470000999999996</v>
      </c>
      <c r="Y454">
        <v>55.099997999999999</v>
      </c>
      <c r="Z454" s="29">
        <f t="shared" si="137"/>
        <v>1.4785844638324668</v>
      </c>
      <c r="AA454" s="29">
        <f t="shared" si="123"/>
        <v>-9.0219532371828923E-3</v>
      </c>
      <c r="AB454" s="30">
        <f t="shared" si="126"/>
        <v>2.561791962344491E-2</v>
      </c>
      <c r="AC454" s="29">
        <f t="shared" si="129"/>
        <v>0.11235770248141654</v>
      </c>
      <c r="AD454" s="29">
        <f t="shared" si="133"/>
        <v>0.14204763535971388</v>
      </c>
      <c r="AE454" s="29"/>
      <c r="AF454" s="29"/>
      <c r="AG454" s="29"/>
      <c r="AZ454" s="1" t="d">
        <f>A451</f>
        <v>2015-11-02</v>
      </c>
      <c r="BA454" s="6">
        <f t="shared" si="120"/>
        <v>0.14157770530899799</v>
      </c>
      <c r="BB454" s="6">
        <f t="shared" si="130"/>
        <v>4.6862090463648643E-4</v>
      </c>
      <c r="BC454" s="6">
        <f t="shared" si="134"/>
        <v>0.31368720072750184</v>
      </c>
    </row>
    <row r="455" spans="1:55">
      <c r="A455" s="1" t="d">
        <v>2015-11-30</v>
      </c>
      <c r="B455">
        <v>64.699996999999996</v>
      </c>
      <c r="C455">
        <v>120.58000199999999</v>
      </c>
      <c r="D455" s="29">
        <f t="shared" si="135"/>
        <v>1.8636786335554234</v>
      </c>
      <c r="E455" s="29">
        <f t="shared" si="121"/>
        <v>8.906285414549496E-2</v>
      </c>
      <c r="F455" s="30">
        <f t="shared" si="124"/>
        <v>6.5302099565599805E-2</v>
      </c>
      <c r="G455" s="29">
        <f t="shared" si="127"/>
        <v>0.14725531498915034</v>
      </c>
      <c r="H455" s="29">
        <f t="shared" si="131"/>
        <v>0.24140296954305643</v>
      </c>
      <c r="I455" s="29"/>
      <c r="J455" s="29"/>
      <c r="K455" s="29"/>
      <c r="L455" s="1" t="d">
        <v>2015-11-30</v>
      </c>
      <c r="M455">
        <v>45.82</v>
      </c>
      <c r="N455">
        <v>120.58000199999999</v>
      </c>
      <c r="O455" s="29">
        <f t="shared" si="136"/>
        <v>2.6316019642077695</v>
      </c>
      <c r="P455" s="29">
        <f t="shared" si="122"/>
        <v>2.4383885845273606E-3</v>
      </c>
      <c r="Q455" s="30">
        <f t="shared" si="125"/>
        <v>-2.2976988512246062E-2</v>
      </c>
      <c r="R455" s="29">
        <f t="shared" si="128"/>
        <v>7.2532539949610647E-2</v>
      </c>
      <c r="S455" s="29">
        <f t="shared" si="132"/>
        <v>1.3253494060349048E-2</v>
      </c>
      <c r="T455" s="29"/>
      <c r="U455" s="29"/>
      <c r="V455" s="29"/>
      <c r="W455" s="1" t="d">
        <v>2015-11-30</v>
      </c>
      <c r="X455">
        <v>81.220000999999996</v>
      </c>
      <c r="Y455">
        <v>54.560001</v>
      </c>
      <c r="Z455" s="29">
        <f t="shared" si="137"/>
        <v>1.4886363546804187</v>
      </c>
      <c r="AA455" s="29">
        <f t="shared" si="123"/>
        <v>3.0240879335685245E-3</v>
      </c>
      <c r="AB455" s="30">
        <f t="shared" si="126"/>
        <v>-1.2834086662565579E-3</v>
      </c>
      <c r="AC455" s="29">
        <f t="shared" si="129"/>
        <v>0.10845296256250933</v>
      </c>
      <c r="AD455" s="29">
        <f t="shared" si="133"/>
        <v>0.18110875744263052</v>
      </c>
      <c r="AE455" s="29"/>
      <c r="AF455" s="29"/>
      <c r="AG455" s="29"/>
      <c r="AZ455" s="1" t="d">
        <f>A452</f>
        <v>2015-11-09</v>
      </c>
      <c r="BA455" s="6">
        <f t="shared" si="120"/>
        <v>0.11502995950463515</v>
      </c>
      <c r="BB455" s="6">
        <f t="shared" si="130"/>
        <v>7.8269045690299036E-2</v>
      </c>
      <c r="BC455" s="6">
        <f t="shared" si="134"/>
        <v>0.34403810258851619</v>
      </c>
    </row>
    <row r="456" spans="1:55">
      <c r="A456" s="1" t="d">
        <v>2015-12-07</v>
      </c>
      <c r="B456">
        <v>60.459999000000003</v>
      </c>
      <c r="C456">
        <v>123.760002</v>
      </c>
      <c r="D456" s="29">
        <f t="shared" si="135"/>
        <v>2.0469732723614498</v>
      </c>
      <c r="E456" s="29">
        <f t="shared" si="121"/>
        <v>0.12089244665626071</v>
      </c>
      <c r="F456" s="30">
        <f t="shared" si="124"/>
        <v>0.14760495811505719</v>
      </c>
      <c r="G456" s="29">
        <f t="shared" si="127"/>
        <v>0.18692484460112374</v>
      </c>
      <c r="H456" s="29">
        <f t="shared" si="131"/>
        <v>0.3808918180595588</v>
      </c>
      <c r="I456" s="29"/>
      <c r="J456" s="29"/>
      <c r="K456" s="29"/>
      <c r="L456" s="1" t="d">
        <v>2015-12-07</v>
      </c>
      <c r="M456">
        <v>43.939999</v>
      </c>
      <c r="N456">
        <v>123.760002</v>
      </c>
      <c r="O456" s="29">
        <f t="shared" si="136"/>
        <v>2.8165681569542138</v>
      </c>
      <c r="P456" s="29">
        <f t="shared" si="122"/>
        <v>4.3937178484019623E-2</v>
      </c>
      <c r="Q456" s="30">
        <f t="shared" si="125"/>
        <v>5.47171589913567E-2</v>
      </c>
      <c r="R456" s="29">
        <f t="shared" si="128"/>
        <v>0.10235711674863168</v>
      </c>
      <c r="S456" s="29">
        <f t="shared" si="132"/>
        <v>0.12738086240646235</v>
      </c>
      <c r="T456" s="29"/>
      <c r="U456" s="29"/>
      <c r="V456" s="29"/>
      <c r="W456" s="1" t="d">
        <v>2015-12-07</v>
      </c>
      <c r="X456">
        <v>78.059997999999993</v>
      </c>
      <c r="Y456">
        <v>52.610000999999997</v>
      </c>
      <c r="Z456" s="29">
        <f t="shared" si="137"/>
        <v>1.4837482705997287</v>
      </c>
      <c r="AA456" s="29">
        <f t="shared" si="123"/>
        <v>2.1385595363351301E-2</v>
      </c>
      <c r="AB456" s="30">
        <f t="shared" si="126"/>
        <v>2.8484910869149842E-3</v>
      </c>
      <c r="AC456" s="29">
        <f t="shared" si="129"/>
        <v>0.10173155200525388</v>
      </c>
      <c r="AD456" s="29">
        <f t="shared" si="133"/>
        <v>0.18322695604446784</v>
      </c>
      <c r="AE456" s="29"/>
      <c r="AF456" s="29"/>
      <c r="AG456" s="29"/>
      <c r="AZ456" s="1" t="d">
        <f>A453</f>
        <v>2015-11-16</v>
      </c>
      <c r="BA456" s="6">
        <f t="shared" ref="BA456:BA519" si="138">AD453-AVERAGE($AA$4:$AD$640)</f>
        <v>0.12232544376386648</v>
      </c>
      <c r="BB456" s="6">
        <f t="shared" si="130"/>
        <v>8.1986002389979593E-2</v>
      </c>
      <c r="BC456" s="6">
        <f t="shared" si="134"/>
        <v>0.27975076077242222</v>
      </c>
    </row>
    <row r="457" spans="1:55">
      <c r="A457" s="1" t="d">
        <v>2015-12-14</v>
      </c>
      <c r="B457">
        <v>58.790000999999997</v>
      </c>
      <c r="C457">
        <v>123.230003</v>
      </c>
      <c r="D457" s="29">
        <f t="shared" si="135"/>
        <v>2.0961047950994254</v>
      </c>
      <c r="E457" s="29">
        <f t="shared" ref="E457:E520" si="139">LN(D457/D453)</f>
        <v>0.15204505574616267</v>
      </c>
      <c r="F457" s="30">
        <f t="shared" si="124"/>
        <v>0.12160437086453335</v>
      </c>
      <c r="G457" s="29">
        <f t="shared" si="127"/>
        <v>0.20363386561474614</v>
      </c>
      <c r="H457" s="29">
        <f t="shared" si="131"/>
        <v>0.42958269965955159</v>
      </c>
      <c r="I457" s="29"/>
      <c r="J457" s="29"/>
      <c r="K457" s="29"/>
      <c r="L457" s="1" t="d">
        <v>2015-12-14</v>
      </c>
      <c r="M457">
        <v>42.27</v>
      </c>
      <c r="N457">
        <v>123.230003</v>
      </c>
      <c r="O457" s="29">
        <f t="shared" si="136"/>
        <v>2.9153064348237518</v>
      </c>
      <c r="P457" s="29">
        <f t="shared" ref="P457:P520" si="140">LN(O457/O453)</f>
        <v>9.7111660944924252E-2</v>
      </c>
      <c r="Q457" s="30">
        <f t="shared" si="125"/>
        <v>5.8494710008652535E-2</v>
      </c>
      <c r="R457" s="29">
        <f t="shared" si="128"/>
        <v>8.7395275152212959E-2</v>
      </c>
      <c r="S457" s="29">
        <f t="shared" si="132"/>
        <v>0.16825266299250261</v>
      </c>
      <c r="T457" s="29"/>
      <c r="U457" s="29"/>
      <c r="V457" s="29"/>
      <c r="W457" s="1" t="d">
        <v>2015-12-14</v>
      </c>
      <c r="X457">
        <v>77.330001999999993</v>
      </c>
      <c r="Y457">
        <v>51.740001999999997</v>
      </c>
      <c r="Z457" s="29">
        <f t="shared" si="137"/>
        <v>1.4945883071283994</v>
      </c>
      <c r="AA457" s="29">
        <f t="shared" ref="AA457:AA520" si="141">LN(Z457/Z453)</f>
        <v>1.8604027850957088E-2</v>
      </c>
      <c r="AB457" s="30">
        <f t="shared" si="126"/>
        <v>2.4785405127247861E-2</v>
      </c>
      <c r="AC457" s="29">
        <f t="shared" si="129"/>
        <v>0.10619118983371688</v>
      </c>
      <c r="AD457" s="29">
        <f t="shared" si="133"/>
        <v>0.19201768346783427</v>
      </c>
      <c r="AE457" s="29"/>
      <c r="AF457" s="29"/>
      <c r="AG457" s="29"/>
      <c r="AZ457" s="1" t="d">
        <f>A454</f>
        <v>2015-11-23</v>
      </c>
      <c r="BA457" s="6">
        <f t="shared" si="138"/>
        <v>0.11856117345790421</v>
      </c>
      <c r="BB457" s="6">
        <f t="shared" si="130"/>
        <v>5.2456079764835212E-2</v>
      </c>
      <c r="BC457" s="6">
        <f t="shared" si="134"/>
        <v>0.19754725365872736</v>
      </c>
    </row>
    <row r="458" spans="1:55">
      <c r="A458" s="1" t="d">
        <v>2015-12-21</v>
      </c>
      <c r="B458">
        <v>61.57</v>
      </c>
      <c r="C458">
        <v>121.83000199999999</v>
      </c>
      <c r="D458" s="29">
        <f t="shared" si="135"/>
        <v>1.9787234367386712</v>
      </c>
      <c r="E458" s="29">
        <f t="shared" si="139"/>
        <v>0.10302889350189141</v>
      </c>
      <c r="F458" s="30">
        <f t="shared" si="124"/>
        <v>0.10151486557720076</v>
      </c>
      <c r="G458" s="29">
        <f t="shared" si="127"/>
        <v>0.14277941185883519</v>
      </c>
      <c r="H458" s="29">
        <f t="shared" si="131"/>
        <v>0.37199328189742664</v>
      </c>
      <c r="I458" s="29"/>
      <c r="J458" s="29"/>
      <c r="K458" s="29"/>
      <c r="L458" s="1" t="d">
        <v>2015-12-21</v>
      </c>
      <c r="M458">
        <v>44.110000999999997</v>
      </c>
      <c r="N458">
        <v>121.83000199999999</v>
      </c>
      <c r="O458" s="29">
        <f t="shared" si="136"/>
        <v>2.7619587222407906</v>
      </c>
      <c r="P458" s="29">
        <f t="shared" si="140"/>
        <v>4.0743715692951647E-2</v>
      </c>
      <c r="Q458" s="30">
        <f t="shared" si="125"/>
        <v>1.8517045941636102E-2</v>
      </c>
      <c r="R458" s="29">
        <f t="shared" si="128"/>
        <v>2.4114183273287411E-2</v>
      </c>
      <c r="S458" s="29">
        <f t="shared" si="132"/>
        <v>0.11498009080286575</v>
      </c>
      <c r="T458" s="29"/>
      <c r="U458" s="29"/>
      <c r="V458" s="29"/>
      <c r="W458" s="1" t="d">
        <v>2015-12-21</v>
      </c>
      <c r="X458">
        <v>78.480002999999996</v>
      </c>
      <c r="Y458">
        <v>53.459999000000003</v>
      </c>
      <c r="Z458" s="29">
        <f t="shared" si="137"/>
        <v>1.4680135515902271</v>
      </c>
      <c r="AA458" s="29">
        <f t="shared" si="141"/>
        <v>-7.175025257571647E-3</v>
      </c>
      <c r="AB458" s="30">
        <f t="shared" si="126"/>
        <v>1.8593013233693119E-2</v>
      </c>
      <c r="AC458" s="29">
        <f t="shared" si="129"/>
        <v>8.4906213204846218E-2</v>
      </c>
      <c r="AD458" s="29">
        <f t="shared" si="133"/>
        <v>0.19156944646823654</v>
      </c>
      <c r="AE458" s="29"/>
      <c r="AF458" s="29"/>
      <c r="AG458" s="29"/>
      <c r="AZ458" s="1" t="d">
        <f>A455</f>
        <v>2015-11-30</v>
      </c>
      <c r="BA458" s="6">
        <f t="shared" si="138"/>
        <v>0.15762229554082086</v>
      </c>
      <c r="BB458" s="6">
        <f t="shared" si="130"/>
        <v>7.2317079333610534E-2</v>
      </c>
      <c r="BC458" s="6">
        <f t="shared" si="134"/>
        <v>0.22199026555296494</v>
      </c>
    </row>
    <row r="459" spans="1:55">
      <c r="A459" s="1" t="d">
        <v>2015-12-28</v>
      </c>
      <c r="B459">
        <v>60.32</v>
      </c>
      <c r="C459">
        <v>120.58000199999999</v>
      </c>
      <c r="D459" s="29">
        <f t="shared" si="135"/>
        <v>1.9990053381962865</v>
      </c>
      <c r="E459" s="29">
        <f t="shared" si="139"/>
        <v>7.0097431439301541E-2</v>
      </c>
      <c r="F459" s="30">
        <f t="shared" si="124"/>
        <v>3.6871395981324055E-3</v>
      </c>
      <c r="G459" s="29">
        <f t="shared" si="127"/>
        <v>0.17262826634764378</v>
      </c>
      <c r="H459" s="29">
        <f t="shared" si="131"/>
        <v>0.36620322544644829</v>
      </c>
      <c r="I459" s="29"/>
      <c r="J459" s="29"/>
      <c r="K459" s="29"/>
      <c r="L459" s="1" t="d">
        <v>2015-12-28</v>
      </c>
      <c r="M459">
        <v>43.419998</v>
      </c>
      <c r="N459">
        <v>120.58000199999999</v>
      </c>
      <c r="O459" s="29">
        <f t="shared" si="136"/>
        <v>2.7770614360691588</v>
      </c>
      <c r="P459" s="29">
        <f t="shared" si="140"/>
        <v>5.3800558636927495E-2</v>
      </c>
      <c r="Q459" s="30">
        <f t="shared" si="125"/>
        <v>-5.1907098686629849E-2</v>
      </c>
      <c r="R459" s="29">
        <f t="shared" si="128"/>
        <v>3.9467120417873806E-2</v>
      </c>
      <c r="S459" s="29">
        <f t="shared" si="132"/>
        <v>0.13588190314085283</v>
      </c>
      <c r="T459" s="29"/>
      <c r="U459" s="29"/>
      <c r="V459" s="29"/>
      <c r="W459" s="1" t="d">
        <v>2015-12-28</v>
      </c>
      <c r="X459">
        <v>78.160004000000001</v>
      </c>
      <c r="Y459">
        <v>53.009998000000003</v>
      </c>
      <c r="Z459" s="29">
        <f t="shared" si="137"/>
        <v>1.4744389162210494</v>
      </c>
      <c r="AA459" s="29">
        <f t="shared" si="141"/>
        <v>-9.5829810661226776E-3</v>
      </c>
      <c r="AB459" s="30">
        <f t="shared" si="126"/>
        <v>2.0164132760310538E-2</v>
      </c>
      <c r="AC459" s="29">
        <f t="shared" si="129"/>
        <v>7.6752407327682681E-2</v>
      </c>
      <c r="AD459" s="29">
        <f t="shared" si="133"/>
        <v>0.18099342884597752</v>
      </c>
      <c r="AE459" s="29"/>
      <c r="AF459" s="29"/>
      <c r="AG459" s="29"/>
      <c r="AZ459" s="1" t="d">
        <f>A456</f>
        <v>2015-12-07</v>
      </c>
      <c r="BA459" s="6">
        <f t="shared" si="138"/>
        <v>0.15974049414265817</v>
      </c>
      <c r="BB459" s="6">
        <f t="shared" si="130"/>
        <v>0.10214165613263157</v>
      </c>
      <c r="BC459" s="6">
        <f t="shared" si="134"/>
        <v>0.36147911406946731</v>
      </c>
    </row>
    <row r="460" spans="1:55">
      <c r="A460" s="1" t="d">
        <v>2016-01-04</v>
      </c>
      <c r="B460">
        <v>56.049999</v>
      </c>
      <c r="C460">
        <v>123.360001</v>
      </c>
      <c r="D460" s="29">
        <f t="shared" si="135"/>
        <v>2.2008921177679235</v>
      </c>
      <c r="E460" s="29">
        <f t="shared" si="139"/>
        <v>7.2500536630749318E-2</v>
      </c>
      <c r="F460" s="30">
        <f t="shared" si="124"/>
        <v>0.16760279660230598</v>
      </c>
      <c r="G460" s="29">
        <f t="shared" si="127"/>
        <v>0.30803082454897934</v>
      </c>
      <c r="H460" s="29">
        <f t="shared" si="131"/>
        <v>0.48354062582515456</v>
      </c>
      <c r="I460" s="29"/>
      <c r="J460" s="29"/>
      <c r="K460" s="29"/>
      <c r="L460" s="1" t="d">
        <v>2016-01-04</v>
      </c>
      <c r="M460">
        <v>40.060001</v>
      </c>
      <c r="N460">
        <v>123.360001</v>
      </c>
      <c r="O460" s="29">
        <f t="shared" si="136"/>
        <v>3.0793808767004274</v>
      </c>
      <c r="P460" s="29">
        <f t="shared" si="140"/>
        <v>8.9209384494182878E-2</v>
      </c>
      <c r="Q460" s="30">
        <f t="shared" si="125"/>
        <v>9.2818139749266518E-2</v>
      </c>
      <c r="R460" s="29">
        <f t="shared" si="128"/>
        <v>0.1661264615191789</v>
      </c>
      <c r="S460" s="29">
        <f t="shared" si="132"/>
        <v>0.26173783030472836</v>
      </c>
      <c r="T460" s="29"/>
      <c r="U460" s="29"/>
      <c r="V460" s="29"/>
      <c r="W460" s="1" t="d">
        <v>2016-01-04</v>
      </c>
      <c r="X460">
        <v>73.610000999999997</v>
      </c>
      <c r="Y460">
        <v>49.720001000000003</v>
      </c>
      <c r="Z460" s="29">
        <f t="shared" si="137"/>
        <v>1.4804907385259303</v>
      </c>
      <c r="AA460" s="29">
        <f t="shared" si="141"/>
        <v>-2.1978884800585652E-3</v>
      </c>
      <c r="AB460" s="30">
        <f t="shared" si="126"/>
        <v>1.38710288817854E-2</v>
      </c>
      <c r="AC460" s="29">
        <f t="shared" si="129"/>
        <v>9.5387972461005985E-2</v>
      </c>
      <c r="AD460" s="29">
        <f t="shared" si="133"/>
        <v>0.18879772635200018</v>
      </c>
      <c r="AE460" s="29"/>
      <c r="AF460" s="29"/>
      <c r="AG460" s="29"/>
      <c r="AZ460" s="1" t="d">
        <f>A457</f>
        <v>2015-12-14</v>
      </c>
      <c r="BA460" s="6">
        <f t="shared" si="138"/>
        <v>0.1685312215660246</v>
      </c>
      <c r="BB460" s="6">
        <f t="shared" si="130"/>
        <v>8.7179814536212846E-2</v>
      </c>
      <c r="BC460" s="6">
        <f t="shared" si="134"/>
        <v>0.41016999566946011</v>
      </c>
    </row>
    <row r="461" spans="1:55">
      <c r="A461" s="1" t="d">
        <v>2016-01-11</v>
      </c>
      <c r="B461">
        <v>54.349997999999999</v>
      </c>
      <c r="C461">
        <v>125.75</v>
      </c>
      <c r="D461" s="29">
        <f t="shared" si="135"/>
        <v>2.3137075368429638</v>
      </c>
      <c r="E461" s="29">
        <f t="shared" si="139"/>
        <v>9.8770469340265066E-2</v>
      </c>
      <c r="F461" s="30">
        <f t="shared" si="124"/>
        <v>0.18486834689541012</v>
      </c>
      <c r="G461" s="29">
        <f t="shared" si="127"/>
        <v>0.36584583621923056</v>
      </c>
      <c r="H461" s="29">
        <f t="shared" si="131"/>
        <v>0.41059595416001637</v>
      </c>
      <c r="I461" s="29"/>
      <c r="J461" s="29"/>
      <c r="K461" s="29"/>
      <c r="L461" s="1" t="d">
        <v>2016-01-11</v>
      </c>
      <c r="M461">
        <v>38.25</v>
      </c>
      <c r="N461">
        <v>125.75</v>
      </c>
      <c r="O461" s="29">
        <f t="shared" si="136"/>
        <v>3.2875816993464051</v>
      </c>
      <c r="P461" s="29">
        <f t="shared" si="140"/>
        <v>0.12017731099124956</v>
      </c>
      <c r="Q461" s="30">
        <f t="shared" si="125"/>
        <v>0.11943227209899684</v>
      </c>
      <c r="R461" s="29">
        <f t="shared" si="128"/>
        <v>0.21591967846427038</v>
      </c>
      <c r="S461" s="29">
        <f t="shared" si="132"/>
        <v>0.27720315573340731</v>
      </c>
      <c r="T461" s="29"/>
      <c r="U461" s="29"/>
      <c r="V461" s="29"/>
      <c r="W461" s="1" t="d">
        <v>2016-01-11</v>
      </c>
      <c r="X461">
        <v>71.5</v>
      </c>
      <c r="Y461">
        <v>48.650002000000001</v>
      </c>
      <c r="Z461" s="29">
        <f t="shared" si="137"/>
        <v>1.4696813373203972</v>
      </c>
      <c r="AA461" s="29">
        <f t="shared" si="141"/>
        <v>-1.6805189113453061E-2</v>
      </c>
      <c r="AB461" s="30">
        <f t="shared" si="126"/>
        <v>2.2068470956894443E-3</v>
      </c>
      <c r="AC461" s="29">
        <f t="shared" si="129"/>
        <v>8.6269323974260001E-2</v>
      </c>
      <c r="AD461" s="29">
        <f t="shared" si="133"/>
        <v>0.15249295830206061</v>
      </c>
      <c r="AE461" s="29"/>
      <c r="AF461" s="29"/>
      <c r="AG461" s="29"/>
      <c r="AZ461" s="1" t="d">
        <f>A458</f>
        <v>2015-12-21</v>
      </c>
      <c r="BA461" s="6">
        <f t="shared" si="138"/>
        <v>0.16808298456642687</v>
      </c>
      <c r="BB461" s="6">
        <f t="shared" si="130"/>
        <v>2.3898722657287291E-2</v>
      </c>
      <c r="BC461" s="6">
        <f t="shared" si="134"/>
        <v>0.35258057790733516</v>
      </c>
    </row>
    <row r="462" spans="1:55">
      <c r="A462" s="1" t="d">
        <v>2016-01-18</v>
      </c>
      <c r="B462">
        <v>55.740001999999997</v>
      </c>
      <c r="C462">
        <v>125.339996</v>
      </c>
      <c r="D462" s="29">
        <f t="shared" si="135"/>
        <v>2.2486543147235625</v>
      </c>
      <c r="E462" s="29">
        <f t="shared" si="139"/>
        <v>0.12788004708914083</v>
      </c>
      <c r="F462" s="30">
        <f t="shared" si="124"/>
        <v>0.16031400783194216</v>
      </c>
      <c r="G462" s="29">
        <f t="shared" si="127"/>
        <v>0.35645235953790644</v>
      </c>
      <c r="H462" s="29">
        <f t="shared" si="131"/>
        <v>0.39931842868739725</v>
      </c>
      <c r="I462" s="29"/>
      <c r="J462" s="29"/>
      <c r="K462" s="29"/>
      <c r="L462" s="1" t="d">
        <v>2016-01-18</v>
      </c>
      <c r="M462">
        <v>38.509998000000003</v>
      </c>
      <c r="N462">
        <v>125.339996</v>
      </c>
      <c r="O462" s="29">
        <f t="shared" si="136"/>
        <v>3.2547390939880079</v>
      </c>
      <c r="P462" s="29">
        <f t="shared" si="140"/>
        <v>0.16417200699588969</v>
      </c>
      <c r="Q462" s="30">
        <f t="shared" si="125"/>
        <v>0.13787536583516036</v>
      </c>
      <c r="R462" s="29">
        <f t="shared" si="128"/>
        <v>0.23696666223221699</v>
      </c>
      <c r="S462" s="29">
        <f t="shared" si="132"/>
        <v>0.29099047212854867</v>
      </c>
      <c r="T462" s="29"/>
      <c r="U462" s="29"/>
      <c r="V462" s="29"/>
      <c r="W462" s="1" t="d">
        <v>2016-01-18</v>
      </c>
      <c r="X462">
        <v>73.309997999999993</v>
      </c>
      <c r="Y462">
        <v>48.639999000000003</v>
      </c>
      <c r="Z462" s="29">
        <f t="shared" si="137"/>
        <v>1.5071957135525431</v>
      </c>
      <c r="AA462" s="29">
        <f t="shared" si="141"/>
        <v>2.6340619377178204E-2</v>
      </c>
      <c r="AB462" s="30">
        <f t="shared" si="126"/>
        <v>2.7629223492798796E-2</v>
      </c>
      <c r="AC462" s="29">
        <f t="shared" si="129"/>
        <v>8.9346580932438607E-2</v>
      </c>
      <c r="AD462" s="29">
        <f t="shared" si="133"/>
        <v>0.18773611745681354</v>
      </c>
      <c r="AE462" s="29"/>
      <c r="AF462" s="29"/>
      <c r="AG462" s="29"/>
      <c r="AZ462" s="1" t="d">
        <f>A459</f>
        <v>2015-12-28</v>
      </c>
      <c r="BA462" s="6">
        <f t="shared" si="138"/>
        <v>0.15750696694416785</v>
      </c>
      <c r="BB462" s="6">
        <f t="shared" si="130"/>
        <v>3.9251659801873687E-2</v>
      </c>
      <c r="BC462" s="6">
        <f t="shared" si="134"/>
        <v>0.3467905214563568</v>
      </c>
    </row>
    <row r="463" spans="1:55">
      <c r="A463" s="1" t="d">
        <v>2016-01-25</v>
      </c>
      <c r="B463">
        <v>58.209999000000003</v>
      </c>
      <c r="C463">
        <v>127.300003</v>
      </c>
      <c r="D463" s="29">
        <f t="shared" si="135"/>
        <v>2.1869095548343851</v>
      </c>
      <c r="E463" s="29">
        <f t="shared" si="139"/>
        <v>8.9839659077216777E-2</v>
      </c>
      <c r="F463" s="30">
        <f t="shared" si="124"/>
        <v>0.12173569026345936</v>
      </c>
      <c r="G463" s="29">
        <f t="shared" si="127"/>
        <v>0.37948097048246682</v>
      </c>
      <c r="H463" s="29">
        <f t="shared" si="131"/>
        <v>0.24816461834428219</v>
      </c>
      <c r="I463" s="29"/>
      <c r="J463" s="29"/>
      <c r="K463" s="29"/>
      <c r="L463" s="1" t="d">
        <v>2016-01-25</v>
      </c>
      <c r="M463">
        <v>38.770000000000003</v>
      </c>
      <c r="N463">
        <v>127.300003</v>
      </c>
      <c r="O463" s="29">
        <f t="shared" si="136"/>
        <v>3.2834666752643793</v>
      </c>
      <c r="P463" s="29">
        <f t="shared" si="140"/>
        <v>0.16750644618756533</v>
      </c>
      <c r="Q463" s="30">
        <f t="shared" si="125"/>
        <v>0.11886782259034059</v>
      </c>
      <c r="R463" s="29">
        <f t="shared" si="128"/>
        <v>0.30533382986038204</v>
      </c>
      <c r="S463" s="29">
        <f t="shared" si="132"/>
        <v>0.19612290589356648</v>
      </c>
      <c r="T463" s="29"/>
      <c r="U463" s="29"/>
      <c r="V463" s="29"/>
      <c r="W463" s="1" t="d">
        <v>2016-01-25</v>
      </c>
      <c r="X463">
        <v>74.110000999999997</v>
      </c>
      <c r="Y463">
        <v>49.990001999999997</v>
      </c>
      <c r="Z463" s="29">
        <f t="shared" si="137"/>
        <v>1.48249645999214</v>
      </c>
      <c r="AA463" s="29">
        <f t="shared" si="141"/>
        <v>5.4499423826282018E-3</v>
      </c>
      <c r="AB463" s="30">
        <f t="shared" si="126"/>
        <v>-7.9845760507691254E-4</v>
      </c>
      <c r="AC463" s="29">
        <f t="shared" si="129"/>
        <v>8.9626746965437556E-2</v>
      </c>
      <c r="AD463" s="29">
        <f t="shared" si="133"/>
        <v>0.14928731284852398</v>
      </c>
      <c r="AE463" s="29"/>
      <c r="AF463" s="29"/>
      <c r="AG463" s="29"/>
      <c r="AZ463" s="1" t="d">
        <f>A460</f>
        <v>2016-01-04</v>
      </c>
      <c r="BA463" s="6">
        <f t="shared" si="138"/>
        <v>0.16531126445019051</v>
      </c>
      <c r="BB463" s="6">
        <f t="shared" si="130"/>
        <v>0.16591100090317878</v>
      </c>
      <c r="BC463" s="6">
        <f t="shared" si="134"/>
        <v>0.46412792183506307</v>
      </c>
    </row>
    <row r="464" spans="1:55">
      <c r="A464" s="1" t="d">
        <v>2016-02-01</v>
      </c>
      <c r="B464">
        <v>55.939999</v>
      </c>
      <c r="C464">
        <v>128.720001</v>
      </c>
      <c r="D464" s="29">
        <f t="shared" si="135"/>
        <v>2.3010368841801374</v>
      </c>
      <c r="E464" s="29">
        <f t="shared" si="139"/>
        <v>4.4497054310991629E-2</v>
      </c>
      <c r="F464" s="30">
        <f t="shared" si="124"/>
        <v>0.16620078012513942</v>
      </c>
      <c r="G464" s="29">
        <f t="shared" si="127"/>
        <v>0.42895531584136726</v>
      </c>
      <c r="H464" s="29">
        <f t="shared" si="131"/>
        <v>0.38723656020698732</v>
      </c>
      <c r="I464" s="29"/>
      <c r="J464" s="29"/>
      <c r="K464" s="29"/>
      <c r="L464" s="1" t="d">
        <v>2016-02-01</v>
      </c>
      <c r="M464">
        <v>40.610000999999997</v>
      </c>
      <c r="N464">
        <v>128.720001</v>
      </c>
      <c r="O464" s="29">
        <f t="shared" si="136"/>
        <v>3.1696625912419951</v>
      </c>
      <c r="P464" s="29">
        <f t="shared" si="140"/>
        <v>2.8896581409098943E-2</v>
      </c>
      <c r="Q464" s="30">
        <f t="shared" si="125"/>
        <v>4.7248729695889197E-2</v>
      </c>
      <c r="R464" s="29">
        <f t="shared" si="128"/>
        <v>0.28837257656183601</v>
      </c>
      <c r="S464" s="29">
        <f t="shared" si="132"/>
        <v>0.20651555695753157</v>
      </c>
      <c r="T464" s="29"/>
      <c r="U464" s="29"/>
      <c r="V464" s="29"/>
      <c r="W464" s="1" t="d">
        <v>2016-02-01</v>
      </c>
      <c r="X464">
        <v>70.160004000000001</v>
      </c>
      <c r="Y464">
        <v>50.040000999999997</v>
      </c>
      <c r="Z464" s="29">
        <f t="shared" si="137"/>
        <v>1.4020783892470348</v>
      </c>
      <c r="AA464" s="29">
        <f t="shared" si="141"/>
        <v>-5.4417913406838325E-2</v>
      </c>
      <c r="AB464" s="30">
        <f t="shared" si="126"/>
        <v>-6.7308565322900582E-2</v>
      </c>
      <c r="AC464" s="29">
        <f t="shared" si="129"/>
        <v>3.5014250078461234E-2</v>
      </c>
      <c r="AD464" s="29">
        <f t="shared" si="133"/>
        <v>0.11294073549498607</v>
      </c>
      <c r="AE464" s="29"/>
      <c r="AF464" s="29"/>
      <c r="AG464" s="29"/>
      <c r="AZ464" s="1" t="d">
        <f>A461</f>
        <v>2016-01-11</v>
      </c>
      <c r="BA464" s="6">
        <f t="shared" si="138"/>
        <v>0.12900649640025094</v>
      </c>
      <c r="BB464" s="6">
        <f t="shared" si="130"/>
        <v>0.21570421784827026</v>
      </c>
      <c r="BC464" s="6">
        <f t="shared" si="134"/>
        <v>0.39118325016992489</v>
      </c>
    </row>
    <row r="465" spans="1:55">
      <c r="A465" s="1" t="d">
        <v>2016-02-08</v>
      </c>
      <c r="B465">
        <v>55.279998999999997</v>
      </c>
      <c r="C465">
        <v>131.5</v>
      </c>
      <c r="D465" s="29">
        <f t="shared" si="135"/>
        <v>2.3787988852894157</v>
      </c>
      <c r="E465" s="29">
        <f t="shared" si="139"/>
        <v>2.7744458036971065E-2</v>
      </c>
      <c r="F465" s="30">
        <f t="shared" si="124"/>
        <v>0.19834472993403995</v>
      </c>
      <c r="G465" s="29">
        <f t="shared" si="127"/>
        <v>0.45630772799376479</v>
      </c>
      <c r="H465" s="29">
        <f t="shared" si="131"/>
        <v>0.42641379787983608</v>
      </c>
      <c r="I465" s="29"/>
      <c r="J465" s="29"/>
      <c r="K465" s="29"/>
      <c r="L465" s="1" t="d">
        <v>2016-02-08</v>
      </c>
      <c r="M465">
        <v>39.939999</v>
      </c>
      <c r="N465">
        <v>131.5</v>
      </c>
      <c r="O465" s="29">
        <f t="shared" si="136"/>
        <v>3.2924387404216007</v>
      </c>
      <c r="P465" s="29">
        <f t="shared" si="140"/>
        <v>1.4762999604029008E-3</v>
      </c>
      <c r="Q465" s="30">
        <f t="shared" si="125"/>
        <v>8.9155291576605941E-2</v>
      </c>
      <c r="R465" s="29">
        <f t="shared" si="128"/>
        <v>0.33274977700690356</v>
      </c>
      <c r="S465" s="29">
        <f t="shared" si="132"/>
        <v>0.2645491473596604</v>
      </c>
      <c r="T465" s="29"/>
      <c r="U465" s="29"/>
      <c r="V465" s="29"/>
      <c r="W465" s="1" t="d">
        <v>2016-02-08</v>
      </c>
      <c r="X465">
        <v>69.790001000000004</v>
      </c>
      <c r="Y465">
        <v>49.669998</v>
      </c>
      <c r="Z465" s="29">
        <f t="shared" si="137"/>
        <v>1.4050735617102301</v>
      </c>
      <c r="AA465" s="29">
        <f t="shared" si="141"/>
        <v>-4.495594145372326E-2</v>
      </c>
      <c r="AB465" s="30">
        <f t="shared" si="126"/>
        <v>-6.8873878931907356E-2</v>
      </c>
      <c r="AC465" s="29">
        <f t="shared" si="129"/>
        <v>4.6602440995734414E-2</v>
      </c>
      <c r="AD465" s="29">
        <f t="shared" si="133"/>
        <v>0.11027848307623879</v>
      </c>
      <c r="AE465" s="29"/>
      <c r="AF465" s="29"/>
      <c r="AG465" s="29"/>
      <c r="AZ465" s="1" t="d">
        <f>A462</f>
        <v>2016-01-18</v>
      </c>
      <c r="BA465" s="6">
        <f t="shared" si="138"/>
        <v>0.16424965555500387</v>
      </c>
      <c r="BB465" s="6">
        <f t="shared" si="130"/>
        <v>0.23675120161621688</v>
      </c>
      <c r="BC465" s="6">
        <f t="shared" si="134"/>
        <v>0.37990572469730577</v>
      </c>
    </row>
    <row r="466" spans="1:55">
      <c r="A466" s="1" t="d">
        <v>2016-02-15</v>
      </c>
      <c r="B466">
        <v>56.810001</v>
      </c>
      <c r="C466">
        <v>131.009995</v>
      </c>
      <c r="D466" s="29">
        <f t="shared" si="135"/>
        <v>2.306107950957438</v>
      </c>
      <c r="E466" s="29">
        <f t="shared" si="139"/>
        <v>2.5229278880327104E-2</v>
      </c>
      <c r="F466" s="30">
        <f t="shared" si="124"/>
        <v>0.26248433508375429</v>
      </c>
      <c r="G466" s="29">
        <f t="shared" si="127"/>
        <v>0.42926516180895102</v>
      </c>
      <c r="H466" s="29">
        <f t="shared" si="131"/>
        <v>0.36499192781026313</v>
      </c>
      <c r="I466" s="29"/>
      <c r="J466" s="29"/>
      <c r="K466" s="29"/>
      <c r="L466" s="1" t="d">
        <v>2016-02-15</v>
      </c>
      <c r="M466">
        <v>40.75</v>
      </c>
      <c r="N466">
        <v>131.009995</v>
      </c>
      <c r="O466" s="29">
        <f t="shared" si="136"/>
        <v>3.2149692024539878</v>
      </c>
      <c r="P466" s="29">
        <f t="shared" si="140"/>
        <v>-1.2294338677397721E-2</v>
      </c>
      <c r="Q466" s="30">
        <f t="shared" si="125"/>
        <v>0.14909726181908095</v>
      </c>
      <c r="R466" s="29">
        <f t="shared" si="128"/>
        <v>0.31117401933512889</v>
      </c>
      <c r="S466" s="29">
        <f t="shared" si="132"/>
        <v>0.20576602564177157</v>
      </c>
      <c r="T466" s="29"/>
      <c r="U466" s="29"/>
      <c r="V466" s="29"/>
      <c r="W466" s="1" t="d">
        <v>2016-02-15</v>
      </c>
      <c r="X466">
        <v>72.739998</v>
      </c>
      <c r="Y466">
        <v>51.32</v>
      </c>
      <c r="Z466" s="29">
        <f t="shared" si="137"/>
        <v>1.4173810989867497</v>
      </c>
      <c r="AA466" s="29">
        <f t="shared" si="141"/>
        <v>-6.143990853916758E-2</v>
      </c>
      <c r="AB466" s="30">
        <f t="shared" si="126"/>
        <v>-2.6865602349735708E-2</v>
      </c>
      <c r="AC466" s="29">
        <f t="shared" si="129"/>
        <v>4.7080325279457921E-2</v>
      </c>
      <c r="AD466" s="29">
        <f t="shared" si="133"/>
        <v>0.11171451182153801</v>
      </c>
      <c r="AE466" s="29"/>
      <c r="AF466" s="29"/>
      <c r="AG466" s="29"/>
      <c r="AZ466" s="1" t="d">
        <f>A463</f>
        <v>2016-01-25</v>
      </c>
      <c r="BA466" s="6">
        <f t="shared" si="138"/>
        <v>0.12580085094671431</v>
      </c>
      <c r="BB466" s="6">
        <f t="shared" si="130"/>
        <v>0.3051183692443819</v>
      </c>
      <c r="BC466" s="6">
        <f t="shared" si="134"/>
        <v>0.22875191435419071</v>
      </c>
    </row>
    <row r="467" spans="1:55">
      <c r="A467" s="1" t="d">
        <v>2016-02-22</v>
      </c>
      <c r="B467">
        <v>57.23</v>
      </c>
      <c r="C467">
        <v>130.41000399999999</v>
      </c>
      <c r="D467" s="29">
        <f t="shared" si="135"/>
        <v>2.2787000524200591</v>
      </c>
      <c r="E467" s="29">
        <f t="shared" si="139"/>
        <v>4.1115742895019208E-2</v>
      </c>
      <c r="F467" s="30">
        <f t="shared" si="124"/>
        <v>0.24132257586725819</v>
      </c>
      <c r="G467" s="29">
        <f t="shared" si="127"/>
        <v>0.37547764352503366</v>
      </c>
      <c r="H467" s="29">
        <f t="shared" si="131"/>
        <v>0.28333255483567243</v>
      </c>
      <c r="I467" s="29"/>
      <c r="J467" s="29"/>
      <c r="K467" s="29"/>
      <c r="L467" s="1" t="d">
        <v>2016-02-22</v>
      </c>
      <c r="M467">
        <v>42.060001</v>
      </c>
      <c r="N467">
        <v>130.41000399999999</v>
      </c>
      <c r="O467" s="29">
        <f t="shared" si="136"/>
        <v>3.1005706347938506</v>
      </c>
      <c r="P467" s="29">
        <f t="shared" si="140"/>
        <v>-5.7313607155709226E-2</v>
      </c>
      <c r="Q467" s="30">
        <f t="shared" si="125"/>
        <v>9.8102279584255658E-2</v>
      </c>
      <c r="R467" s="29">
        <f t="shared" si="128"/>
        <v>0.24591153543695826</v>
      </c>
      <c r="S467" s="29">
        <f t="shared" si="132"/>
        <v>0.13535444029806198</v>
      </c>
      <c r="T467" s="29"/>
      <c r="U467" s="29"/>
      <c r="V467" s="29"/>
      <c r="W467" s="1" t="d">
        <v>2016-02-22</v>
      </c>
      <c r="X467">
        <v>74.830001999999993</v>
      </c>
      <c r="Y467">
        <v>52.450001</v>
      </c>
      <c r="Z467" s="29">
        <f t="shared" si="137"/>
        <v>1.4266920986331344</v>
      </c>
      <c r="AA467" s="29">
        <f t="shared" si="141"/>
        <v>-3.8368917111810973E-2</v>
      </c>
      <c r="AB467" s="30">
        <f t="shared" si="126"/>
        <v>-4.3296268487949624E-2</v>
      </c>
      <c r="AC467" s="29">
        <f t="shared" si="129"/>
        <v>4.2638652020819824E-2</v>
      </c>
      <c r="AD467" s="29">
        <f t="shared" si="133"/>
        <v>0.10916968449764504</v>
      </c>
      <c r="AE467" s="29"/>
      <c r="AF467" s="29"/>
      <c r="AG467" s="29"/>
      <c r="AZ467" s="1" t="d">
        <f>A464</f>
        <v>2016-02-01</v>
      </c>
      <c r="BA467" s="6">
        <f t="shared" si="138"/>
        <v>8.9454273593176398E-2</v>
      </c>
      <c r="BB467" s="6">
        <f t="shared" si="130"/>
        <v>0.28815711594583587</v>
      </c>
      <c r="BC467" s="6">
        <f t="shared" si="134"/>
        <v>0.36782385621689584</v>
      </c>
    </row>
    <row r="468" spans="1:55">
      <c r="A468" s="1" t="d">
        <v>2016-02-29</v>
      </c>
      <c r="B468">
        <v>60.959999000000003</v>
      </c>
      <c r="C468">
        <v>128.60000600000001</v>
      </c>
      <c r="D468" s="29">
        <f t="shared" si="135"/>
        <v>2.1095801855246092</v>
      </c>
      <c r="E468" s="29">
        <f t="shared" si="139"/>
        <v>-8.6870877069785565E-2</v>
      </c>
      <c r="F468" s="30">
        <f t="shared" si="124"/>
        <v>0.15600390951515233</v>
      </c>
      <c r="G468" s="29">
        <f t="shared" si="127"/>
        <v>0.33166900170948954</v>
      </c>
      <c r="H468" s="29">
        <f t="shared" si="131"/>
        <v>0.17526239570638152</v>
      </c>
      <c r="I468" s="29"/>
      <c r="J468" s="29"/>
      <c r="K468" s="29"/>
      <c r="L468" s="1" t="d">
        <v>2016-02-29</v>
      </c>
      <c r="M468">
        <v>43.459999000000003</v>
      </c>
      <c r="N468">
        <v>128.60000600000001</v>
      </c>
      <c r="O468" s="29">
        <f t="shared" si="136"/>
        <v>2.9590430041197191</v>
      </c>
      <c r="P468" s="29">
        <f t="shared" si="140"/>
        <v>-6.8759237489048372E-2</v>
      </c>
      <c r="Q468" s="30">
        <f t="shared" si="125"/>
        <v>7.8163715371013825E-2</v>
      </c>
      <c r="R468" s="29">
        <f t="shared" si="128"/>
        <v>0.22979983362228348</v>
      </c>
      <c r="S468" s="29">
        <f t="shared" si="132"/>
        <v>6.1160287513795111E-2</v>
      </c>
      <c r="T468" s="29"/>
      <c r="U468" s="29"/>
      <c r="V468" s="29"/>
      <c r="W468" s="1" t="d">
        <v>2016-02-29</v>
      </c>
      <c r="X468">
        <v>76.720000999999996</v>
      </c>
      <c r="Y468">
        <v>53.779998999999997</v>
      </c>
      <c r="Z468" s="29">
        <f t="shared" si="137"/>
        <v>1.4265526669124706</v>
      </c>
      <c r="AA468" s="29">
        <f t="shared" si="141"/>
        <v>1.7305111869402211E-2</v>
      </c>
      <c r="AB468" s="30">
        <f t="shared" si="126"/>
        <v>-2.0997876732039383E-2</v>
      </c>
      <c r="AC468" s="29">
        <f t="shared" si="129"/>
        <v>4.0557284415461199E-2</v>
      </c>
      <c r="AD468" s="29">
        <f t="shared" si="133"/>
        <v>0.11390303618370806</v>
      </c>
      <c r="AE468" s="29"/>
      <c r="AF468" s="29"/>
      <c r="AG468" s="29"/>
      <c r="AZ468" s="1" t="d">
        <f>A465</f>
        <v>2016-02-08</v>
      </c>
      <c r="BA468" s="6">
        <f t="shared" si="138"/>
        <v>8.6792021174429121E-2</v>
      </c>
      <c r="BB468" s="6">
        <f t="shared" si="130"/>
        <v>0.33253431639090342</v>
      </c>
      <c r="BC468" s="6">
        <f t="shared" si="134"/>
        <v>0.40700109388974459</v>
      </c>
    </row>
    <row r="469" spans="1:55">
      <c r="A469" s="1" t="d">
        <v>2016-03-07</v>
      </c>
      <c r="B469">
        <v>62.360000999999997</v>
      </c>
      <c r="C469">
        <v>127.360001</v>
      </c>
      <c r="D469" s="29">
        <f t="shared" si="135"/>
        <v>2.042334813304445</v>
      </c>
      <c r="E469" s="29">
        <f t="shared" si="139"/>
        <v>-0.15250202052579448</v>
      </c>
      <c r="F469" s="30">
        <f t="shared" si="124"/>
        <v>0.12364831152520632</v>
      </c>
      <c r="G469" s="29">
        <f t="shared" si="127"/>
        <v>0.28707905493015395</v>
      </c>
      <c r="H469" s="29">
        <f t="shared" si="131"/>
        <v>0.14990413039193026</v>
      </c>
      <c r="I469" s="29"/>
      <c r="J469" s="29"/>
      <c r="K469" s="29"/>
      <c r="L469" s="1" t="d">
        <v>2016-03-07</v>
      </c>
      <c r="M469">
        <v>44.400002000000001</v>
      </c>
      <c r="N469">
        <v>127.360001</v>
      </c>
      <c r="O469" s="29">
        <f t="shared" si="136"/>
        <v>2.8684683617807045</v>
      </c>
      <c r="P469" s="29">
        <f t="shared" si="140"/>
        <v>-0.13785033320309809</v>
      </c>
      <c r="Q469" s="30">
        <f t="shared" si="125"/>
        <v>5.6249499420028701E-2</v>
      </c>
      <c r="R469" s="29">
        <f t="shared" si="128"/>
        <v>0.1993628987521282</v>
      </c>
      <c r="S469" s="29">
        <f t="shared" si="132"/>
        <v>2.6604391788340238E-2</v>
      </c>
      <c r="T469" s="29"/>
      <c r="U469" s="29"/>
      <c r="V469" s="29"/>
      <c r="W469" s="1" t="d">
        <v>2016-03-07</v>
      </c>
      <c r="X469">
        <v>77.300003000000004</v>
      </c>
      <c r="Y469">
        <v>54.040000999999997</v>
      </c>
      <c r="Z469" s="29">
        <f t="shared" si="137"/>
        <v>1.4304219387412671</v>
      </c>
      <c r="AA469" s="29">
        <f t="shared" si="141"/>
        <v>1.787980430214197E-2</v>
      </c>
      <c r="AB469" s="30">
        <f t="shared" si="126"/>
        <v>-4.2137677166564143E-2</v>
      </c>
      <c r="AC469" s="29">
        <f t="shared" si="129"/>
        <v>4.4497479198344111E-2</v>
      </c>
      <c r="AD469" s="29">
        <f t="shared" si="133"/>
        <v>0.1214491266738684</v>
      </c>
      <c r="AE469" s="29"/>
      <c r="AF469" s="29"/>
      <c r="AG469" s="29"/>
      <c r="AZ469" s="1" t="d">
        <f>A466</f>
        <v>2016-02-15</v>
      </c>
      <c r="BA469" s="6">
        <f t="shared" si="138"/>
        <v>8.8228049919728338E-2</v>
      </c>
      <c r="BB469" s="6">
        <f t="shared" si="130"/>
        <v>0.31095855871912875</v>
      </c>
      <c r="BC469" s="6">
        <f t="shared" si="134"/>
        <v>0.34557922382017164</v>
      </c>
    </row>
    <row r="470" spans="1:55">
      <c r="A470" s="1" t="d">
        <v>2016-03-14</v>
      </c>
      <c r="B470">
        <v>63.490001999999997</v>
      </c>
      <c r="C470">
        <v>129.05999800000001</v>
      </c>
      <c r="D470" s="29">
        <f t="shared" si="135"/>
        <v>2.0327609691995288</v>
      </c>
      <c r="E470" s="29">
        <f t="shared" si="139"/>
        <v>-0.12616628150133921</v>
      </c>
      <c r="F470" s="30">
        <f t="shared" si="124"/>
        <v>0.17590551196438298</v>
      </c>
      <c r="G470" s="29">
        <f t="shared" si="127"/>
        <v>0.25901611013668174</v>
      </c>
      <c r="H470" s="29">
        <f t="shared" si="131"/>
        <v>0.10490907293347353</v>
      </c>
      <c r="I470" s="29"/>
      <c r="J470" s="29"/>
      <c r="K470" s="29"/>
      <c r="L470" s="1" t="d">
        <v>2016-03-14</v>
      </c>
      <c r="M470">
        <v>45.419998</v>
      </c>
      <c r="N470">
        <v>129.05999800000001</v>
      </c>
      <c r="O470" s="29">
        <f t="shared" si="136"/>
        <v>2.841479605525302</v>
      </c>
      <c r="P470" s="29">
        <f t="shared" si="140"/>
        <v>-0.12349287394660191</v>
      </c>
      <c r="Q470" s="30">
        <f t="shared" si="125"/>
        <v>7.9170520329198274E-2</v>
      </c>
      <c r="R470" s="29">
        <f t="shared" si="128"/>
        <v>0.18134091339293196</v>
      </c>
      <c r="S470" s="29">
        <f t="shared" si="132"/>
        <v>-2.0233992113264401E-2</v>
      </c>
      <c r="T470" s="29"/>
      <c r="U470" s="29"/>
      <c r="V470" s="29"/>
      <c r="W470" s="1" t="d">
        <v>2016-03-14</v>
      </c>
      <c r="X470">
        <v>78.089995999999999</v>
      </c>
      <c r="Y470">
        <v>55.630001</v>
      </c>
      <c r="Z470" s="29">
        <f t="shared" si="137"/>
        <v>1.4037388926165937</v>
      </c>
      <c r="AA470" s="29">
        <f t="shared" si="141"/>
        <v>-9.6715579276979973E-3</v>
      </c>
      <c r="AB470" s="30">
        <f t="shared" si="126"/>
        <v>-5.5697100384648618E-2</v>
      </c>
      <c r="AC470" s="29">
        <f t="shared" si="129"/>
        <v>1.0204844194988068E-2</v>
      </c>
      <c r="AD470" s="29">
        <f t="shared" si="133"/>
        <v>9.0271249460723943E-2</v>
      </c>
      <c r="AE470" s="29"/>
      <c r="AF470" s="29"/>
      <c r="AG470" s="29"/>
      <c r="AZ470" s="1" t="d">
        <f>A467</f>
        <v>2016-02-22</v>
      </c>
      <c r="BA470" s="6">
        <f t="shared" si="138"/>
        <v>8.568322259583537E-2</v>
      </c>
      <c r="BB470" s="6">
        <f t="shared" si="130"/>
        <v>0.24569607482095815</v>
      </c>
      <c r="BC470" s="6">
        <f t="shared" si="134"/>
        <v>0.26391985084558095</v>
      </c>
    </row>
    <row r="471" spans="1:55">
      <c r="A471" s="1" t="d">
        <v>2016-03-21</v>
      </c>
      <c r="B471">
        <v>61.84</v>
      </c>
      <c r="C471">
        <v>129.53999300000001</v>
      </c>
      <c r="D471" s="29">
        <f t="shared" si="135"/>
        <v>2.0947605595084089</v>
      </c>
      <c r="E471" s="29">
        <f t="shared" si="139"/>
        <v>-8.4165872482053289E-2</v>
      </c>
      <c r="F471" s="30">
        <f t="shared" si="124"/>
        <v>0.14396945248083082</v>
      </c>
      <c r="G471" s="29">
        <f t="shared" si="127"/>
        <v>0.3235055224752334</v>
      </c>
      <c r="H471" s="29">
        <f t="shared" si="131"/>
        <v>0.24432136854451425</v>
      </c>
      <c r="I471" s="29"/>
      <c r="J471" s="29"/>
      <c r="K471" s="29"/>
      <c r="L471" s="1" t="d">
        <v>2016-03-21</v>
      </c>
      <c r="M471">
        <v>44.549999</v>
      </c>
      <c r="N471">
        <v>129.53999300000001</v>
      </c>
      <c r="O471" s="29">
        <f t="shared" si="136"/>
        <v>2.90774401588651</v>
      </c>
      <c r="P471" s="29">
        <f t="shared" si="140"/>
        <v>-6.4208642043914507E-2</v>
      </c>
      <c r="Q471" s="30">
        <f t="shared" si="125"/>
        <v>7.5795528504333604E-2</v>
      </c>
      <c r="R471" s="29">
        <f t="shared" si="128"/>
        <v>0.22019532549198786</v>
      </c>
      <c r="S471" s="29">
        <f t="shared" si="132"/>
        <v>0.10290722573003311</v>
      </c>
      <c r="T471" s="29"/>
      <c r="U471" s="29"/>
      <c r="V471" s="29"/>
      <c r="W471" s="1" t="d">
        <v>2016-03-21</v>
      </c>
      <c r="X471">
        <v>77.550003000000004</v>
      </c>
      <c r="Y471">
        <v>55.119999</v>
      </c>
      <c r="Z471" s="29">
        <f t="shared" si="137"/>
        <v>1.406930413768694</v>
      </c>
      <c r="AA471" s="29">
        <f t="shared" si="141"/>
        <v>-1.3948227167333524E-2</v>
      </c>
      <c r="AB471" s="30">
        <f t="shared" si="126"/>
        <v>-3.1775586273192671E-2</v>
      </c>
      <c r="AC471" s="29">
        <f t="shared" si="129"/>
        <v>-5.0474473219192543E-3</v>
      </c>
      <c r="AD471" s="29">
        <f t="shared" si="133"/>
        <v>8.0689881637007368E-2</v>
      </c>
      <c r="AE471" s="29"/>
      <c r="AF471" s="29"/>
      <c r="AG471" s="29"/>
      <c r="AZ471" s="1" t="d">
        <f>A468</f>
        <v>2016-02-29</v>
      </c>
      <c r="BA471" s="6">
        <f t="shared" si="138"/>
        <v>9.0416574281898393E-2</v>
      </c>
      <c r="BB471" s="6">
        <f t="shared" si="130"/>
        <v>0.22958437300628337</v>
      </c>
      <c r="BC471" s="6">
        <f t="shared" si="134"/>
        <v>0.15584969171629004</v>
      </c>
    </row>
    <row r="472" spans="1:55">
      <c r="A472" s="1" t="d">
        <v>2016-03-28</v>
      </c>
      <c r="B472">
        <v>61.060001</v>
      </c>
      <c r="C472">
        <v>130.679993</v>
      </c>
      <c r="D472" s="29">
        <f t="shared" si="135"/>
        <v>2.140189827379793</v>
      </c>
      <c r="E472" s="29">
        <f t="shared" si="139"/>
        <v>1.4405565997214568E-2</v>
      </c>
      <c r="F472" s="30">
        <f t="shared" ref="F472:F535" si="142">LN(D472/D453)</f>
        <v>0.17285882235810862</v>
      </c>
      <c r="G472" s="29">
        <f t="shared" si="127"/>
        <v>0.31709744525308869</v>
      </c>
      <c r="H472" s="29">
        <f t="shared" si="131"/>
        <v>0.31458792095031163</v>
      </c>
      <c r="I472" s="29"/>
      <c r="J472" s="29"/>
      <c r="K472" s="29"/>
      <c r="L472" s="1" t="d">
        <v>2016-03-28</v>
      </c>
      <c r="M472">
        <v>45.240001999999997</v>
      </c>
      <c r="N472">
        <v>130.679993</v>
      </c>
      <c r="O472" s="29">
        <f t="shared" si="136"/>
        <v>2.8885938820250274</v>
      </c>
      <c r="P472" s="29">
        <f t="shared" si="140"/>
        <v>-2.4096068930875413E-2</v>
      </c>
      <c r="Q472" s="30">
        <f t="shared" ref="Q472:Q535" si="143">LN(O472/O453)</f>
        <v>8.7906560939191775E-2</v>
      </c>
      <c r="R472" s="29">
        <f t="shared" si="128"/>
        <v>0.18834630135830221</v>
      </c>
      <c r="S472" s="29">
        <f t="shared" si="132"/>
        <v>0.14767234427367687</v>
      </c>
      <c r="T472" s="29"/>
      <c r="U472" s="29"/>
      <c r="V472" s="29"/>
      <c r="W472" s="1" t="d">
        <v>2016-03-28</v>
      </c>
      <c r="X472">
        <v>79.430000000000007</v>
      </c>
      <c r="Y472">
        <v>55.73</v>
      </c>
      <c r="Z472" s="29">
        <f t="shared" si="137"/>
        <v>1.4252646689395301</v>
      </c>
      <c r="AA472" s="29">
        <f t="shared" si="141"/>
        <v>-9.0328229955227149E-4</v>
      </c>
      <c r="AB472" s="30">
        <f t="shared" ref="AB472:AB535" si="144">LN(Z472/Z453)</f>
        <v>-2.8889232156879632E-2</v>
      </c>
      <c r="AC472" s="29">
        <f t="shared" si="129"/>
        <v>1.1923717459390837E-3</v>
      </c>
      <c r="AD472" s="29">
        <f t="shared" si="133"/>
        <v>8.4366422447734304E-2</v>
      </c>
      <c r="AE472" s="29"/>
      <c r="AF472" s="29"/>
      <c r="AG472" s="29"/>
      <c r="AZ472" s="1" t="d">
        <f>A469</f>
        <v>2016-03-07</v>
      </c>
      <c r="BA472" s="6">
        <f t="shared" si="138"/>
        <v>9.7962664772058727E-2</v>
      </c>
      <c r="BB472" s="6">
        <f t="shared" si="130"/>
        <v>0.19914743813612809</v>
      </c>
      <c r="BC472" s="6">
        <f t="shared" si="134"/>
        <v>0.13049142640183878</v>
      </c>
    </row>
    <row r="473" spans="1:55">
      <c r="A473" s="1" t="d">
        <v>2016-04-04</v>
      </c>
      <c r="B473">
        <v>62.369999</v>
      </c>
      <c r="C473">
        <v>132.009995</v>
      </c>
      <c r="D473" s="29">
        <f t="shared" si="135"/>
        <v>2.1165624036646209</v>
      </c>
      <c r="E473" s="29">
        <f t="shared" si="139"/>
        <v>3.5699595189731738E-2</v>
      </c>
      <c r="F473" s="30">
        <f t="shared" si="142"/>
        <v>0.17037025055444383</v>
      </c>
      <c r="G473" s="29">
        <f t="shared" si="127"/>
        <v>0.29251313311936572</v>
      </c>
      <c r="H473" s="29">
        <f t="shared" si="131"/>
        <v>0.2979887611301883</v>
      </c>
      <c r="I473" s="29"/>
      <c r="J473" s="29"/>
      <c r="K473" s="29"/>
      <c r="L473" s="1" t="d">
        <v>2016-04-04</v>
      </c>
      <c r="M473">
        <v>44.52</v>
      </c>
      <c r="N473">
        <v>132.009995</v>
      </c>
      <c r="O473" s="29">
        <f t="shared" si="136"/>
        <v>2.9651840745732252</v>
      </c>
      <c r="P473" s="29">
        <f t="shared" si="140"/>
        <v>3.3160897544796279E-2</v>
      </c>
      <c r="Q473" s="30">
        <f t="shared" si="143"/>
        <v>0.11174271870716704</v>
      </c>
      <c r="R473" s="29">
        <f t="shared" si="128"/>
        <v>0.19784937329668864</v>
      </c>
      <c r="S473" s="29">
        <f t="shared" si="132"/>
        <v>0.19627729924425463</v>
      </c>
      <c r="T473" s="29"/>
      <c r="U473" s="29"/>
      <c r="V473" s="29"/>
      <c r="W473" s="1" t="d">
        <v>2016-04-04</v>
      </c>
      <c r="X473">
        <v>77.870002999999997</v>
      </c>
      <c r="Y473">
        <v>54.709999000000003</v>
      </c>
      <c r="Z473" s="29">
        <f t="shared" si="137"/>
        <v>1.4233230565403592</v>
      </c>
      <c r="AA473" s="29">
        <f t="shared" si="141"/>
        <v>-4.9751444892966682E-3</v>
      </c>
      <c r="AB473" s="30">
        <f t="shared" si="144"/>
        <v>-3.8090868418677946E-2</v>
      </c>
      <c r="AC473" s="29">
        <f t="shared" si="129"/>
        <v>-7.3475256154843351E-3</v>
      </c>
      <c r="AD473" s="29">
        <f t="shared" si="133"/>
        <v>9.2854486706029055E-2</v>
      </c>
      <c r="AE473" s="29"/>
      <c r="AF473" s="29"/>
      <c r="AG473" s="29"/>
      <c r="AZ473" s="1" t="d">
        <f>A470</f>
        <v>2016-03-14</v>
      </c>
      <c r="BA473" s="6">
        <f t="shared" si="138"/>
        <v>6.6784787558914274E-2</v>
      </c>
      <c r="BB473" s="6">
        <f t="shared" si="130"/>
        <v>0.18112545277693184</v>
      </c>
      <c r="BC473" s="6">
        <f t="shared" si="134"/>
        <v>8.5496368943382042E-2</v>
      </c>
    </row>
    <row r="474" spans="1:55">
      <c r="A474" s="1" t="d">
        <v>2016-04-11</v>
      </c>
      <c r="B474">
        <v>63.540000999999997</v>
      </c>
      <c r="C474">
        <v>131.88000500000001</v>
      </c>
      <c r="D474" s="29">
        <f t="shared" si="135"/>
        <v>2.0755430110868271</v>
      </c>
      <c r="E474" s="29">
        <f t="shared" si="139"/>
        <v>2.0827859209652796E-2</v>
      </c>
      <c r="F474" s="30">
        <f t="shared" si="142"/>
        <v>0.10767051702854066</v>
      </c>
      <c r="G474" s="29">
        <f t="shared" si="127"/>
        <v>0.23621368431931372</v>
      </c>
      <c r="H474" s="29">
        <f t="shared" si="131"/>
        <v>0.236011251733523</v>
      </c>
      <c r="I474" s="29"/>
      <c r="J474" s="29"/>
      <c r="K474" s="29"/>
      <c r="L474" s="1" t="d">
        <v>2016-04-11</v>
      </c>
      <c r="M474">
        <v>46.029998999999997</v>
      </c>
      <c r="N474">
        <v>131.88000500000001</v>
      </c>
      <c r="O474" s="29">
        <f t="shared" si="136"/>
        <v>2.8650881569647662</v>
      </c>
      <c r="P474" s="29">
        <f t="shared" si="140"/>
        <v>8.2742156455171238E-3</v>
      </c>
      <c r="Q474" s="30">
        <f t="shared" si="143"/>
        <v>8.5006347390187878E-2</v>
      </c>
      <c r="R474" s="29">
        <f t="shared" si="128"/>
        <v>0.13992380384094152</v>
      </c>
      <c r="S474" s="29">
        <f t="shared" si="132"/>
        <v>0.13007426609119402</v>
      </c>
      <c r="T474" s="29"/>
      <c r="U474" s="29"/>
      <c r="V474" s="29"/>
      <c r="W474" s="1" t="d">
        <v>2016-04-11</v>
      </c>
      <c r="X474">
        <v>79.489998</v>
      </c>
      <c r="Y474">
        <v>56.049999</v>
      </c>
      <c r="Z474" s="29">
        <f t="shared" si="137"/>
        <v>1.4181980270864947</v>
      </c>
      <c r="AA474" s="29">
        <f t="shared" si="141"/>
        <v>1.0247756359147292E-2</v>
      </c>
      <c r="AB474" s="30">
        <f t="shared" si="144"/>
        <v>-4.8473431959069932E-2</v>
      </c>
      <c r="AC474" s="29">
        <f t="shared" si="129"/>
        <v>-1.608019636466685E-2</v>
      </c>
      <c r="AD474" s="29">
        <f t="shared" si="133"/>
        <v>7.0659586493304907E-2</v>
      </c>
      <c r="AE474" s="29"/>
      <c r="AF474" s="29"/>
      <c r="AG474" s="29"/>
      <c r="AZ474" s="1" t="d">
        <f>A471</f>
        <v>2016-03-21</v>
      </c>
      <c r="BA474" s="6">
        <f t="shared" si="138"/>
        <v>5.72034197351977E-2</v>
      </c>
      <c r="BB474" s="6">
        <f t="shared" si="130"/>
        <v>0.21997986487598775</v>
      </c>
      <c r="BC474" s="6">
        <f t="shared" si="134"/>
        <v>0.22490866455442277</v>
      </c>
    </row>
    <row r="475" spans="1:55">
      <c r="A475" s="1" t="d">
        <v>2016-04-18</v>
      </c>
      <c r="B475">
        <v>67.040001000000004</v>
      </c>
      <c r="C475">
        <v>128.36000100000001</v>
      </c>
      <c r="D475" s="29">
        <f t="shared" si="135"/>
        <v>1.914677790652181</v>
      </c>
      <c r="E475" s="29">
        <f t="shared" si="139"/>
        <v>-8.9889902496290183E-2</v>
      </c>
      <c r="F475" s="30">
        <f t="shared" si="142"/>
        <v>-6.6812896671719996E-2</v>
      </c>
      <c r="G475" s="29">
        <f t="shared" si="127"/>
        <v>9.2299157998793888E-2</v>
      </c>
      <c r="H475" s="29">
        <f t="shared" si="131"/>
        <v>0.17425237342234454</v>
      </c>
      <c r="I475" s="29"/>
      <c r="J475" s="29"/>
      <c r="K475" s="29"/>
      <c r="L475" s="1" t="d">
        <v>2016-04-18</v>
      </c>
      <c r="M475">
        <v>47.209999000000003</v>
      </c>
      <c r="N475">
        <v>128.36000100000001</v>
      </c>
      <c r="O475" s="29">
        <f t="shared" si="136"/>
        <v>2.71891556278152</v>
      </c>
      <c r="P475" s="29">
        <f t="shared" si="140"/>
        <v>-6.7144417591274708E-2</v>
      </c>
      <c r="Q475" s="30">
        <f t="shared" si="143"/>
        <v>-3.528606757096079E-2</v>
      </c>
      <c r="R475" s="29">
        <f t="shared" si="128"/>
        <v>9.6633495213483064E-3</v>
      </c>
      <c r="S475" s="29">
        <f t="shared" si="132"/>
        <v>0.10517287798320513</v>
      </c>
      <c r="T475" s="29"/>
      <c r="U475" s="29"/>
      <c r="V475" s="29"/>
      <c r="W475" s="1" t="d">
        <v>2016-04-18</v>
      </c>
      <c r="X475">
        <v>79.459998999999996</v>
      </c>
      <c r="Y475">
        <v>56.41</v>
      </c>
      <c r="Z475" s="29">
        <f t="shared" si="137"/>
        <v>1.4086154759794363</v>
      </c>
      <c r="AA475" s="29">
        <f t="shared" si="141"/>
        <v>1.1969703055208667E-3</v>
      </c>
      <c r="AB475" s="30">
        <f t="shared" si="144"/>
        <v>-5.1964211331023046E-2</v>
      </c>
      <c r="AC475" s="29">
        <f t="shared" si="129"/>
        <v>-5.6536621323374676E-2</v>
      </c>
      <c r="AD475" s="29">
        <f t="shared" si="133"/>
        <v>5.3199749905391412E-2</v>
      </c>
      <c r="AE475" s="29"/>
      <c r="AF475" s="29"/>
      <c r="AG475" s="29"/>
      <c r="AZ475" s="1" t="d">
        <f>A472</f>
        <v>2016-03-28</v>
      </c>
      <c r="BA475" s="6">
        <f t="shared" si="138"/>
        <v>6.0879960545924636E-2</v>
      </c>
      <c r="BB475" s="6">
        <f t="shared" si="130"/>
        <v>0.1881308407423021</v>
      </c>
      <c r="BC475" s="6">
        <f t="shared" si="134"/>
        <v>0.29517521696022014</v>
      </c>
    </row>
    <row r="476" spans="1:55">
      <c r="A476" s="1" t="d">
        <v>2016-04-25</v>
      </c>
      <c r="B476">
        <v>67.5</v>
      </c>
      <c r="C476">
        <v>129.38000500000001</v>
      </c>
      <c r="D476" s="29">
        <f t="shared" si="135"/>
        <v>1.9167408148148151</v>
      </c>
      <c r="E476" s="29">
        <f t="shared" si="139"/>
        <v>-0.11026827809963581</v>
      </c>
      <c r="F476" s="30">
        <f t="shared" si="142"/>
        <v>-8.9454511487689889E-2</v>
      </c>
      <c r="G476" s="29">
        <f t="shared" si="127"/>
        <v>8.1868959884591502E-2</v>
      </c>
      <c r="H476" s="29">
        <f t="shared" si="131"/>
        <v>0.12118884637065801</v>
      </c>
      <c r="I476" s="29"/>
      <c r="J476" s="29"/>
      <c r="K476" s="29"/>
      <c r="L476" s="1" t="d">
        <v>2016-04-25</v>
      </c>
      <c r="M476">
        <v>47.099997999999999</v>
      </c>
      <c r="N476">
        <v>129.38000500000001</v>
      </c>
      <c r="O476" s="29">
        <f t="shared" si="136"/>
        <v>2.7469216665359522</v>
      </c>
      <c r="P476" s="29">
        <f t="shared" si="140"/>
        <v>-5.0288947008159744E-2</v>
      </c>
      <c r="Q476" s="30">
        <f t="shared" si="143"/>
        <v>-5.9494047013892104E-2</v>
      </c>
      <c r="R476" s="29">
        <f t="shared" si="128"/>
        <v>2.9678871466555051E-2</v>
      </c>
      <c r="S476" s="29">
        <f t="shared" si="132"/>
        <v>7.7318829223830002E-2</v>
      </c>
      <c r="T476" s="29"/>
      <c r="U476" s="29"/>
      <c r="V476" s="29"/>
      <c r="W476" s="1" t="d">
        <v>2016-04-25</v>
      </c>
      <c r="X476">
        <v>79.199996999999996</v>
      </c>
      <c r="Y476">
        <v>56.16</v>
      </c>
      <c r="Z476" s="29">
        <f t="shared" si="137"/>
        <v>1.4102563568376068</v>
      </c>
      <c r="AA476" s="29">
        <f t="shared" si="141"/>
        <v>-1.0586027839560018E-2</v>
      </c>
      <c r="AB476" s="30">
        <f t="shared" si="144"/>
        <v>-5.8079287847396771E-2</v>
      </c>
      <c r="AC476" s="29">
        <f t="shared" si="129"/>
        <v>-4.7951509069691964E-2</v>
      </c>
      <c r="AD476" s="29">
        <f t="shared" si="133"/>
        <v>5.0931551848647012E-2</v>
      </c>
      <c r="AE476" s="29"/>
      <c r="AF476" s="29"/>
      <c r="AG476" s="29"/>
      <c r="AZ476" s="1" t="d">
        <f>A473</f>
        <v>2016-04-04</v>
      </c>
      <c r="BA476" s="6">
        <f t="shared" si="138"/>
        <v>6.9368024804219386E-2</v>
      </c>
      <c r="BB476" s="6">
        <f t="shared" si="130"/>
        <v>0.19763391268068853</v>
      </c>
      <c r="BC476" s="6">
        <f t="shared" si="134"/>
        <v>0.27857605714009681</v>
      </c>
    </row>
    <row r="477" spans="1:55">
      <c r="A477" s="1" t="d">
        <v>2016-05-02</v>
      </c>
      <c r="B477">
        <v>65.269997000000004</v>
      </c>
      <c r="C477">
        <v>130.449997</v>
      </c>
      <c r="D477" s="29">
        <f t="shared" si="135"/>
        <v>1.9986211582022899</v>
      </c>
      <c r="E477" s="29">
        <f t="shared" si="139"/>
        <v>-5.7335743010848948E-2</v>
      </c>
      <c r="F477" s="30">
        <f t="shared" si="142"/>
        <v>1.0005614041703425E-2</v>
      </c>
      <c r="G477" s="29">
        <f t="shared" si="127"/>
        <v>7.3981129894857778E-2</v>
      </c>
      <c r="H477" s="29">
        <f t="shared" si="131"/>
        <v>0.15601062464507057</v>
      </c>
      <c r="I477" s="29"/>
      <c r="J477" s="29"/>
      <c r="K477" s="29"/>
      <c r="L477" s="1" t="d">
        <v>2016-05-02</v>
      </c>
      <c r="M477">
        <v>46.16</v>
      </c>
      <c r="N477">
        <v>130.449997</v>
      </c>
      <c r="O477" s="29">
        <f t="shared" si="136"/>
        <v>2.8260397963604853</v>
      </c>
      <c r="P477" s="29">
        <f t="shared" si="140"/>
        <v>-4.8062746623828728E-2</v>
      </c>
      <c r="Q477" s="30">
        <f t="shared" si="143"/>
        <v>2.2936256390386753E-2</v>
      </c>
      <c r="R477" s="29">
        <f t="shared" si="128"/>
        <v>2.73961386781745E-2</v>
      </c>
      <c r="S477" s="29">
        <f t="shared" si="132"/>
        <v>5.6296703821734885E-2</v>
      </c>
      <c r="T477" s="29"/>
      <c r="U477" s="29"/>
      <c r="V477" s="29"/>
      <c r="W477" s="1" t="d">
        <v>2016-05-02</v>
      </c>
      <c r="X477">
        <v>79.279999000000004</v>
      </c>
      <c r="Y477">
        <v>55.639999000000003</v>
      </c>
      <c r="Z477" s="29">
        <f t="shared" si="137"/>
        <v>1.4248741988654601</v>
      </c>
      <c r="AA477" s="29">
        <f t="shared" si="141"/>
        <v>1.0892100085486331E-3</v>
      </c>
      <c r="AB477" s="30">
        <f t="shared" si="144"/>
        <v>-2.982663315255768E-2</v>
      </c>
      <c r="AC477" s="29">
        <f t="shared" si="129"/>
        <v>-2.2981855618534473E-2</v>
      </c>
      <c r="AD477" s="29">
        <f t="shared" si="133"/>
        <v>5.8423929087934645E-2</v>
      </c>
      <c r="AE477" s="29"/>
      <c r="AF477" s="29"/>
      <c r="AG477" s="29"/>
      <c r="AZ477" s="1" t="d">
        <f>A474</f>
        <v>2016-04-11</v>
      </c>
      <c r="BA477" s="6">
        <f t="shared" si="138"/>
        <v>4.7173124591495239E-2</v>
      </c>
      <c r="BB477" s="6">
        <f t="shared" si="130"/>
        <v>0.13970834322494141</v>
      </c>
      <c r="BC477" s="6">
        <f t="shared" si="134"/>
        <v>0.21659854774343151</v>
      </c>
    </row>
    <row r="478" spans="1:55">
      <c r="A478" s="1" t="d">
        <v>2016-05-09</v>
      </c>
      <c r="B478">
        <v>64.989998</v>
      </c>
      <c r="C478">
        <v>132.279999</v>
      </c>
      <c r="D478" s="29">
        <f t="shared" si="135"/>
        <v>2.0353901072592739</v>
      </c>
      <c r="E478" s="29">
        <f t="shared" si="139"/>
        <v>-1.9535312115718032E-2</v>
      </c>
      <c r="F478" s="30">
        <f t="shared" si="142"/>
        <v>1.8037773473521052E-2</v>
      </c>
      <c r="G478" s="29">
        <f t="shared" si="127"/>
        <v>0.1297504571392642</v>
      </c>
      <c r="H478" s="29">
        <f t="shared" si="131"/>
        <v>0.17101500342089865</v>
      </c>
      <c r="I478" s="29"/>
      <c r="J478" s="29"/>
      <c r="K478" s="29"/>
      <c r="L478" s="1" t="d">
        <v>2016-05-09</v>
      </c>
      <c r="M478">
        <v>45.950001</v>
      </c>
      <c r="N478">
        <v>132.279999</v>
      </c>
      <c r="O478" s="29">
        <f t="shared" si="136"/>
        <v>2.8787811995912689</v>
      </c>
      <c r="P478" s="29">
        <f t="shared" si="140"/>
        <v>4.7678899767923831E-3</v>
      </c>
      <c r="Q478" s="30">
        <f t="shared" si="143"/>
        <v>3.5973678730052895E-2</v>
      </c>
      <c r="R478" s="29">
        <f t="shared" si="128"/>
        <v>5.9943945935835422E-2</v>
      </c>
      <c r="S478" s="29">
        <f t="shared" si="132"/>
        <v>6.554108326748681E-2</v>
      </c>
      <c r="T478" s="29"/>
      <c r="U478" s="29"/>
      <c r="V478" s="29"/>
      <c r="W478" s="1" t="d">
        <v>2016-05-09</v>
      </c>
      <c r="X478">
        <v>78.110000999999997</v>
      </c>
      <c r="Y478">
        <v>55.049999</v>
      </c>
      <c r="Z478" s="29">
        <f t="shared" si="137"/>
        <v>1.4188919603795087</v>
      </c>
      <c r="AA478" s="29">
        <f t="shared" si="141"/>
        <v>4.8918667361149402E-4</v>
      </c>
      <c r="AB478" s="30">
        <f t="shared" si="144"/>
        <v>-3.8401264219335686E-2</v>
      </c>
      <c r="AC478" s="29">
        <f t="shared" si="129"/>
        <v>-1.5440890823235435E-2</v>
      </c>
      <c r="AD478" s="29">
        <f t="shared" si="133"/>
        <v>5.0872309147917745E-2</v>
      </c>
      <c r="AE478" s="29"/>
      <c r="AF478" s="29"/>
      <c r="AG478" s="29"/>
      <c r="AZ478" s="1" t="d">
        <f>A475</f>
        <v>2016-04-18</v>
      </c>
      <c r="BA478" s="6">
        <f t="shared" si="138"/>
        <v>2.9713288003581743E-2</v>
      </c>
      <c r="BB478" s="6">
        <f t="shared" si="130"/>
        <v>9.4478889053481868E-3</v>
      </c>
      <c r="BC478" s="6">
        <f t="shared" si="134"/>
        <v>0.15483966943225305</v>
      </c>
    </row>
    <row r="479" spans="1:55">
      <c r="A479" s="1" t="d">
        <v>2016-05-16</v>
      </c>
      <c r="B479">
        <v>66.160004000000001</v>
      </c>
      <c r="C479">
        <v>130.14999399999999</v>
      </c>
      <c r="D479" s="29">
        <f t="shared" si="135"/>
        <v>1.9672005158887231</v>
      </c>
      <c r="E479" s="29">
        <f t="shared" si="139"/>
        <v>2.706212122304414E-2</v>
      </c>
      <c r="F479" s="30">
        <f t="shared" si="142"/>
        <v>-0.11225131207942522</v>
      </c>
      <c r="G479" s="29">
        <f t="shared" si="127"/>
        <v>-1.2351112184930865E-2</v>
      </c>
      <c r="H479" s="29">
        <f t="shared" si="131"/>
        <v>0.15659001456458041</v>
      </c>
      <c r="I479" s="29"/>
      <c r="J479" s="29"/>
      <c r="K479" s="29"/>
      <c r="L479" s="1" t="d">
        <v>2016-05-16</v>
      </c>
      <c r="M479">
        <v>46.279998999999997</v>
      </c>
      <c r="N479">
        <v>130.14999399999999</v>
      </c>
      <c r="O479" s="29">
        <f t="shared" si="136"/>
        <v>2.8122298360464528</v>
      </c>
      <c r="P479" s="29">
        <f t="shared" si="140"/>
        <v>3.3744593966047634E-2</v>
      </c>
      <c r="Q479" s="30">
        <f t="shared" si="143"/>
        <v>-9.0750858099096068E-2</v>
      </c>
      <c r="R479" s="29">
        <f t="shared" si="128"/>
        <v>-3.9322725323915404E-2</v>
      </c>
      <c r="S479" s="29">
        <f t="shared" si="132"/>
        <v>5.2051493780588279E-2</v>
      </c>
      <c r="T479" s="29"/>
      <c r="U479" s="29"/>
      <c r="V479" s="29"/>
      <c r="W479" s="1" t="d">
        <v>2016-05-16</v>
      </c>
      <c r="X479">
        <v>77.699996999999996</v>
      </c>
      <c r="Y479">
        <v>55.029998999999997</v>
      </c>
      <c r="Z479" s="29">
        <f t="shared" si="137"/>
        <v>1.4119570854435233</v>
      </c>
      <c r="AA479" s="29">
        <f t="shared" si="141"/>
        <v>2.3694558141816842E-3</v>
      </c>
      <c r="AB479" s="30">
        <f t="shared" si="144"/>
        <v>-4.7396867036782829E-2</v>
      </c>
      <c r="AC479" s="29">
        <f t="shared" si="129"/>
        <v>-2.3136643016503134E-2</v>
      </c>
      <c r="AD479" s="29">
        <f t="shared" si="133"/>
        <v>3.3451631550869096E-2</v>
      </c>
      <c r="AE479" s="29"/>
      <c r="AF479" s="29"/>
      <c r="AG479" s="29"/>
      <c r="AZ479" s="1" t="d">
        <f>A476</f>
        <v>2016-04-25</v>
      </c>
      <c r="BA479" s="6">
        <f t="shared" si="138"/>
        <v>2.7445089946837344E-2</v>
      </c>
      <c r="BB479" s="6">
        <f t="shared" si="130"/>
        <v>2.9463410850554931E-2</v>
      </c>
      <c r="BC479" s="6">
        <f t="shared" si="134"/>
        <v>0.10177614238056652</v>
      </c>
    </row>
    <row r="480" spans="1:55">
      <c r="A480" s="1" t="d">
        <v>2016-05-23</v>
      </c>
      <c r="B480">
        <v>67.129997000000003</v>
      </c>
      <c r="C480">
        <v>129.85000600000001</v>
      </c>
      <c r="D480" s="29">
        <f t="shared" si="135"/>
        <v>1.9343067451649074</v>
      </c>
      <c r="E480" s="29">
        <f t="shared" si="139"/>
        <v>9.1227396714638927E-3</v>
      </c>
      <c r="F480" s="30">
        <f t="shared" si="142"/>
        <v>-0.17910224115649095</v>
      </c>
      <c r="G480" s="29">
        <f t="shared" si="127"/>
        <v>3.8489001412554749E-2</v>
      </c>
      <c r="H480" s="29">
        <f t="shared" si="131"/>
        <v>0.17891702935922815</v>
      </c>
      <c r="I480" s="29"/>
      <c r="J480" s="29"/>
      <c r="K480" s="29"/>
      <c r="L480" s="1" t="d">
        <v>2016-05-23</v>
      </c>
      <c r="M480">
        <v>47.18</v>
      </c>
      <c r="N480">
        <v>129.85000600000001</v>
      </c>
      <c r="O480" s="29">
        <f t="shared" si="136"/>
        <v>2.7522256464603649</v>
      </c>
      <c r="P480" s="29">
        <f t="shared" si="140"/>
        <v>1.9290196342276822E-3</v>
      </c>
      <c r="Q480" s="30">
        <f t="shared" si="143"/>
        <v>-0.17774233837091399</v>
      </c>
      <c r="R480" s="29">
        <f t="shared" si="128"/>
        <v>-1.9500512635490536E-2</v>
      </c>
      <c r="S480" s="29">
        <f t="shared" si="132"/>
        <v>5.3807809134421798E-2</v>
      </c>
      <c r="T480" s="29"/>
      <c r="U480" s="29"/>
      <c r="V480" s="29"/>
      <c r="W480" s="1" t="d">
        <v>2016-05-23</v>
      </c>
      <c r="X480">
        <v>79.319999999999993</v>
      </c>
      <c r="Y480">
        <v>55.93</v>
      </c>
      <c r="Z480" s="29">
        <f t="shared" si="137"/>
        <v>1.4182013230824244</v>
      </c>
      <c r="AA480" s="29">
        <f t="shared" si="141"/>
        <v>5.6178935940627501E-3</v>
      </c>
      <c r="AB480" s="30">
        <f t="shared" si="144"/>
        <v>-3.565620513988095E-2</v>
      </c>
      <c r="AC480" s="29">
        <f t="shared" si="129"/>
        <v>-2.9113189200700079E-2</v>
      </c>
      <c r="AD480" s="29">
        <f t="shared" si="133"/>
        <v>5.2403754378520268E-2</v>
      </c>
      <c r="AE480" s="29"/>
      <c r="AF480" s="29"/>
      <c r="AG480" s="29"/>
      <c r="AZ480" s="1" t="d">
        <f>A477</f>
        <v>2016-05-02</v>
      </c>
      <c r="BA480" s="6">
        <f t="shared" si="138"/>
        <v>3.4937467186124976E-2</v>
      </c>
      <c r="BB480" s="6">
        <f t="shared" si="130"/>
        <v>2.718067806217438E-2</v>
      </c>
      <c r="BC480" s="6">
        <f t="shared" si="134"/>
        <v>0.13659792065497908</v>
      </c>
    </row>
    <row r="481" spans="1:55">
      <c r="A481" s="1" t="d">
        <v>2016-05-30</v>
      </c>
      <c r="B481">
        <v>66.540001000000004</v>
      </c>
      <c r="C481">
        <v>133.229996</v>
      </c>
      <c r="D481" s="29">
        <f t="shared" si="135"/>
        <v>2.0022541929327593</v>
      </c>
      <c r="E481" s="29">
        <f t="shared" si="139"/>
        <v>1.8161204287489359E-3</v>
      </c>
      <c r="F481" s="30">
        <f t="shared" si="142"/>
        <v>-0.1160583126186885</v>
      </c>
      <c r="G481" s="29">
        <f t="shared" si="127"/>
        <v>4.0290757014218546E-2</v>
      </c>
      <c r="H481" s="29">
        <f t="shared" si="131"/>
        <v>0.22126824633803882</v>
      </c>
      <c r="I481" s="29"/>
      <c r="J481" s="29"/>
      <c r="K481" s="29"/>
      <c r="L481" s="1" t="d">
        <v>2016-05-30</v>
      </c>
      <c r="M481">
        <v>47.66</v>
      </c>
      <c r="N481">
        <v>133.229996</v>
      </c>
      <c r="O481" s="29">
        <f t="shared" si="136"/>
        <v>2.7954258497691988</v>
      </c>
      <c r="P481" s="29">
        <f t="shared" si="140"/>
        <v>-1.0891910107319913E-2</v>
      </c>
      <c r="Q481" s="30">
        <f t="shared" si="143"/>
        <v>-0.15212766071282283</v>
      </c>
      <c r="R481" s="29">
        <f t="shared" si="128"/>
        <v>-4.2735520330050687E-2</v>
      </c>
      <c r="S481" s="29">
        <f t="shared" si="132"/>
        <v>5.3751886035222837E-2</v>
      </c>
      <c r="T481" s="29"/>
      <c r="U481" s="29"/>
      <c r="V481" s="29"/>
      <c r="W481" s="1" t="d">
        <v>2016-05-30</v>
      </c>
      <c r="X481">
        <v>79.110000999999997</v>
      </c>
      <c r="Y481">
        <v>55.990001999999997</v>
      </c>
      <c r="Z481" s="29">
        <f t="shared" si="137"/>
        <v>1.4129308479038811</v>
      </c>
      <c r="AA481" s="29">
        <f t="shared" si="141"/>
        <v>-8.4173657331840721E-3</v>
      </c>
      <c r="AB481" s="30">
        <f t="shared" si="144"/>
        <v>-6.4584618262919877E-2</v>
      </c>
      <c r="AC481" s="29">
        <f t="shared" si="129"/>
        <v>-3.7172590269823808E-2</v>
      </c>
      <c r="AD481" s="29">
        <f t="shared" si="133"/>
        <v>4.6889886608746566E-2</v>
      </c>
      <c r="AE481" s="29"/>
      <c r="AF481" s="29"/>
      <c r="AG481" s="29"/>
      <c r="AZ481" s="1" t="d">
        <f>A478</f>
        <v>2016-05-09</v>
      </c>
      <c r="BA481" s="6">
        <f t="shared" si="138"/>
        <v>2.7385847246108076E-2</v>
      </c>
      <c r="BB481" s="6">
        <f t="shared" si="130"/>
        <v>5.9728485319835302E-2</v>
      </c>
      <c r="BC481" s="6">
        <f t="shared" si="134"/>
        <v>0.15160229943080716</v>
      </c>
    </row>
    <row r="482" spans="1:55">
      <c r="A482" s="1" t="d">
        <v>2016-06-06</v>
      </c>
      <c r="B482">
        <v>67.370002999999997</v>
      </c>
      <c r="C482">
        <v>134.779999</v>
      </c>
      <c r="D482" s="29">
        <f t="shared" si="135"/>
        <v>2.0005936321540614</v>
      </c>
      <c r="E482" s="29">
        <f t="shared" si="139"/>
        <v>-1.7243546825779589E-2</v>
      </c>
      <c r="F482" s="30">
        <f t="shared" si="142"/>
        <v>-8.9045432429475296E-2</v>
      </c>
      <c r="G482" s="29">
        <f t="shared" si="127"/>
        <v>4.342600547908524E-2</v>
      </c>
      <c r="H482" s="29">
        <f t="shared" si="131"/>
        <v>0.23956435718504937</v>
      </c>
      <c r="I482" s="29"/>
      <c r="J482" s="29"/>
      <c r="K482" s="29"/>
      <c r="L482" s="1" t="d">
        <v>2016-06-06</v>
      </c>
      <c r="M482">
        <v>47.740001999999997</v>
      </c>
      <c r="N482">
        <v>134.779999</v>
      </c>
      <c r="O482" s="29">
        <f t="shared" si="136"/>
        <v>2.8232089097943485</v>
      </c>
      <c r="P482" s="29">
        <f t="shared" si="140"/>
        <v>-1.9492860695089664E-2</v>
      </c>
      <c r="Q482" s="30">
        <f t="shared" si="143"/>
        <v>-0.15102562815260223</v>
      </c>
      <c r="R482" s="29">
        <f t="shared" si="128"/>
        <v>-4.3626018616196053E-3</v>
      </c>
      <c r="S482" s="29">
        <f t="shared" si="132"/>
        <v>9.4728694535437141E-2</v>
      </c>
      <c r="T482" s="29"/>
      <c r="U482" s="29"/>
      <c r="V482" s="29"/>
      <c r="W482" s="1" t="d">
        <v>2016-06-06</v>
      </c>
      <c r="X482">
        <v>78.489998</v>
      </c>
      <c r="Y482">
        <v>56.470001000000003</v>
      </c>
      <c r="Z482" s="29">
        <f t="shared" si="137"/>
        <v>1.3899415018604302</v>
      </c>
      <c r="AA482" s="29">
        <f t="shared" si="141"/>
        <v>-2.0614596156773385E-2</v>
      </c>
      <c r="AB482" s="30">
        <f t="shared" si="144"/>
        <v>-6.4465802758737242E-2</v>
      </c>
      <c r="AC482" s="29">
        <f t="shared" si="129"/>
        <v>-5.3359896098081276E-2</v>
      </c>
      <c r="AD482" s="29">
        <f t="shared" si="133"/>
        <v>8.3574613415584604E-3</v>
      </c>
      <c r="AE482" s="29"/>
      <c r="AF482" s="29"/>
      <c r="AG482" s="29"/>
      <c r="AZ482" s="1" t="d">
        <f>A479</f>
        <v>2016-05-16</v>
      </c>
      <c r="BA482" s="6">
        <f t="shared" si="138"/>
        <v>9.9651696490594271E-3</v>
      </c>
      <c r="BB482" s="6">
        <f t="shared" si="130"/>
        <v>-3.9538185939915524E-2</v>
      </c>
      <c r="BC482" s="6">
        <f t="shared" si="134"/>
        <v>0.13717731057448893</v>
      </c>
    </row>
    <row r="483" spans="1:55">
      <c r="A483" s="1" t="d">
        <v>2016-06-13</v>
      </c>
      <c r="B483">
        <v>66.889999000000003</v>
      </c>
      <c r="C483">
        <v>135.61000100000001</v>
      </c>
      <c r="D483" s="29">
        <f t="shared" si="135"/>
        <v>2.0273583947878366</v>
      </c>
      <c r="E483" s="29">
        <f t="shared" si="139"/>
        <v>3.0122188128548548E-2</v>
      </c>
      <c r="F483" s="30">
        <f t="shared" si="142"/>
        <v>-0.12662617826186826</v>
      </c>
      <c r="G483" s="29">
        <f t="shared" si="127"/>
        <v>4.5979967531727839E-2</v>
      </c>
      <c r="H483" s="29">
        <f t="shared" si="131"/>
        <v>0.30372524775073523</v>
      </c>
      <c r="I483" s="29"/>
      <c r="J483" s="29"/>
      <c r="K483" s="29"/>
      <c r="L483" s="1" t="d">
        <v>2016-06-13</v>
      </c>
      <c r="M483">
        <v>47.200001</v>
      </c>
      <c r="N483">
        <v>135.61000100000001</v>
      </c>
      <c r="O483" s="29">
        <f t="shared" si="136"/>
        <v>2.8730931806548057</v>
      </c>
      <c r="P483" s="29">
        <f t="shared" si="140"/>
        <v>2.1411508073940811E-2</v>
      </c>
      <c r="Q483" s="30">
        <f t="shared" si="143"/>
        <v>-9.8235931434254214E-2</v>
      </c>
      <c r="R483" s="29">
        <f t="shared" si="128"/>
        <v>-1.4642742160569445E-2</v>
      </c>
      <c r="S483" s="29">
        <f t="shared" si="132"/>
        <v>0.17182326510947196</v>
      </c>
      <c r="T483" s="29"/>
      <c r="U483" s="29"/>
      <c r="V483" s="29"/>
      <c r="W483" s="1" t="d">
        <v>2016-06-13</v>
      </c>
      <c r="X483">
        <v>77.930000000000007</v>
      </c>
      <c r="Y483">
        <v>55.73</v>
      </c>
      <c r="Z483" s="29">
        <f t="shared" si="137"/>
        <v>1.3983491835636104</v>
      </c>
      <c r="AA483" s="29">
        <f t="shared" si="141"/>
        <v>-9.6843595897766789E-3</v>
      </c>
      <c r="AB483" s="30">
        <f t="shared" si="144"/>
        <v>-2.66331321972124E-3</v>
      </c>
      <c r="AC483" s="29">
        <f t="shared" si="129"/>
        <v>-5.9233535354295493E-2</v>
      </c>
      <c r="AD483" s="29">
        <f t="shared" si="133"/>
        <v>3.1191669216218861E-2</v>
      </c>
      <c r="AE483" s="29"/>
      <c r="AF483" s="29"/>
      <c r="AG483" s="29"/>
      <c r="AZ483" s="1" t="d">
        <f>A480</f>
        <v>2016-05-23</v>
      </c>
      <c r="BA483" s="6">
        <f t="shared" si="138"/>
        <v>2.8917292476710599E-2</v>
      </c>
      <c r="BB483" s="6">
        <f t="shared" si="130"/>
        <v>-1.9715973251490656E-2</v>
      </c>
      <c r="BC483" s="6">
        <f t="shared" si="134"/>
        <v>0.15950432536913667</v>
      </c>
    </row>
    <row r="484" spans="1:55">
      <c r="A484" s="1" t="d">
        <v>2016-06-20</v>
      </c>
      <c r="B484">
        <v>66.779999000000004</v>
      </c>
      <c r="C484">
        <v>135.779999</v>
      </c>
      <c r="D484" s="29">
        <f t="shared" si="135"/>
        <v>2.0332435015460244</v>
      </c>
      <c r="E484" s="29">
        <f t="shared" si="139"/>
        <v>4.9883310913013103E-2</v>
      </c>
      <c r="F484" s="30">
        <f t="shared" si="142"/>
        <v>-0.15696338828044906</v>
      </c>
      <c r="G484" s="29">
        <f t="shared" si="127"/>
        <v>4.2473241537409653E-2</v>
      </c>
      <c r="H484" s="29">
        <f t="shared" si="131"/>
        <v>0.30522777725363753</v>
      </c>
      <c r="I484" s="29"/>
      <c r="J484" s="29"/>
      <c r="K484" s="29"/>
      <c r="L484" s="1" t="d">
        <v>2016-06-20</v>
      </c>
      <c r="M484">
        <v>46.02</v>
      </c>
      <c r="N484">
        <v>135.779999</v>
      </c>
      <c r="O484" s="29">
        <f t="shared" si="136"/>
        <v>2.9504563016079963</v>
      </c>
      <c r="P484" s="29">
        <f t="shared" si="140"/>
        <v>6.9549926565036557E-2</v>
      </c>
      <c r="Q484" s="30">
        <f t="shared" si="143"/>
        <v>-0.10966871176628053</v>
      </c>
      <c r="R484" s="29">
        <f t="shared" si="128"/>
        <v>-2.4416577532930056E-2</v>
      </c>
      <c r="S484" s="29">
        <f t="shared" si="132"/>
        <v>0.21670726933301665</v>
      </c>
      <c r="T484" s="29"/>
      <c r="U484" s="29"/>
      <c r="V484" s="29"/>
      <c r="W484" s="1" t="d">
        <v>2016-06-20</v>
      </c>
      <c r="X484">
        <v>76.169998000000007</v>
      </c>
      <c r="Y484">
        <v>54.380001</v>
      </c>
      <c r="Z484" s="29">
        <f t="shared" si="137"/>
        <v>1.4006987237826642</v>
      </c>
      <c r="AA484" s="29">
        <f t="shared" si="141"/>
        <v>-1.2418194283896828E-2</v>
      </c>
      <c r="AB484" s="30">
        <f t="shared" si="144"/>
        <v>-3.1184579700544736E-3</v>
      </c>
      <c r="AC484" s="29">
        <f t="shared" si="129"/>
        <v>-6.8293064282444707E-2</v>
      </c>
      <c r="AD484" s="29">
        <f t="shared" si="133"/>
        <v>3.4029751118917234E-2</v>
      </c>
      <c r="AE484" s="29"/>
      <c r="AF484" s="29"/>
      <c r="AG484" s="29"/>
      <c r="AZ484" s="1" t="d">
        <f>A481</f>
        <v>2016-05-30</v>
      </c>
      <c r="BA484" s="6">
        <f t="shared" si="138"/>
        <v>2.3403424706936897E-2</v>
      </c>
      <c r="BB484" s="6">
        <f t="shared" si="130"/>
        <v>-4.2950980946050807E-2</v>
      </c>
      <c r="BC484" s="6">
        <f t="shared" si="134"/>
        <v>0.20185554234794734</v>
      </c>
    </row>
    <row r="485" spans="1:55">
      <c r="A485" s="1" t="d">
        <v>2016-06-27</v>
      </c>
      <c r="B485">
        <v>68.599997999999999</v>
      </c>
      <c r="C485">
        <v>140.570007</v>
      </c>
      <c r="D485" s="29">
        <f t="shared" si="135"/>
        <v>2.0491255262135724</v>
      </c>
      <c r="E485" s="29">
        <f t="shared" si="139"/>
        <v>2.3139487233640028E-2</v>
      </c>
      <c r="F485" s="30">
        <f t="shared" si="142"/>
        <v>-0.11814810426537571</v>
      </c>
      <c r="G485" s="29">
        <f t="shared" si="127"/>
        <v>4.9162169249517072E-2</v>
      </c>
      <c r="H485" s="29">
        <f t="shared" si="131"/>
        <v>0.30712516730924189</v>
      </c>
      <c r="I485" s="29"/>
      <c r="J485" s="29"/>
      <c r="K485" s="29"/>
      <c r="L485" s="1" t="d">
        <v>2016-06-27</v>
      </c>
      <c r="M485">
        <v>46.360000999999997</v>
      </c>
      <c r="N485">
        <v>140.570007</v>
      </c>
      <c r="O485" s="29">
        <f t="shared" si="136"/>
        <v>3.0321398612566899</v>
      </c>
      <c r="P485" s="29">
        <f t="shared" si="140"/>
        <v>8.1284138820801183E-2</v>
      </c>
      <c r="Q485" s="30">
        <f t="shared" si="143"/>
        <v>-5.8549183214623858E-2</v>
      </c>
      <c r="R485" s="29">
        <f t="shared" si="128"/>
        <v>6.7953380079566151E-3</v>
      </c>
      <c r="S485" s="29">
        <f t="shared" si="132"/>
        <v>0.25038982343825433</v>
      </c>
      <c r="T485" s="29"/>
      <c r="U485" s="29"/>
      <c r="V485" s="29"/>
      <c r="W485" s="1" t="d">
        <v>2016-06-27</v>
      </c>
      <c r="X485">
        <v>78.870002999999997</v>
      </c>
      <c r="Y485">
        <v>56.189999</v>
      </c>
      <c r="Z485" s="29">
        <f t="shared" si="137"/>
        <v>1.4036306176122195</v>
      </c>
      <c r="AA485" s="29">
        <f t="shared" si="141"/>
        <v>-6.6039844726365794E-3</v>
      </c>
      <c r="AB485" s="30">
        <f t="shared" si="144"/>
        <v>-9.7486941963888431E-3</v>
      </c>
      <c r="AC485" s="29">
        <f t="shared" si="129"/>
        <v>-6.9901359316334094E-2</v>
      </c>
      <c r="AD485" s="29">
        <f t="shared" si="133"/>
        <v>4.5574960611307731E-2</v>
      </c>
      <c r="AE485" s="29"/>
      <c r="AF485" s="29"/>
      <c r="AG485" s="29"/>
      <c r="AZ485" s="1" t="d">
        <f>A482</f>
        <v>2016-06-06</v>
      </c>
      <c r="BA485" s="6">
        <f t="shared" si="138"/>
        <v>-1.5129000560251208E-2</v>
      </c>
      <c r="BB485" s="6">
        <f t="shared" si="130"/>
        <v>-4.5780624776197241E-3</v>
      </c>
      <c r="BC485" s="6">
        <f t="shared" si="134"/>
        <v>0.22015165319495789</v>
      </c>
    </row>
    <row r="486" spans="1:55">
      <c r="A486" s="1" t="d">
        <v>2016-07-04</v>
      </c>
      <c r="B486">
        <v>67.709998999999996</v>
      </c>
      <c r="C486">
        <v>143.60000600000001</v>
      </c>
      <c r="D486" s="29">
        <f t="shared" si="135"/>
        <v>2.1208094538592448</v>
      </c>
      <c r="E486" s="29">
        <f t="shared" si="139"/>
        <v>5.835388107236749E-2</v>
      </c>
      <c r="F486" s="30">
        <f t="shared" si="142"/>
        <v>-7.1807294252127146E-2</v>
      </c>
      <c r="G486" s="29">
        <f t="shared" si="127"/>
        <v>0.17872093492293756</v>
      </c>
      <c r="H486" s="29">
        <f t="shared" si="131"/>
        <v>0.34550176164813423</v>
      </c>
      <c r="I486" s="29"/>
      <c r="J486" s="29"/>
      <c r="K486" s="29"/>
      <c r="L486" s="1" t="d">
        <v>2016-07-04</v>
      </c>
      <c r="M486">
        <v>46.959999000000003</v>
      </c>
      <c r="N486">
        <v>143.60000600000001</v>
      </c>
      <c r="O486" s="29">
        <f t="shared" si="136"/>
        <v>3.0579218283203113</v>
      </c>
      <c r="P486" s="29">
        <f t="shared" si="140"/>
        <v>7.9861394877431727E-2</v>
      </c>
      <c r="Q486" s="30">
        <f t="shared" si="143"/>
        <v>-1.3850626119461359E-2</v>
      </c>
      <c r="R486" s="29">
        <f t="shared" si="128"/>
        <v>9.9015027677130538E-2</v>
      </c>
      <c r="S486" s="29">
        <f t="shared" si="132"/>
        <v>0.26109178519317844</v>
      </c>
      <c r="T486" s="29"/>
      <c r="U486" s="29"/>
      <c r="V486" s="29"/>
      <c r="W486" s="1" t="d">
        <v>2016-07-04</v>
      </c>
      <c r="X486">
        <v>80.620002999999997</v>
      </c>
      <c r="Y486">
        <v>57.23</v>
      </c>
      <c r="Z486" s="29">
        <f t="shared" si="137"/>
        <v>1.40870178228202</v>
      </c>
      <c r="AA486" s="29">
        <f t="shared" si="141"/>
        <v>1.3406897215112269E-2</v>
      </c>
      <c r="AB486" s="30">
        <f t="shared" si="144"/>
        <v>-1.2689988431814009E-2</v>
      </c>
      <c r="AC486" s="29">
        <f t="shared" si="129"/>
        <v>-3.3007916186336014E-2</v>
      </c>
      <c r="AD486" s="29">
        <f t="shared" si="133"/>
        <v>4.0938011442857608E-2</v>
      </c>
      <c r="AE486" s="29"/>
      <c r="AF486" s="29"/>
      <c r="AG486" s="29"/>
      <c r="AZ486" s="1" t="d">
        <f>A483</f>
        <v>2016-06-13</v>
      </c>
      <c r="BA486" s="6">
        <f t="shared" si="138"/>
        <v>7.7052073144091918E-3</v>
      </c>
      <c r="BB486" s="6">
        <f t="shared" si="130"/>
        <v>-1.4858202776569565E-2</v>
      </c>
      <c r="BC486" s="6">
        <f t="shared" si="134"/>
        <v>0.28431254376064374</v>
      </c>
    </row>
    <row r="487" spans="1:55">
      <c r="A487" s="1" t="d">
        <v>2016-07-11</v>
      </c>
      <c r="B487">
        <v>69.230002999999996</v>
      </c>
      <c r="C487">
        <v>138.38999899999999</v>
      </c>
      <c r="D487" s="29">
        <f t="shared" si="135"/>
        <v>1.9989887765857817</v>
      </c>
      <c r="E487" s="29">
        <f t="shared" si="139"/>
        <v>-1.4092221305407292E-2</v>
      </c>
      <c r="F487" s="30">
        <f t="shared" si="142"/>
        <v>-5.3847522497490002E-2</v>
      </c>
      <c r="G487" s="29">
        <f t="shared" si="127"/>
        <v>0.11035888893510012</v>
      </c>
      <c r="H487" s="29">
        <f t="shared" si="131"/>
        <v>0.24451395659287545</v>
      </c>
      <c r="I487" s="29"/>
      <c r="J487" s="29"/>
      <c r="K487" s="29"/>
      <c r="L487" s="1" t="d">
        <v>2016-07-11</v>
      </c>
      <c r="M487">
        <v>48.779998999999997</v>
      </c>
      <c r="N487">
        <v>138.38999899999999</v>
      </c>
      <c r="O487" s="29">
        <f t="shared" si="136"/>
        <v>2.8370234078930587</v>
      </c>
      <c r="P487" s="29">
        <f t="shared" si="140"/>
        <v>-1.263380597167711E-2</v>
      </c>
      <c r="Q487" s="30">
        <f t="shared" si="143"/>
        <v>-4.2110499916882975E-2</v>
      </c>
      <c r="R487" s="29">
        <f t="shared" si="128"/>
        <v>9.2715160173775825E-3</v>
      </c>
      <c r="S487" s="29">
        <f t="shared" si="132"/>
        <v>0.15708077187008029</v>
      </c>
      <c r="T487" s="29"/>
      <c r="U487" s="29"/>
      <c r="V487" s="29"/>
      <c r="W487" s="1" t="d">
        <v>2016-07-11</v>
      </c>
      <c r="X487">
        <v>80.980002999999996</v>
      </c>
      <c r="Y487">
        <v>58.689999</v>
      </c>
      <c r="Z487" s="29">
        <f t="shared" si="137"/>
        <v>1.3797922027567251</v>
      </c>
      <c r="AA487" s="29">
        <f t="shared" si="141"/>
        <v>-1.3359476155391369E-2</v>
      </c>
      <c r="AB487" s="30">
        <f t="shared" si="144"/>
        <v>-3.3327901244514714E-2</v>
      </c>
      <c r="AC487" s="29">
        <f t="shared" si="129"/>
        <v>-7.6721905280748612E-2</v>
      </c>
      <c r="AD487" s="29">
        <f t="shared" si="133"/>
        <v>9.2130152280209803E-3</v>
      </c>
      <c r="AE487" s="29"/>
      <c r="AF487" s="29"/>
      <c r="AG487" s="29"/>
      <c r="AZ487" s="1" t="d">
        <f>A484</f>
        <v>2016-06-20</v>
      </c>
      <c r="BA487" s="6">
        <f t="shared" si="138"/>
        <v>1.0543289217107565E-2</v>
      </c>
      <c r="BB487" s="6">
        <f t="shared" si="130"/>
        <v>-2.4632038148930176E-2</v>
      </c>
      <c r="BC487" s="6">
        <f t="shared" si="134"/>
        <v>0.28581507326354605</v>
      </c>
    </row>
    <row r="488" spans="1:55">
      <c r="A488" s="1" t="d">
        <v>2016-07-18</v>
      </c>
      <c r="B488">
        <v>68.319999999999993</v>
      </c>
      <c r="C488">
        <v>138.800003</v>
      </c>
      <c r="D488" s="29">
        <f t="shared" si="135"/>
        <v>2.0316159689695552</v>
      </c>
      <c r="E488" s="29">
        <f t="shared" si="139"/>
        <v>-8.0078176145863158E-4</v>
      </c>
      <c r="F488" s="30">
        <f t="shared" si="142"/>
        <v>-5.2621495161131937E-3</v>
      </c>
      <c r="G488" s="29">
        <f t="shared" si="127"/>
        <v>0.11834646623574958</v>
      </c>
      <c r="H488" s="29">
        <f t="shared" si="131"/>
        <v>0.29401155843008658</v>
      </c>
      <c r="I488" s="29"/>
      <c r="J488" s="29"/>
      <c r="K488" s="29"/>
      <c r="L488" s="1" t="d">
        <v>2016-07-18</v>
      </c>
      <c r="M488">
        <v>48.66</v>
      </c>
      <c r="N488">
        <v>138.800003</v>
      </c>
      <c r="O488" s="29">
        <f t="shared" si="136"/>
        <v>2.8524456021372795</v>
      </c>
      <c r="P488" s="29">
        <f t="shared" si="140"/>
        <v>-3.3783104570265857E-2</v>
      </c>
      <c r="Q488" s="30">
        <f t="shared" si="143"/>
        <v>-5.6014831334482732E-3</v>
      </c>
      <c r="R488" s="29">
        <f t="shared" si="128"/>
        <v>4.1474541060976935E-2</v>
      </c>
      <c r="S488" s="29">
        <f t="shared" si="132"/>
        <v>0.19311065931224652</v>
      </c>
      <c r="T488" s="29"/>
      <c r="U488" s="29"/>
      <c r="V488" s="29"/>
      <c r="W488" s="1" t="d">
        <v>2016-07-18</v>
      </c>
      <c r="X488">
        <v>81.599997999999999</v>
      </c>
      <c r="Y488">
        <v>58.290000999999997</v>
      </c>
      <c r="Z488" s="29">
        <f t="shared" si="137"/>
        <v>1.3998970080648996</v>
      </c>
      <c r="AA488" s="29">
        <f t="shared" si="141"/>
        <v>-5.7253228700413048E-4</v>
      </c>
      <c r="AB488" s="30">
        <f t="shared" si="144"/>
        <v>-2.1570794559200759E-2</v>
      </c>
      <c r="AC488" s="29">
        <f t="shared" si="129"/>
        <v>-3.9860019847989862E-2</v>
      </c>
      <c r="AD488" s="29">
        <f t="shared" si="133"/>
        <v>2.1695141299510733E-2</v>
      </c>
      <c r="AE488" s="29"/>
      <c r="AF488" s="29"/>
      <c r="AG488" s="29"/>
      <c r="AZ488" s="1" t="d">
        <f>A485</f>
        <v>2016-06-27</v>
      </c>
      <c r="BA488" s="6">
        <f t="shared" si="138"/>
        <v>2.2088498709498063E-2</v>
      </c>
      <c r="BB488" s="6">
        <f t="shared" si="130"/>
        <v>6.5798773919564964E-3</v>
      </c>
      <c r="BC488" s="6">
        <f t="shared" si="134"/>
        <v>0.2877124633191504</v>
      </c>
    </row>
    <row r="489" spans="1:55">
      <c r="A489" s="1" t="d">
        <v>2016-07-25</v>
      </c>
      <c r="B489">
        <v>67.379997000000003</v>
      </c>
      <c r="C489">
        <v>141.55999800000001</v>
      </c>
      <c r="D489" s="29">
        <f t="shared" si="135"/>
        <v>2.1009202182065994</v>
      </c>
      <c r="E489" s="29">
        <f t="shared" si="139"/>
        <v>2.4962318330562214E-2</v>
      </c>
      <c r="F489" s="30">
        <f t="shared" si="142"/>
        <v>3.298049556652586E-2</v>
      </c>
      <c r="G489" s="29">
        <f t="shared" si="127"/>
        <v>0.15193008969704022</v>
      </c>
      <c r="H489" s="29">
        <f t="shared" si="131"/>
        <v>0.31536083310198787</v>
      </c>
      <c r="I489" s="29"/>
      <c r="J489" s="29"/>
      <c r="K489" s="29"/>
      <c r="L489" s="1" t="d">
        <v>2016-07-25</v>
      </c>
      <c r="M489">
        <v>48.689999</v>
      </c>
      <c r="N489">
        <v>141.55999800000001</v>
      </c>
      <c r="O489" s="29">
        <f t="shared" si="136"/>
        <v>2.907373195879507</v>
      </c>
      <c r="P489" s="29">
        <f t="shared" si="140"/>
        <v>-4.2018603406590804E-2</v>
      </c>
      <c r="Q489" s="30">
        <f t="shared" si="143"/>
        <v>2.2925087325387158E-2</v>
      </c>
      <c r="R489" s="29">
        <f t="shared" si="128"/>
        <v>6.9721275647886868E-2</v>
      </c>
      <c r="S489" s="29">
        <f t="shared" si="132"/>
        <v>0.21283467497998626</v>
      </c>
      <c r="T489" s="29"/>
      <c r="U489" s="29"/>
      <c r="V489" s="29"/>
      <c r="W489" s="1" t="d">
        <v>2016-07-25</v>
      </c>
      <c r="X489">
        <v>81.620002999999997</v>
      </c>
      <c r="Y489">
        <v>58.040000999999997</v>
      </c>
      <c r="Z489" s="29">
        <f t="shared" si="137"/>
        <v>1.4062715643302626</v>
      </c>
      <c r="AA489" s="29">
        <f t="shared" si="141"/>
        <v>1.8797433680427195E-3</v>
      </c>
      <c r="AB489" s="30">
        <f t="shared" si="144"/>
        <v>1.8026070993517301E-3</v>
      </c>
      <c r="AC489" s="29">
        <f t="shared" si="129"/>
        <v>-5.9165218485090265E-2</v>
      </c>
      <c r="AD489" s="29">
        <f t="shared" si="133"/>
        <v>2.7469937879818031E-2</v>
      </c>
      <c r="AE489" s="29"/>
      <c r="AF489" s="29"/>
      <c r="AG489" s="29"/>
      <c r="AZ489" s="1" t="d">
        <f>A486</f>
        <v>2016-07-04</v>
      </c>
      <c r="BA489" s="6">
        <f t="shared" si="138"/>
        <v>1.7451549541047939E-2</v>
      </c>
      <c r="BB489" s="6">
        <f t="shared" si="130"/>
        <v>9.8799567061130425E-2</v>
      </c>
      <c r="BC489" s="6">
        <f t="shared" si="134"/>
        <v>0.32608905765804275</v>
      </c>
    </row>
    <row r="490" spans="1:55">
      <c r="A490" s="1" t="d">
        <v>2016-08-01</v>
      </c>
      <c r="B490">
        <v>67.529999000000004</v>
      </c>
      <c r="C490">
        <v>138</v>
      </c>
      <c r="D490" s="29">
        <f t="shared" si="135"/>
        <v>2.0435362363917702</v>
      </c>
      <c r="E490" s="29">
        <f t="shared" si="139"/>
        <v>-3.7116077289478445E-2</v>
      </c>
      <c r="F490" s="30">
        <f t="shared" si="142"/>
        <v>-2.4757499059552452E-2</v>
      </c>
      <c r="G490" s="29">
        <f t="shared" si="127"/>
        <v>0.1811923160154269</v>
      </c>
      <c r="H490" s="29">
        <f t="shared" si="131"/>
        <v>0.26430291418772567</v>
      </c>
      <c r="I490" s="29"/>
      <c r="J490" s="29"/>
      <c r="K490" s="29"/>
      <c r="L490" s="1" t="d">
        <v>2016-08-01</v>
      </c>
      <c r="M490">
        <v>48.77</v>
      </c>
      <c r="N490">
        <v>138</v>
      </c>
      <c r="O490" s="29">
        <f t="shared" si="136"/>
        <v>2.8296083657986464</v>
      </c>
      <c r="P490" s="29">
        <f t="shared" si="140"/>
        <v>-7.7597228736487486E-2</v>
      </c>
      <c r="Q490" s="30">
        <f t="shared" si="143"/>
        <v>-2.7239212812034324E-2</v>
      </c>
      <c r="R490" s="29">
        <f t="shared" si="128"/>
        <v>7.4983931397362175E-2</v>
      </c>
      <c r="S490" s="29">
        <f t="shared" si="132"/>
        <v>0.1771543244610958</v>
      </c>
      <c r="T490" s="29"/>
      <c r="U490" s="29"/>
      <c r="V490" s="29"/>
      <c r="W490" s="1" t="d">
        <v>2016-08-01</v>
      </c>
      <c r="X490">
        <v>81.569999999999993</v>
      </c>
      <c r="Y490">
        <v>58.310001</v>
      </c>
      <c r="Z490" s="29">
        <f t="shared" si="137"/>
        <v>1.3989023941193208</v>
      </c>
      <c r="AA490" s="29">
        <f t="shared" si="141"/>
        <v>-6.9806335509108395E-3</v>
      </c>
      <c r="AB490" s="30">
        <f t="shared" si="144"/>
        <v>-5.7223948153913269E-3</v>
      </c>
      <c r="AC490" s="29">
        <f t="shared" si="129"/>
        <v>-5.9148489844461812E-2</v>
      </c>
      <c r="AD490" s="29">
        <f t="shared" si="133"/>
        <v>6.7534547351751446E-3</v>
      </c>
      <c r="AE490" s="29"/>
      <c r="AF490" s="29"/>
      <c r="AG490" s="29"/>
      <c r="AZ490" s="1" t="d">
        <f>A487</f>
        <v>2016-07-11</v>
      </c>
      <c r="BA490" s="6">
        <f t="shared" si="138"/>
        <v>-1.4273446673788688E-2</v>
      </c>
      <c r="BB490" s="6">
        <f t="shared" si="130"/>
        <v>9.0560554013774629E-3</v>
      </c>
      <c r="BC490" s="6">
        <f t="shared" si="134"/>
        <v>0.22510125260278396</v>
      </c>
    </row>
    <row r="491" spans="1:55">
      <c r="A491" s="1" t="d">
        <v>2016-08-08</v>
      </c>
      <c r="B491">
        <v>68.699996999999996</v>
      </c>
      <c r="C491">
        <v>140.08000200000001</v>
      </c>
      <c r="D491" s="29">
        <f t="shared" si="135"/>
        <v>2.0390103073803632</v>
      </c>
      <c r="E491" s="29">
        <f t="shared" si="139"/>
        <v>1.9823105706836534E-2</v>
      </c>
      <c r="F491" s="30">
        <f t="shared" si="142"/>
        <v>-4.8429982787868114E-2</v>
      </c>
      <c r="G491" s="29">
        <f t="shared" si="127"/>
        <v>0.11699474373756252</v>
      </c>
      <c r="H491" s="29">
        <f t="shared" si="131"/>
        <v>0.29653081373196499</v>
      </c>
      <c r="I491" s="29"/>
      <c r="J491" s="29"/>
      <c r="K491" s="29"/>
      <c r="L491" s="1" t="d">
        <v>2016-08-08</v>
      </c>
      <c r="M491">
        <v>48.419998</v>
      </c>
      <c r="N491">
        <v>140.08000200000001</v>
      </c>
      <c r="O491" s="29">
        <f t="shared" si="136"/>
        <v>2.8930195742676408</v>
      </c>
      <c r="P491" s="29">
        <f t="shared" si="140"/>
        <v>1.9545385326172185E-2</v>
      </c>
      <c r="Q491" s="30">
        <f t="shared" si="143"/>
        <v>1.5309543401644703E-3</v>
      </c>
      <c r="R491" s="29">
        <f t="shared" si="128"/>
        <v>7.0718792307542314E-2</v>
      </c>
      <c r="S491" s="29">
        <f t="shared" si="132"/>
        <v>0.21511858929519667</v>
      </c>
      <c r="T491" s="29"/>
      <c r="U491" s="29"/>
      <c r="V491" s="29"/>
      <c r="W491" s="1" t="d">
        <v>2016-08-08</v>
      </c>
      <c r="X491">
        <v>82</v>
      </c>
      <c r="Y491">
        <v>58.560001</v>
      </c>
      <c r="Z491" s="29">
        <f t="shared" si="137"/>
        <v>1.4002732001319467</v>
      </c>
      <c r="AA491" s="29">
        <f t="shared" si="141"/>
        <v>1.4734450416061131E-2</v>
      </c>
      <c r="AB491" s="30">
        <f t="shared" si="144"/>
        <v>-1.7690168528901516E-2</v>
      </c>
      <c r="AC491" s="29">
        <f t="shared" si="129"/>
        <v>-3.6518545482596997E-2</v>
      </c>
      <c r="AD491" s="29">
        <f t="shared" si="133"/>
        <v>-9.7904065313236862E-3</v>
      </c>
      <c r="AE491" s="29"/>
      <c r="AF491" s="29"/>
      <c r="AG491" s="29"/>
      <c r="AZ491" s="1" t="d">
        <f>A488</f>
        <v>2016-07-18</v>
      </c>
      <c r="BA491" s="6">
        <f t="shared" si="138"/>
        <v>-1.7913206022989354E-3</v>
      </c>
      <c r="BB491" s="6">
        <f t="shared" si="130"/>
        <v>4.1259080444976816E-2</v>
      </c>
      <c r="BC491" s="6">
        <f t="shared" si="134"/>
        <v>0.2745988544399951</v>
      </c>
    </row>
    <row r="492" spans="1:55">
      <c r="A492" s="1" t="d">
        <v>2016-08-15</v>
      </c>
      <c r="B492">
        <v>70.410004000000001</v>
      </c>
      <c r="C492">
        <v>138.71000699999999</v>
      </c>
      <c r="D492" s="29">
        <f t="shared" si="135"/>
        <v>1.970032653314435</v>
      </c>
      <c r="E492" s="29">
        <f t="shared" si="139"/>
        <v>-3.0781402307178594E-2</v>
      </c>
      <c r="F492" s="30">
        <f t="shared" si="142"/>
        <v>-7.1743147013023451E-2</v>
      </c>
      <c r="G492" s="29">
        <f t="shared" ref="G492:G555" si="145">LN(D492/D453)</f>
        <v>9.0014410774312603E-2</v>
      </c>
      <c r="H492" s="29">
        <f t="shared" si="131"/>
        <v>0.23425303366929284</v>
      </c>
      <c r="I492" s="29"/>
      <c r="J492" s="29"/>
      <c r="K492" s="29"/>
      <c r="L492" s="1" t="d">
        <v>2016-08-15</v>
      </c>
      <c r="M492">
        <v>48.990001999999997</v>
      </c>
      <c r="N492">
        <v>138.71000699999999</v>
      </c>
      <c r="O492" s="29">
        <f t="shared" si="136"/>
        <v>2.8313941893694961</v>
      </c>
      <c r="P492" s="29">
        <f t="shared" si="140"/>
        <v>-7.4074955661046745E-3</v>
      </c>
      <c r="Q492" s="30">
        <f t="shared" si="143"/>
        <v>-4.6169876244349255E-2</v>
      </c>
      <c r="R492" s="29">
        <f t="shared" ref="R492:R555" si="146">LN(O492/O453)</f>
        <v>6.7905959993925638E-2</v>
      </c>
      <c r="S492" s="29">
        <f t="shared" si="132"/>
        <v>0.16834570041303623</v>
      </c>
      <c r="T492" s="29"/>
      <c r="U492" s="29"/>
      <c r="V492" s="29"/>
      <c r="W492" s="1" t="d">
        <v>2016-08-15</v>
      </c>
      <c r="X492">
        <v>81.5</v>
      </c>
      <c r="Y492">
        <v>59.02</v>
      </c>
      <c r="Z492" s="29">
        <f t="shared" si="137"/>
        <v>1.3808878346323279</v>
      </c>
      <c r="AA492" s="29">
        <f t="shared" si="141"/>
        <v>-1.3672017515174035E-2</v>
      </c>
      <c r="AB492" s="30">
        <f t="shared" si="144"/>
        <v>-3.026766758507805E-2</v>
      </c>
      <c r="AC492" s="29">
        <f t="shared" ref="AC492:AC555" si="147">LN(Z492/Z453)</f>
        <v>-6.0520110488451913E-2</v>
      </c>
      <c r="AD492" s="29">
        <f t="shared" si="133"/>
        <v>-3.043850658563331E-2</v>
      </c>
      <c r="AE492" s="29"/>
      <c r="AF492" s="29"/>
      <c r="AG492" s="29"/>
      <c r="AZ492" s="1" t="d">
        <f>A489</f>
        <v>2016-07-25</v>
      </c>
      <c r="BA492" s="6">
        <f t="shared" si="138"/>
        <v>3.983475978008362E-3</v>
      </c>
      <c r="BB492" s="6">
        <f t="shared" si="130"/>
        <v>6.9505815031886756E-2</v>
      </c>
      <c r="BC492" s="6">
        <f t="shared" si="134"/>
        <v>0.29594812911189639</v>
      </c>
    </row>
    <row r="493" spans="1:55">
      <c r="A493" s="1" t="d">
        <v>2016-08-22</v>
      </c>
      <c r="B493">
        <v>69.379997000000003</v>
      </c>
      <c r="C493">
        <v>138.36000100000001</v>
      </c>
      <c r="D493" s="29">
        <f t="shared" si="135"/>
        <v>1.9942347503993119</v>
      </c>
      <c r="E493" s="29">
        <f t="shared" si="139"/>
        <v>-5.2115054899154988E-2</v>
      </c>
      <c r="F493" s="30">
        <f t="shared" si="142"/>
        <v>-3.9962418542281899E-2</v>
      </c>
      <c r="G493" s="29">
        <f t="shared" si="145"/>
        <v>0.11083737863739111</v>
      </c>
      <c r="H493" s="29">
        <f t="shared" si="131"/>
        <v>0.23298026120231299</v>
      </c>
      <c r="I493" s="29"/>
      <c r="J493" s="29"/>
      <c r="K493" s="29"/>
      <c r="L493" s="1" t="d">
        <v>2016-08-22</v>
      </c>
      <c r="M493">
        <v>48.73</v>
      </c>
      <c r="N493">
        <v>138.36000100000001</v>
      </c>
      <c r="O493" s="29">
        <f t="shared" si="136"/>
        <v>2.8393187153704087</v>
      </c>
      <c r="P493" s="29">
        <f t="shared" si="140"/>
        <v>-2.3685857251390961E-2</v>
      </c>
      <c r="Q493" s="30">
        <f t="shared" si="143"/>
        <v>-9.0349855715208156E-3</v>
      </c>
      <c r="R493" s="29">
        <f t="shared" si="146"/>
        <v>6.8367740138837882E-2</v>
      </c>
      <c r="S493" s="29">
        <f t="shared" si="132"/>
        <v>0.1544743947283595</v>
      </c>
      <c r="T493" s="29"/>
      <c r="U493" s="29"/>
      <c r="V493" s="29"/>
      <c r="W493" s="1" t="d">
        <v>2016-08-22</v>
      </c>
      <c r="X493">
        <v>80.940002000000007</v>
      </c>
      <c r="Y493">
        <v>58.66</v>
      </c>
      <c r="Z493" s="29">
        <f t="shared" si="137"/>
        <v>1.3798159222638937</v>
      </c>
      <c r="AA493" s="29">
        <f t="shared" si="141"/>
        <v>-1.8991820879796475E-2</v>
      </c>
      <c r="AB493" s="30">
        <f t="shared" si="144"/>
        <v>-2.7436970139592128E-2</v>
      </c>
      <c r="AC493" s="29">
        <f t="shared" si="147"/>
        <v>-6.9135086127703832E-2</v>
      </c>
      <c r="AD493" s="29">
        <f t="shared" si="133"/>
        <v>-3.8391743324510279E-2</v>
      </c>
      <c r="AE493" s="29"/>
      <c r="AF493" s="29"/>
      <c r="AG493" s="29"/>
      <c r="AZ493" s="1" t="d">
        <f>A490</f>
        <v>2016-08-01</v>
      </c>
      <c r="BA493" s="6">
        <f t="shared" si="138"/>
        <v>-1.6733007166634523E-2</v>
      </c>
      <c r="BB493" s="6">
        <f t="shared" si="130"/>
        <v>7.4768470781362062E-2</v>
      </c>
      <c r="BC493" s="6">
        <f t="shared" si="134"/>
        <v>0.24489021019763418</v>
      </c>
    </row>
    <row r="494" spans="1:55">
      <c r="A494" s="1" t="d">
        <v>2016-08-29</v>
      </c>
      <c r="B494">
        <v>69.080001999999993</v>
      </c>
      <c r="C494">
        <v>138.63000500000001</v>
      </c>
      <c r="D494" s="29">
        <f t="shared" si="135"/>
        <v>2.006803720127281</v>
      </c>
      <c r="E494" s="29">
        <f t="shared" si="139"/>
        <v>-1.8138488991591335E-2</v>
      </c>
      <c r="F494" s="30">
        <f t="shared" si="142"/>
        <v>4.6993914445146327E-2</v>
      </c>
      <c r="G494" s="29">
        <f t="shared" si="145"/>
        <v>7.3990972878340514E-2</v>
      </c>
      <c r="H494" s="29">
        <f t="shared" si="131"/>
        <v>0.20253414016911364</v>
      </c>
      <c r="I494" s="29"/>
      <c r="J494" s="29"/>
      <c r="K494" s="29"/>
      <c r="L494" s="1" t="d">
        <v>2016-08-29</v>
      </c>
      <c r="M494">
        <v>49.25</v>
      </c>
      <c r="N494">
        <v>138.63000500000001</v>
      </c>
      <c r="O494" s="29">
        <f t="shared" si="136"/>
        <v>2.8148224365482237</v>
      </c>
      <c r="P494" s="29">
        <f t="shared" si="140"/>
        <v>-5.2391334358277133E-3</v>
      </c>
      <c r="Q494" s="30">
        <f t="shared" si="143"/>
        <v>3.4666071343412819E-2</v>
      </c>
      <c r="R494" s="29">
        <f t="shared" si="146"/>
        <v>6.7306409377007062E-2</v>
      </c>
      <c r="S494" s="29">
        <f t="shared" si="132"/>
        <v>0.12222386582776083</v>
      </c>
      <c r="T494" s="29"/>
      <c r="U494" s="29"/>
      <c r="V494" s="29"/>
      <c r="W494" s="1" t="d">
        <v>2016-08-29</v>
      </c>
      <c r="X494">
        <v>80.879997000000003</v>
      </c>
      <c r="Y494">
        <v>58.93</v>
      </c>
      <c r="Z494" s="29">
        <f t="shared" si="137"/>
        <v>1.3724757678601731</v>
      </c>
      <c r="AA494" s="29">
        <f t="shared" si="141"/>
        <v>-1.9071686158302223E-2</v>
      </c>
      <c r="AB494" s="30">
        <f t="shared" si="144"/>
        <v>-2.5991051279214413E-2</v>
      </c>
      <c r="AC494" s="29">
        <f t="shared" si="147"/>
        <v>-8.1244263936332523E-2</v>
      </c>
      <c r="AD494" s="29">
        <f t="shared" si="133"/>
        <v>-4.8851028341929476E-2</v>
      </c>
      <c r="AE494" s="29"/>
      <c r="AF494" s="29"/>
      <c r="AG494" s="29"/>
      <c r="AZ494" s="1" t="d">
        <f>A491</f>
        <v>2016-08-08</v>
      </c>
      <c r="BA494" s="6">
        <f t="shared" si="138"/>
        <v>-3.3276868433133357E-2</v>
      </c>
      <c r="BB494" s="6">
        <f t="shared" si="130"/>
        <v>7.0503331691542201E-2</v>
      </c>
      <c r="BC494" s="6">
        <f t="shared" si="134"/>
        <v>0.27711810974187351</v>
      </c>
    </row>
    <row r="495" spans="1:55">
      <c r="A495" s="1" t="d">
        <v>2016-09-05</v>
      </c>
      <c r="B495">
        <v>69.699996999999996</v>
      </c>
      <c r="C495">
        <v>135.520004</v>
      </c>
      <c r="D495" s="29">
        <f t="shared" si="135"/>
        <v>1.9443329961692826</v>
      </c>
      <c r="E495" s="29">
        <f t="shared" si="139"/>
        <v>-4.7545561000159629E-2</v>
      </c>
      <c r="F495" s="30">
        <f t="shared" si="142"/>
        <v>1.429273431160815E-2</v>
      </c>
      <c r="G495" s="29">
        <f t="shared" si="145"/>
        <v>-5.1443263918857743E-2</v>
      </c>
      <c r="H495" s="29">
        <f t="shared" si="131"/>
        <v>0.1076687907516562</v>
      </c>
      <c r="I495" s="29"/>
      <c r="J495" s="29"/>
      <c r="K495" s="29"/>
      <c r="L495" s="1" t="d">
        <v>2016-09-05</v>
      </c>
      <c r="M495">
        <v>47.439999</v>
      </c>
      <c r="N495">
        <v>135.520004</v>
      </c>
      <c r="O495" s="29">
        <f t="shared" si="136"/>
        <v>2.8566611900645276</v>
      </c>
      <c r="P495" s="29">
        <f t="shared" si="140"/>
        <v>-1.26472652410157E-2</v>
      </c>
      <c r="Q495" s="30">
        <f t="shared" si="143"/>
        <v>3.9172636107308541E-2</v>
      </c>
      <c r="R495" s="29">
        <f t="shared" si="146"/>
        <v>1.4134348582506858E-2</v>
      </c>
      <c r="S495" s="29">
        <f t="shared" si="132"/>
        <v>5.9083765674816047E-2</v>
      </c>
      <c r="T495" s="29"/>
      <c r="U495" s="29"/>
      <c r="V495" s="29"/>
      <c r="W495" s="1" t="d">
        <v>2016-09-05</v>
      </c>
      <c r="X495">
        <v>78.430000000000007</v>
      </c>
      <c r="Y495">
        <v>57.119999</v>
      </c>
      <c r="Z495" s="29">
        <f t="shared" si="137"/>
        <v>1.3730742537302916</v>
      </c>
      <c r="AA495" s="29">
        <f t="shared" si="141"/>
        <v>-1.9615153834445193E-2</v>
      </c>
      <c r="AB495" s="30">
        <f t="shared" si="144"/>
        <v>-2.6719294523786689E-2</v>
      </c>
      <c r="AC495" s="29">
        <f t="shared" si="147"/>
        <v>-7.7519294680393577E-2</v>
      </c>
      <c r="AD495" s="29">
        <f t="shared" si="133"/>
        <v>-8.2091704672745194E-2</v>
      </c>
      <c r="AE495" s="29"/>
      <c r="AF495" s="29"/>
      <c r="AG495" s="29"/>
      <c r="AZ495" s="1" t="d">
        <f>A492</f>
        <v>2016-08-15</v>
      </c>
      <c r="BA495" s="6">
        <f t="shared" si="138"/>
        <v>-5.3924968487442979E-2</v>
      </c>
      <c r="BB495" s="6">
        <f t="shared" ref="BB495:BB558" si="148">R492-AVERAGE($P$4:$S$640)</f>
        <v>6.7690499377925525E-2</v>
      </c>
      <c r="BC495" s="6">
        <f t="shared" si="134"/>
        <v>0.21484032967920136</v>
      </c>
    </row>
    <row r="496" spans="1:55">
      <c r="A496" s="1" t="d">
        <v>2016-09-12</v>
      </c>
      <c r="B496">
        <v>67.449996999999996</v>
      </c>
      <c r="C496">
        <v>134.75</v>
      </c>
      <c r="D496" s="29">
        <f t="shared" si="135"/>
        <v>1.9977762193228861</v>
      </c>
      <c r="E496" s="29">
        <f t="shared" si="139"/>
        <v>1.3984553713689472E-2</v>
      </c>
      <c r="F496" s="30">
        <f t="shared" si="142"/>
        <v>-4.2285028848502673E-4</v>
      </c>
      <c r="G496" s="29">
        <f t="shared" si="145"/>
        <v>-4.8046091258160534E-2</v>
      </c>
      <c r="H496" s="29">
        <f t="shared" si="131"/>
        <v>0.12327738011412072</v>
      </c>
      <c r="I496" s="29"/>
      <c r="J496" s="29"/>
      <c r="K496" s="29"/>
      <c r="L496" s="1" t="d">
        <v>2016-09-12</v>
      </c>
      <c r="M496">
        <v>46.759998000000003</v>
      </c>
      <c r="N496">
        <v>134.75</v>
      </c>
      <c r="O496" s="29">
        <f t="shared" si="136"/>
        <v>2.8817366502025941</v>
      </c>
      <c r="P496" s="29">
        <f t="shared" si="140"/>
        <v>1.7623879191783733E-2</v>
      </c>
      <c r="Q496" s="30">
        <f t="shared" si="143"/>
        <v>1.9516749571263314E-2</v>
      </c>
      <c r="R496" s="29">
        <f t="shared" si="146"/>
        <v>-1.1581821759214654E-2</v>
      </c>
      <c r="S496" s="29">
        <f t="shared" si="132"/>
        <v>7.7591096721232308E-2</v>
      </c>
      <c r="T496" s="29"/>
      <c r="U496" s="29"/>
      <c r="V496" s="29"/>
      <c r="W496" s="1" t="d">
        <v>2016-09-12</v>
      </c>
      <c r="X496">
        <v>78.510002</v>
      </c>
      <c r="Y496">
        <v>56.610000999999997</v>
      </c>
      <c r="Z496" s="29">
        <f t="shared" si="137"/>
        <v>1.3868574565119687</v>
      </c>
      <c r="AA496" s="29">
        <f t="shared" si="141"/>
        <v>4.313714239310134E-3</v>
      </c>
      <c r="AB496" s="30">
        <f t="shared" si="144"/>
        <v>-2.7043163354316429E-2</v>
      </c>
      <c r="AC496" s="29">
        <f t="shared" si="147"/>
        <v>-7.4810424100098818E-2</v>
      </c>
      <c r="AD496" s="29">
        <f t="shared" si="133"/>
        <v>-6.4682645322394067E-2</v>
      </c>
      <c r="AE496" s="29"/>
      <c r="AF496" s="29"/>
      <c r="AG496" s="29"/>
      <c r="AZ496" s="1" t="d">
        <f>A493</f>
        <v>2016-08-22</v>
      </c>
      <c r="BA496" s="6">
        <f t="shared" si="138"/>
        <v>-6.1878205226319948E-2</v>
      </c>
      <c r="BB496" s="6">
        <f t="shared" si="148"/>
        <v>6.8152279522837769E-2</v>
      </c>
      <c r="BC496" s="6">
        <f t="shared" si="134"/>
        <v>0.21356755721222151</v>
      </c>
    </row>
    <row r="497" spans="1:55">
      <c r="A497" s="1" t="d">
        <v>2016-09-19</v>
      </c>
      <c r="B497">
        <v>67.639999000000003</v>
      </c>
      <c r="C497">
        <v>136.820007</v>
      </c>
      <c r="D497" s="29">
        <f t="shared" si="135"/>
        <v>2.0227677265341177</v>
      </c>
      <c r="E497" s="29">
        <f t="shared" si="139"/>
        <v>1.4206342253718899E-2</v>
      </c>
      <c r="F497" s="30">
        <f t="shared" si="142"/>
        <v>-6.2207641728450388E-3</v>
      </c>
      <c r="G497" s="29">
        <f t="shared" si="145"/>
        <v>2.2014827389218505E-2</v>
      </c>
      <c r="H497" s="29">
        <f t="shared" si="131"/>
        <v>8.5990343242372771E-2</v>
      </c>
      <c r="I497" s="29"/>
      <c r="J497" s="29"/>
      <c r="K497" s="29"/>
      <c r="L497" s="1" t="d">
        <v>2016-09-19</v>
      </c>
      <c r="M497">
        <v>47.310001</v>
      </c>
      <c r="N497">
        <v>136.820007</v>
      </c>
      <c r="O497" s="29">
        <f t="shared" si="136"/>
        <v>2.891989095498011</v>
      </c>
      <c r="P497" s="29">
        <f t="shared" si="140"/>
        <v>1.8380399273648894E-2</v>
      </c>
      <c r="Q497" s="30">
        <f t="shared" si="143"/>
        <v>4.5775237253359285E-3</v>
      </c>
      <c r="R497" s="29">
        <f t="shared" si="146"/>
        <v>4.6004423719535267E-2</v>
      </c>
      <c r="S497" s="29">
        <f t="shared" si="132"/>
        <v>5.0464306007323073E-2</v>
      </c>
      <c r="T497" s="29"/>
      <c r="U497" s="29"/>
      <c r="V497" s="29"/>
      <c r="W497" s="1" t="d">
        <v>2016-09-19</v>
      </c>
      <c r="X497">
        <v>79.669998000000007</v>
      </c>
      <c r="Y497">
        <v>57.720001000000003</v>
      </c>
      <c r="Z497" s="29">
        <f t="shared" si="137"/>
        <v>1.3802840717206502</v>
      </c>
      <c r="AA497" s="29">
        <f t="shared" si="141"/>
        <v>3.3922644995914799E-4</v>
      </c>
      <c r="AB497" s="30">
        <f t="shared" si="144"/>
        <v>-2.7586930363244416E-2</v>
      </c>
      <c r="AC497" s="29">
        <f t="shared" si="147"/>
        <v>-6.1620834420173021E-2</v>
      </c>
      <c r="AD497" s="29">
        <f t="shared" si="133"/>
        <v>-5.4776056886149824E-2</v>
      </c>
      <c r="AE497" s="29"/>
      <c r="AF497" s="29"/>
      <c r="AG497" s="29"/>
      <c r="AZ497" s="1" t="d">
        <f>A494</f>
        <v>2016-08-29</v>
      </c>
      <c r="BA497" s="6">
        <f t="shared" si="138"/>
        <v>-7.2337490243739144E-2</v>
      </c>
      <c r="BB497" s="6">
        <f t="shared" si="148"/>
        <v>6.7090948761006949E-2</v>
      </c>
      <c r="BC497" s="6">
        <f t="shared" si="134"/>
        <v>0.18312143617902216</v>
      </c>
    </row>
    <row r="498" spans="1:55">
      <c r="A498" s="1" t="d">
        <v>2016-09-26</v>
      </c>
      <c r="B498">
        <v>70.610000999999997</v>
      </c>
      <c r="C498">
        <v>137.509995</v>
      </c>
      <c r="D498" s="29">
        <f t="shared" si="135"/>
        <v>1.9474577687656456</v>
      </c>
      <c r="E498" s="29">
        <f t="shared" si="139"/>
        <v>-3.0018453703790748E-2</v>
      </c>
      <c r="F498" s="30">
        <f t="shared" si="142"/>
        <v>-1.0086660481688426E-2</v>
      </c>
      <c r="G498" s="29">
        <f t="shared" si="145"/>
        <v>-2.6124912264751849E-2</v>
      </c>
      <c r="H498" s="29">
        <f t="shared" si="131"/>
        <v>8.5587771400991303E-2</v>
      </c>
      <c r="I498" s="29"/>
      <c r="J498" s="29"/>
      <c r="K498" s="29"/>
      <c r="L498" s="1" t="d">
        <v>2016-09-26</v>
      </c>
      <c r="M498">
        <v>47.75</v>
      </c>
      <c r="N498">
        <v>137.509995</v>
      </c>
      <c r="O498" s="29">
        <f t="shared" si="136"/>
        <v>2.8797904712041884</v>
      </c>
      <c r="P498" s="29">
        <f t="shared" si="140"/>
        <v>2.2818356447705836E-2</v>
      </c>
      <c r="Q498" s="30">
        <f t="shared" si="143"/>
        <v>2.3739833825070895E-2</v>
      </c>
      <c r="R498" s="29">
        <f t="shared" si="146"/>
        <v>3.6324207187785548E-2</v>
      </c>
      <c r="S498" s="29">
        <f t="shared" si="132"/>
        <v>6.0294474393568276E-2</v>
      </c>
      <c r="T498" s="29"/>
      <c r="U498" s="29"/>
      <c r="V498" s="29"/>
      <c r="W498" s="1" t="d">
        <v>2016-09-26</v>
      </c>
      <c r="X498">
        <v>80.040001000000004</v>
      </c>
      <c r="Y498">
        <v>58.380001</v>
      </c>
      <c r="Z498" s="29">
        <f t="shared" si="137"/>
        <v>1.3710174653816811</v>
      </c>
      <c r="AA498" s="29">
        <f t="shared" si="141"/>
        <v>-1.0630991162417175E-3</v>
      </c>
      <c r="AB498" s="30">
        <f t="shared" si="144"/>
        <v>-2.9423606209637944E-2</v>
      </c>
      <c r="AC498" s="29">
        <f t="shared" si="147"/>
        <v>-7.2724381986451522E-2</v>
      </c>
      <c r="AD498" s="29">
        <f t="shared" si="133"/>
        <v>-4.9764008590351357E-2</v>
      </c>
      <c r="AE498" s="29"/>
      <c r="AF498" s="29"/>
      <c r="AG498" s="29"/>
      <c r="AZ498" s="1" t="d">
        <f>A495</f>
        <v>2016-09-05</v>
      </c>
      <c r="BA498" s="6">
        <f t="shared" si="138"/>
        <v>-0.10557816657455486</v>
      </c>
      <c r="BB498" s="6">
        <f t="shared" si="148"/>
        <v>1.3918887966506739E-2</v>
      </c>
      <c r="BC498" s="6">
        <f t="shared" si="134"/>
        <v>8.8256086761564712E-2</v>
      </c>
    </row>
    <row r="499" spans="1:55">
      <c r="A499" s="1" t="d">
        <v>2016-10-03</v>
      </c>
      <c r="B499">
        <v>70.610000999999997</v>
      </c>
      <c r="C499">
        <v>133.91999799999999</v>
      </c>
      <c r="D499" s="29">
        <f t="shared" si="135"/>
        <v>1.8966151551251218</v>
      </c>
      <c r="E499" s="29">
        <f t="shared" si="139"/>
        <v>-2.4848185578491468E-2</v>
      </c>
      <c r="F499" s="30">
        <f t="shared" si="142"/>
        <v>-1.9678190938347329E-2</v>
      </c>
      <c r="G499" s="29">
        <f t="shared" si="145"/>
        <v>-0.14879198612809846</v>
      </c>
      <c r="H499" s="29">
        <f t="shared" si="131"/>
        <v>-4.8891786233604184E-2</v>
      </c>
      <c r="I499" s="29"/>
      <c r="J499" s="29"/>
      <c r="K499" s="29"/>
      <c r="L499" s="1" t="d">
        <v>2016-10-03</v>
      </c>
      <c r="M499">
        <v>46.860000999999997</v>
      </c>
      <c r="N499">
        <v>133.91999799999999</v>
      </c>
      <c r="O499" s="29">
        <f t="shared" si="136"/>
        <v>2.857874416178523</v>
      </c>
      <c r="P499" s="29">
        <f t="shared" si="140"/>
        <v>4.2461057759383047E-4</v>
      </c>
      <c r="Q499" s="30">
        <f t="shared" si="143"/>
        <v>3.7668227050674845E-2</v>
      </c>
      <c r="R499" s="29">
        <f t="shared" si="146"/>
        <v>-7.4650425334082268E-2</v>
      </c>
      <c r="S499" s="29">
        <f t="shared" si="132"/>
        <v>-2.3222292558901493E-2</v>
      </c>
      <c r="T499" s="29"/>
      <c r="U499" s="29"/>
      <c r="V499" s="29"/>
      <c r="W499" s="1" t="d">
        <v>2016-10-03</v>
      </c>
      <c r="X499">
        <v>79.739998</v>
      </c>
      <c r="Y499">
        <v>57.560001</v>
      </c>
      <c r="Z499" s="29">
        <f t="shared" si="137"/>
        <v>1.3853369807967864</v>
      </c>
      <c r="AA499" s="29">
        <f t="shared" si="141"/>
        <v>8.891210779101948E-3</v>
      </c>
      <c r="AB499" s="30">
        <f t="shared" si="144"/>
        <v>-2.3445977338747523E-2</v>
      </c>
      <c r="AC499" s="29">
        <f t="shared" si="147"/>
        <v>-6.6430195421233088E-2</v>
      </c>
      <c r="AD499" s="29">
        <f t="shared" si="133"/>
        <v>-4.21699714009535E-2</v>
      </c>
      <c r="AE499" s="29"/>
      <c r="AF499" s="29"/>
      <c r="AG499" s="29"/>
      <c r="AZ499" s="1" t="d">
        <f>A496</f>
        <v>2016-09-12</v>
      </c>
      <c r="BA499" s="6">
        <f t="shared" si="138"/>
        <v>-8.8169107224203735E-2</v>
      </c>
      <c r="BB499" s="6">
        <f t="shared" si="148"/>
        <v>-1.1797282375214773E-2</v>
      </c>
      <c r="BC499" s="6">
        <f t="shared" si="134"/>
        <v>0.10386467612402923</v>
      </c>
    </row>
    <row r="500" spans="1:55">
      <c r="A500" s="1" t="d">
        <v>2016-10-10</v>
      </c>
      <c r="B500">
        <v>69.800003000000004</v>
      </c>
      <c r="C500">
        <v>131.58999600000001</v>
      </c>
      <c r="D500" s="29">
        <f t="shared" si="135"/>
        <v>1.885243414674352</v>
      </c>
      <c r="E500" s="29">
        <f t="shared" si="139"/>
        <v>-5.7977726596399722E-2</v>
      </c>
      <c r="F500" s="30">
        <f t="shared" si="142"/>
        <v>-6.0216697313633591E-2</v>
      </c>
      <c r="G500" s="29">
        <f t="shared" si="145"/>
        <v>-0.20479428719482534</v>
      </c>
      <c r="H500" s="29">
        <f t="shared" si="131"/>
        <v>1.2796955374220443E-2</v>
      </c>
      <c r="I500" s="29"/>
      <c r="J500" s="29"/>
      <c r="K500" s="29"/>
      <c r="L500" s="1" t="d">
        <v>2016-10-10</v>
      </c>
      <c r="M500">
        <v>46.32</v>
      </c>
      <c r="N500">
        <v>131.58999600000001</v>
      </c>
      <c r="O500" s="29">
        <f t="shared" si="136"/>
        <v>2.8408893782383422</v>
      </c>
      <c r="P500" s="29">
        <f t="shared" si="140"/>
        <v>-1.4275951456976962E-2</v>
      </c>
      <c r="Q500" s="30">
        <f t="shared" si="143"/>
        <v>1.6132708221606142E-2</v>
      </c>
      <c r="R500" s="29">
        <f t="shared" si="146"/>
        <v>-0.14603508420744132</v>
      </c>
      <c r="S500" s="29">
        <f t="shared" si="132"/>
        <v>1.2206741527982318E-2</v>
      </c>
      <c r="T500" s="29"/>
      <c r="U500" s="29"/>
      <c r="V500" s="29"/>
      <c r="W500" s="1" t="d">
        <v>2016-10-10</v>
      </c>
      <c r="X500">
        <v>78.889999000000003</v>
      </c>
      <c r="Y500">
        <v>57.23</v>
      </c>
      <c r="Z500" s="29">
        <f t="shared" si="137"/>
        <v>1.3784728114625198</v>
      </c>
      <c r="AA500" s="29">
        <f t="shared" si="141"/>
        <v>-6.0641369612242611E-3</v>
      </c>
      <c r="AB500" s="30">
        <f t="shared" si="144"/>
        <v>-2.4689934582356656E-2</v>
      </c>
      <c r="AC500" s="29">
        <f t="shared" si="147"/>
        <v>-6.4069371947869977E-2</v>
      </c>
      <c r="AD500" s="29">
        <f t="shared" si="133"/>
        <v>-5.7526356008689147E-2</v>
      </c>
      <c r="AE500" s="29"/>
      <c r="AF500" s="29"/>
      <c r="AG500" s="29"/>
      <c r="AZ500" s="1" t="d">
        <f>A497</f>
        <v>2016-09-19</v>
      </c>
      <c r="BA500" s="6">
        <f t="shared" si="138"/>
        <v>-7.8262518787959492E-2</v>
      </c>
      <c r="BB500" s="6">
        <f t="shared" si="148"/>
        <v>4.5788963103535148E-2</v>
      </c>
      <c r="BC500" s="6">
        <f t="shared" si="134"/>
        <v>6.6577639252281287E-2</v>
      </c>
    </row>
    <row r="501" spans="1:55">
      <c r="A501" s="1" t="d">
        <v>2016-10-17</v>
      </c>
      <c r="B501">
        <v>70.190002000000007</v>
      </c>
      <c r="C501">
        <v>133.30999800000001</v>
      </c>
      <c r="D501" s="29">
        <f t="shared" si="135"/>
        <v>1.8992733181571928</v>
      </c>
      <c r="E501" s="29">
        <f t="shared" si="139"/>
        <v>-6.2995386362190556E-2</v>
      </c>
      <c r="F501" s="30">
        <f t="shared" si="142"/>
        <v>-5.1972603709255875E-2</v>
      </c>
      <c r="G501" s="29">
        <f t="shared" si="145"/>
        <v>-0.16886060606211298</v>
      </c>
      <c r="H501" s="29">
        <f t="shared" si="131"/>
        <v>-1.2511536429205888E-2</v>
      </c>
      <c r="I501" s="29"/>
      <c r="J501" s="29"/>
      <c r="K501" s="29"/>
      <c r="L501" s="1" t="d">
        <v>2016-10-17</v>
      </c>
      <c r="M501">
        <v>47.060001</v>
      </c>
      <c r="N501">
        <v>133.30999800000001</v>
      </c>
      <c r="O501" s="29">
        <f t="shared" si="136"/>
        <v>2.8327665781392568</v>
      </c>
      <c r="P501" s="29">
        <f t="shared" si="140"/>
        <v>-2.0690710140449577E-2</v>
      </c>
      <c r="Q501" s="30">
        <f t="shared" si="143"/>
        <v>3.3796742799760389E-3</v>
      </c>
      <c r="R501" s="29">
        <f t="shared" si="146"/>
        <v>-0.13885829341680395</v>
      </c>
      <c r="S501" s="29">
        <f t="shared" si="132"/>
        <v>-2.9466153034031717E-2</v>
      </c>
      <c r="T501" s="29"/>
      <c r="U501" s="29"/>
      <c r="V501" s="29"/>
      <c r="W501" s="1" t="d">
        <v>2016-10-17</v>
      </c>
      <c r="X501">
        <v>79.589995999999999</v>
      </c>
      <c r="Y501">
        <v>56.990001999999997</v>
      </c>
      <c r="Z501" s="29">
        <f t="shared" si="137"/>
        <v>1.3965606809418958</v>
      </c>
      <c r="AA501" s="29">
        <f t="shared" si="141"/>
        <v>1.1723230561368057E-2</v>
      </c>
      <c r="AB501" s="30">
        <f t="shared" si="144"/>
        <v>4.7508963548971023E-3</v>
      </c>
      <c r="AC501" s="29">
        <f t="shared" si="147"/>
        <v>-7.6238223235983088E-2</v>
      </c>
      <c r="AD501" s="29">
        <f t="shared" si="133"/>
        <v>-4.8826195242886984E-2</v>
      </c>
      <c r="AE501" s="29"/>
      <c r="AF501" s="29"/>
      <c r="AG501" s="29"/>
      <c r="AZ501" s="1" t="d">
        <f>A498</f>
        <v>2016-09-26</v>
      </c>
      <c r="BA501" s="6">
        <f t="shared" si="138"/>
        <v>-7.3250470492161018E-2</v>
      </c>
      <c r="BB501" s="6">
        <f t="shared" si="148"/>
        <v>3.6108746571785429E-2</v>
      </c>
      <c r="BC501" s="6">
        <f t="shared" si="134"/>
        <v>6.6175067410899818E-2</v>
      </c>
    </row>
    <row r="502" spans="1:55">
      <c r="A502" s="1" t="d">
        <v>2016-10-24</v>
      </c>
      <c r="B502">
        <v>69.370002999999997</v>
      </c>
      <c r="C502">
        <v>130.449997</v>
      </c>
      <c r="D502" s="29">
        <f t="shared" si="135"/>
        <v>1.8804957670248335</v>
      </c>
      <c r="E502" s="29">
        <f t="shared" si="139"/>
        <v>-3.4989365741454441E-2</v>
      </c>
      <c r="F502" s="30">
        <f t="shared" si="142"/>
        <v>-7.5198214351691411E-2</v>
      </c>
      <c r="G502" s="29">
        <f t="shared" si="145"/>
        <v>-0.15095393708342289</v>
      </c>
      <c r="H502" s="29">
        <f t="shared" si="131"/>
        <v>-1.8482499174862537E-2</v>
      </c>
      <c r="I502" s="29"/>
      <c r="J502" s="29"/>
      <c r="K502" s="29"/>
      <c r="L502" s="1" t="d">
        <v>2016-10-24</v>
      </c>
      <c r="M502">
        <v>46.73</v>
      </c>
      <c r="N502">
        <v>130.449997</v>
      </c>
      <c r="O502" s="29">
        <f t="shared" si="136"/>
        <v>2.7915685212925316</v>
      </c>
      <c r="P502" s="29">
        <f t="shared" si="140"/>
        <v>-3.1113906574036055E-2</v>
      </c>
      <c r="Q502" s="30">
        <f t="shared" si="143"/>
        <v>-2.8785580822905828E-2</v>
      </c>
      <c r="R502" s="29">
        <f t="shared" si="146"/>
        <v>-0.16229614557381597</v>
      </c>
      <c r="S502" s="29">
        <f t="shared" si="132"/>
        <v>-1.5633119282833282E-2</v>
      </c>
      <c r="T502" s="29"/>
      <c r="U502" s="29"/>
      <c r="V502" s="29"/>
      <c r="W502" s="1" t="d">
        <v>2016-10-24</v>
      </c>
      <c r="X502">
        <v>78.040001000000004</v>
      </c>
      <c r="Y502">
        <v>57.099997999999999</v>
      </c>
      <c r="Z502" s="29">
        <f t="shared" si="137"/>
        <v>1.3667251091672543</v>
      </c>
      <c r="AA502" s="29">
        <f t="shared" si="141"/>
        <v>-3.1356927210056933E-3</v>
      </c>
      <c r="AB502" s="30">
        <f t="shared" si="144"/>
        <v>-2.2874939340866866E-2</v>
      </c>
      <c r="AC502" s="29">
        <f t="shared" si="147"/>
        <v>-8.1310017090085437E-2</v>
      </c>
      <c r="AD502" s="29">
        <f t="shared" si="133"/>
        <v>-7.0204110429429464E-2</v>
      </c>
      <c r="AE502" s="29"/>
      <c r="AF502" s="29"/>
      <c r="AG502" s="29"/>
      <c r="AZ502" s="1" t="d">
        <f>A499</f>
        <v>2016-10-03</v>
      </c>
      <c r="BA502" s="6">
        <f t="shared" si="138"/>
        <v>-6.5656433302763162E-2</v>
      </c>
      <c r="BB502" s="6">
        <f t="shared" si="148"/>
        <v>-7.4865885950082381E-2</v>
      </c>
      <c r="BC502" s="6">
        <f t="shared" si="134"/>
        <v>-6.8304490223695669E-2</v>
      </c>
    </row>
    <row r="503" spans="1:55">
      <c r="A503" s="1" t="d">
        <v>2016-10-31</v>
      </c>
      <c r="B503">
        <v>67.769997000000004</v>
      </c>
      <c r="C503">
        <v>131.740005</v>
      </c>
      <c r="D503" s="29">
        <f t="shared" si="135"/>
        <v>1.9439281515683111</v>
      </c>
      <c r="E503" s="29">
        <f t="shared" si="139"/>
        <v>2.4639946169124516E-2</v>
      </c>
      <c r="F503" s="30">
        <f t="shared" si="142"/>
        <v>-4.4921555682235756E-2</v>
      </c>
      <c r="G503" s="29">
        <f t="shared" si="145"/>
        <v>-0.16864909426996547</v>
      </c>
      <c r="H503" s="29">
        <f t="shared" si="131"/>
        <v>3.9570515236304615E-3</v>
      </c>
      <c r="I503" s="29"/>
      <c r="J503" s="29"/>
      <c r="K503" s="29"/>
      <c r="L503" s="1" t="d">
        <v>2016-10-31</v>
      </c>
      <c r="M503">
        <v>46.400002000000001</v>
      </c>
      <c r="N503">
        <v>131.740005</v>
      </c>
      <c r="O503" s="29">
        <f t="shared" si="136"/>
        <v>2.8392241233093047</v>
      </c>
      <c r="P503" s="29">
        <f t="shared" si="140"/>
        <v>-6.5473185566304534E-3</v>
      </c>
      <c r="Q503" s="30">
        <f t="shared" si="143"/>
        <v>-3.8429018070992152E-2</v>
      </c>
      <c r="R503" s="29">
        <f t="shared" si="146"/>
        <v>-0.11009432529981143</v>
      </c>
      <c r="S503" s="29">
        <f t="shared" si="132"/>
        <v>-2.6501136026126765E-2</v>
      </c>
      <c r="T503" s="29"/>
      <c r="U503" s="29"/>
      <c r="V503" s="29"/>
      <c r="W503" s="1" t="d">
        <v>2016-10-31</v>
      </c>
      <c r="X503">
        <v>76.730002999999996</v>
      </c>
      <c r="Y503">
        <v>56.470001000000003</v>
      </c>
      <c r="Z503" s="29">
        <f t="shared" si="137"/>
        <v>1.3587745996321126</v>
      </c>
      <c r="AA503" s="29">
        <f t="shared" si="141"/>
        <v>-1.9360153584904623E-2</v>
      </c>
      <c r="AB503" s="30">
        <f t="shared" si="144"/>
        <v>-3.0387936639755364E-2</v>
      </c>
      <c r="AC503" s="29">
        <f t="shared" si="147"/>
        <v>-3.1372435599299503E-2</v>
      </c>
      <c r="AD503" s="29">
        <f t="shared" si="133"/>
        <v>-8.7942657733873678E-2</v>
      </c>
      <c r="AE503" s="29"/>
      <c r="AF503" s="29"/>
      <c r="AG503" s="29"/>
      <c r="AZ503" s="1" t="d">
        <f>A500</f>
        <v>2016-10-10</v>
      </c>
      <c r="BA503" s="6">
        <f t="shared" si="138"/>
        <v>-8.1012817910498816E-2</v>
      </c>
      <c r="BB503" s="6">
        <f t="shared" si="148"/>
        <v>-0.14625054482344144</v>
      </c>
      <c r="BC503" s="6">
        <f t="shared" si="134"/>
        <v>-6.6157486158710411E-3</v>
      </c>
    </row>
    <row r="504" spans="1:55">
      <c r="A504" s="1" t="d">
        <v>2016-11-07</v>
      </c>
      <c r="B504">
        <v>69.459998999999996</v>
      </c>
      <c r="C504">
        <v>122.040001</v>
      </c>
      <c r="D504" s="29">
        <f t="shared" si="135"/>
        <v>1.7569824756260075</v>
      </c>
      <c r="E504" s="29">
        <f t="shared" si="139"/>
        <v>-7.0459109892982735E-2</v>
      </c>
      <c r="F504" s="30">
        <f t="shared" si="142"/>
        <v>-0.15381529444025635</v>
      </c>
      <c r="G504" s="29">
        <f t="shared" si="145"/>
        <v>-0.30299785512477917</v>
      </c>
      <c r="H504" s="29">
        <f t="shared" si="131"/>
        <v>-0.1035612253069205</v>
      </c>
      <c r="I504" s="29"/>
      <c r="J504" s="29"/>
      <c r="K504" s="29"/>
      <c r="L504" s="1" t="d">
        <v>2016-11-07</v>
      </c>
      <c r="M504">
        <v>48.150002000000001</v>
      </c>
      <c r="N504">
        <v>122.040001</v>
      </c>
      <c r="O504" s="29">
        <f t="shared" si="136"/>
        <v>2.5345793547422906</v>
      </c>
      <c r="P504" s="29">
        <f t="shared" si="140"/>
        <v>-0.1140894762383565</v>
      </c>
      <c r="Q504" s="30">
        <f t="shared" si="143"/>
        <v>-0.17924090683755137</v>
      </c>
      <c r="R504" s="29">
        <f t="shared" si="146"/>
        <v>-0.26160086040620079</v>
      </c>
      <c r="S504" s="29">
        <f t="shared" si="132"/>
        <v>-0.17634872617285022</v>
      </c>
      <c r="T504" s="29"/>
      <c r="U504" s="29"/>
      <c r="V504" s="29"/>
      <c r="W504" s="1" t="d">
        <v>2016-11-07</v>
      </c>
      <c r="X504">
        <v>79.720000999999996</v>
      </c>
      <c r="Y504">
        <v>61.049999</v>
      </c>
      <c r="Z504" s="29">
        <f t="shared" si="137"/>
        <v>1.3058149435841924</v>
      </c>
      <c r="AA504" s="29">
        <f t="shared" si="141"/>
        <v>-5.4148904298309118E-2</v>
      </c>
      <c r="AB504" s="30">
        <f t="shared" si="144"/>
        <v>-7.2234854408029209E-2</v>
      </c>
      <c r="AC504" s="29">
        <f t="shared" si="147"/>
        <v>-7.3262334792455891E-2</v>
      </c>
      <c r="AD504" s="29">
        <f t="shared" si="133"/>
        <v>-0.13843694110484611</v>
      </c>
      <c r="AE504" s="29"/>
      <c r="AF504" s="29"/>
      <c r="AG504" s="29"/>
      <c r="AZ504" s="1" t="d">
        <f>A501</f>
        <v>2016-10-17</v>
      </c>
      <c r="BA504" s="6">
        <f t="shared" si="138"/>
        <v>-7.2312657144696646E-2</v>
      </c>
      <c r="BB504" s="6">
        <f t="shared" si="148"/>
        <v>-0.13907375403280406</v>
      </c>
      <c r="BC504" s="6">
        <f t="shared" si="134"/>
        <v>-3.1924240419297374E-2</v>
      </c>
    </row>
    <row r="505" spans="1:55">
      <c r="A505" s="1" t="d">
        <v>2016-11-14</v>
      </c>
      <c r="B505">
        <v>71.129997000000003</v>
      </c>
      <c r="C505">
        <v>120.849998</v>
      </c>
      <c r="D505" s="29">
        <f t="shared" si="135"/>
        <v>1.6990018711796093</v>
      </c>
      <c r="E505" s="29">
        <f t="shared" si="139"/>
        <v>-0.11143040485561846</v>
      </c>
      <c r="F505" s="30">
        <f t="shared" si="142"/>
        <v>-0.22175688963724177</v>
      </c>
      <c r="G505" s="29">
        <f t="shared" si="145"/>
        <v>-0.3055202897980584</v>
      </c>
      <c r="H505" s="29">
        <f t="shared" si="131"/>
        <v>-0.13821001628316568</v>
      </c>
      <c r="I505" s="29"/>
      <c r="J505" s="29"/>
      <c r="K505" s="29"/>
      <c r="L505" s="1" t="d">
        <v>2016-11-14</v>
      </c>
      <c r="M505">
        <v>48.32</v>
      </c>
      <c r="N505">
        <v>120.849998</v>
      </c>
      <c r="O505" s="29">
        <f t="shared" si="136"/>
        <v>2.5010347268211919</v>
      </c>
      <c r="P505" s="29">
        <f t="shared" si="140"/>
        <v>-0.12454928660078424</v>
      </c>
      <c r="Q505" s="30">
        <f t="shared" si="143"/>
        <v>-0.20103100719823994</v>
      </c>
      <c r="R505" s="29">
        <f t="shared" si="146"/>
        <v>-0.25111324134019047</v>
      </c>
      <c r="S505" s="29">
        <f t="shared" si="132"/>
        <v>-0.18576872011760989</v>
      </c>
      <c r="T505" s="29"/>
      <c r="U505" s="29"/>
      <c r="V505" s="29"/>
      <c r="W505" s="1" t="d">
        <v>2016-11-14</v>
      </c>
      <c r="X505">
        <v>81.199996999999996</v>
      </c>
      <c r="Y505">
        <v>61.299999</v>
      </c>
      <c r="Z505" s="29">
        <f t="shared" si="137"/>
        <v>1.3246329253610591</v>
      </c>
      <c r="AA505" s="29">
        <f t="shared" si="141"/>
        <v>-5.287717402653614E-2</v>
      </c>
      <c r="AB505" s="30">
        <f t="shared" si="144"/>
        <v>-6.1533174886751335E-2</v>
      </c>
      <c r="AC505" s="29">
        <f t="shared" si="147"/>
        <v>-6.7675488723351607E-2</v>
      </c>
      <c r="AD505" s="29">
        <f t="shared" si="133"/>
        <v>-0.12782815384329679</v>
      </c>
      <c r="AE505" s="29"/>
      <c r="AF505" s="29"/>
      <c r="AG505" s="29"/>
      <c r="AZ505" s="1" t="d">
        <f>A502</f>
        <v>2016-10-24</v>
      </c>
      <c r="BA505" s="6">
        <f t="shared" si="138"/>
        <v>-9.3690572331239133E-2</v>
      </c>
      <c r="BB505" s="6">
        <f t="shared" si="148"/>
        <v>-0.16251160618981608</v>
      </c>
      <c r="BC505" s="6">
        <f t="shared" si="134"/>
        <v>-3.7895203164954025E-2</v>
      </c>
    </row>
    <row r="506" spans="1:55">
      <c r="A506" s="1" t="d">
        <v>2016-11-21</v>
      </c>
      <c r="B506">
        <v>72.720000999999996</v>
      </c>
      <c r="C506">
        <v>120.82</v>
      </c>
      <c r="D506" s="29">
        <f t="shared" si="135"/>
        <v>1.6614411212673112</v>
      </c>
      <c r="E506" s="29">
        <f t="shared" si="139"/>
        <v>-0.12385007685185431</v>
      </c>
      <c r="F506" s="30">
        <f t="shared" si="142"/>
        <v>-0.18495606989813851</v>
      </c>
      <c r="G506" s="29">
        <f t="shared" si="145"/>
        <v>-0.31591975683029661</v>
      </c>
      <c r="H506" s="29">
        <f t="shared" si="131"/>
        <v>-6.5391527655231901E-2</v>
      </c>
      <c r="I506" s="29"/>
      <c r="J506" s="29"/>
      <c r="K506" s="29"/>
      <c r="L506" s="1" t="d">
        <v>2016-11-21</v>
      </c>
      <c r="M506">
        <v>49.560001</v>
      </c>
      <c r="N506">
        <v>120.82</v>
      </c>
      <c r="O506" s="29">
        <f t="shared" si="136"/>
        <v>2.4378530581547002</v>
      </c>
      <c r="P506" s="29">
        <f t="shared" si="140"/>
        <v>-0.13548587410099427</v>
      </c>
      <c r="Q506" s="30">
        <f t="shared" si="143"/>
        <v>-0.15163764895222295</v>
      </c>
      <c r="R506" s="29">
        <f t="shared" si="146"/>
        <v>-0.24046841251910103</v>
      </c>
      <c r="S506" s="29">
        <f t="shared" si="132"/>
        <v>-0.12760275872250912</v>
      </c>
      <c r="T506" s="29"/>
      <c r="U506" s="29"/>
      <c r="V506" s="29"/>
      <c r="W506" s="1" t="d">
        <v>2016-11-21</v>
      </c>
      <c r="X506">
        <v>82.980002999999996</v>
      </c>
      <c r="Y506">
        <v>62.709999000000003</v>
      </c>
      <c r="Z506" s="29">
        <f t="shared" si="137"/>
        <v>1.3232340029219263</v>
      </c>
      <c r="AA506" s="29">
        <f t="shared" si="141"/>
        <v>-3.2338704483656042E-2</v>
      </c>
      <c r="AB506" s="30">
        <f t="shared" si="144"/>
        <v>-4.1854167669131609E-2</v>
      </c>
      <c r="AC506" s="29">
        <f t="shared" si="147"/>
        <v>-7.5279804461930527E-2</v>
      </c>
      <c r="AD506" s="29">
        <f t="shared" si="133"/>
        <v>-9.5597732216452486E-2</v>
      </c>
      <c r="AE506" s="29"/>
      <c r="AF506" s="29"/>
      <c r="AG506" s="29"/>
      <c r="AZ506" s="1" t="d">
        <f>A503</f>
        <v>2016-10-31</v>
      </c>
      <c r="BA506" s="6">
        <f t="shared" si="138"/>
        <v>-0.11142911963568335</v>
      </c>
      <c r="BB506" s="6">
        <f t="shared" si="148"/>
        <v>-0.11030978591581155</v>
      </c>
      <c r="BC506" s="6">
        <f t="shared" si="134"/>
        <v>-1.5455652466461023E-2</v>
      </c>
    </row>
    <row r="507" spans="1:55">
      <c r="A507" s="1" t="d">
        <v>2016-11-28</v>
      </c>
      <c r="B507">
        <v>74.830001999999993</v>
      </c>
      <c r="C507">
        <v>119.599998</v>
      </c>
      <c r="D507" s="29">
        <f t="shared" si="135"/>
        <v>1.5982893866553687</v>
      </c>
      <c r="E507" s="29">
        <f t="shared" si="139"/>
        <v>-0.19577682231083715</v>
      </c>
      <c r="F507" s="30">
        <f t="shared" si="142"/>
        <v>-0.2398975962316143</v>
      </c>
      <c r="G507" s="29">
        <f t="shared" si="145"/>
        <v>-0.27755503951101718</v>
      </c>
      <c r="H507" s="29">
        <f t="shared" si="131"/>
        <v>-0.11334862807842701</v>
      </c>
      <c r="I507" s="29"/>
      <c r="J507" s="29"/>
      <c r="K507" s="29"/>
      <c r="L507" s="1" t="d">
        <v>2016-11-28</v>
      </c>
      <c r="M507">
        <v>49.98</v>
      </c>
      <c r="N507">
        <v>119.599998</v>
      </c>
      <c r="O507" s="29">
        <f t="shared" si="136"/>
        <v>2.392957142857143</v>
      </c>
      <c r="P507" s="29">
        <f t="shared" si="140"/>
        <v>-0.17100091944311707</v>
      </c>
      <c r="Q507" s="30">
        <f t="shared" si="143"/>
        <v>-0.17564683294384342</v>
      </c>
      <c r="R507" s="29">
        <f t="shared" si="146"/>
        <v>-0.21233600725388024</v>
      </c>
      <c r="S507" s="29">
        <f t="shared" si="132"/>
        <v>-0.16095399131961957</v>
      </c>
      <c r="T507" s="29"/>
      <c r="U507" s="29"/>
      <c r="V507" s="29"/>
      <c r="W507" s="1" t="d">
        <v>2016-11-28</v>
      </c>
      <c r="X507">
        <v>81.440002000000007</v>
      </c>
      <c r="Y507">
        <v>62.810001</v>
      </c>
      <c r="Z507" s="29">
        <f t="shared" si="137"/>
        <v>1.2966088314502655</v>
      </c>
      <c r="AA507" s="29">
        <f t="shared" si="141"/>
        <v>-4.683099892159813E-2</v>
      </c>
      <c r="AB507" s="30">
        <f t="shared" si="144"/>
        <v>-7.6646403274349365E-2</v>
      </c>
      <c r="AC507" s="29">
        <f t="shared" si="147"/>
        <v>-9.5508546390299889E-2</v>
      </c>
      <c r="AD507" s="29">
        <f t="shared" si="133"/>
        <v>-0.13890255042653363</v>
      </c>
      <c r="AE507" s="29"/>
      <c r="AF507" s="29"/>
      <c r="AG507" s="29"/>
      <c r="AZ507" s="1" t="d">
        <f>A504</f>
        <v>2016-11-07</v>
      </c>
      <c r="BA507" s="6">
        <f t="shared" si="138"/>
        <v>-0.16192340300665578</v>
      </c>
      <c r="BB507" s="6">
        <f t="shared" si="148"/>
        <v>-0.26181632102220093</v>
      </c>
      <c r="BC507" s="6">
        <f t="shared" si="134"/>
        <v>-0.12297392929701198</v>
      </c>
    </row>
    <row r="508" spans="1:55">
      <c r="A508" s="1" t="d">
        <v>2016-12-05</v>
      </c>
      <c r="B508">
        <v>76.599997999999999</v>
      </c>
      <c r="C508">
        <v>117.5</v>
      </c>
      <c r="D508" s="29">
        <f t="shared" si="135"/>
        <v>1.5339425987974569</v>
      </c>
      <c r="E508" s="29">
        <f t="shared" si="139"/>
        <v>-0.13575655217602195</v>
      </c>
      <c r="F508" s="30">
        <f t="shared" si="142"/>
        <v>-0.31453416494684056</v>
      </c>
      <c r="G508" s="29">
        <f t="shared" si="145"/>
        <v>-0.28625238677500664</v>
      </c>
      <c r="H508" s="29">
        <f t="shared" si="131"/>
        <v>-0.1626437710231439</v>
      </c>
      <c r="I508" s="29"/>
      <c r="J508" s="29"/>
      <c r="K508" s="29"/>
      <c r="L508" s="1" t="d">
        <v>2016-12-05</v>
      </c>
      <c r="M508">
        <v>51.5</v>
      </c>
      <c r="N508">
        <v>117.5</v>
      </c>
      <c r="O508" s="29">
        <f t="shared" si="136"/>
        <v>2.2815533980582523</v>
      </c>
      <c r="P508" s="29">
        <f t="shared" si="140"/>
        <v>-0.10517116234698284</v>
      </c>
      <c r="Q508" s="30">
        <f t="shared" si="143"/>
        <v>-0.24239346577794343</v>
      </c>
      <c r="R508" s="29">
        <f t="shared" si="146"/>
        <v>-0.22892168955008549</v>
      </c>
      <c r="S508" s="29">
        <f t="shared" si="132"/>
        <v>-0.18184566535566027</v>
      </c>
      <c r="T508" s="29"/>
      <c r="U508" s="29"/>
      <c r="V508" s="29"/>
      <c r="W508" s="1" t="d">
        <v>2016-12-05</v>
      </c>
      <c r="X508">
        <v>84.309997999999993</v>
      </c>
      <c r="Y508">
        <v>63.98</v>
      </c>
      <c r="Z508" s="29">
        <f t="shared" si="137"/>
        <v>1.3177555173491715</v>
      </c>
      <c r="AA508" s="29">
        <f t="shared" si="141"/>
        <v>9.1025999794331451E-3</v>
      </c>
      <c r="AB508" s="30">
        <f t="shared" si="144"/>
        <v>-6.5011997796638757E-2</v>
      </c>
      <c r="AC508" s="29">
        <f t="shared" si="147"/>
        <v>-8.2039539115164803E-2</v>
      </c>
      <c r="AD508" s="29">
        <f t="shared" si="133"/>
        <v>-0.10032876440395391</v>
      </c>
      <c r="AE508" s="29"/>
      <c r="AF508" s="29"/>
      <c r="AG508" s="29"/>
      <c r="AZ508" s="1" t="d">
        <f>A505</f>
        <v>2016-11-14</v>
      </c>
      <c r="BA508" s="6">
        <f t="shared" si="138"/>
        <v>-0.15131461574510646</v>
      </c>
      <c r="BB508" s="6">
        <f t="shared" si="148"/>
        <v>-0.25132870195619061</v>
      </c>
      <c r="BC508" s="6">
        <f t="shared" si="134"/>
        <v>-0.15762272027325716</v>
      </c>
    </row>
    <row r="509" spans="1:55">
      <c r="A509" s="1" t="d">
        <v>2016-12-12</v>
      </c>
      <c r="B509">
        <v>76.510002</v>
      </c>
      <c r="C509">
        <v>117.139999</v>
      </c>
      <c r="D509" s="29">
        <f t="shared" si="135"/>
        <v>1.531041640804035</v>
      </c>
      <c r="E509" s="29">
        <f t="shared" si="139"/>
        <v>-0.10409262929021576</v>
      </c>
      <c r="F509" s="30">
        <f t="shared" si="142"/>
        <v>-0.28873344163797893</v>
      </c>
      <c r="G509" s="29">
        <f t="shared" si="145"/>
        <v>-0.283446637586935</v>
      </c>
      <c r="H509" s="29">
        <f t="shared" si="131"/>
        <v>-0.16449704345642066</v>
      </c>
      <c r="I509" s="29"/>
      <c r="J509" s="29"/>
      <c r="K509" s="29"/>
      <c r="L509" s="1" t="d">
        <v>2016-12-12</v>
      </c>
      <c r="M509">
        <v>50.419998</v>
      </c>
      <c r="N509">
        <v>117.139999</v>
      </c>
      <c r="O509" s="29">
        <f t="shared" si="136"/>
        <v>2.3232844832718955</v>
      </c>
      <c r="P509" s="29">
        <f t="shared" si="140"/>
        <v>-7.3722626941622293E-2</v>
      </c>
      <c r="Q509" s="30">
        <f t="shared" si="143"/>
        <v>-0.19715640540337476</v>
      </c>
      <c r="R509" s="29">
        <f t="shared" si="146"/>
        <v>-0.20134299433521088</v>
      </c>
      <c r="S509" s="29">
        <f t="shared" si="132"/>
        <v>-0.15454680601271126</v>
      </c>
      <c r="T509" s="29"/>
      <c r="U509" s="29"/>
      <c r="V509" s="29"/>
      <c r="W509" s="1" t="d">
        <v>2016-12-12</v>
      </c>
      <c r="X509">
        <v>82.690002000000007</v>
      </c>
      <c r="Y509">
        <v>62.580002</v>
      </c>
      <c r="Z509" s="29">
        <f t="shared" si="137"/>
        <v>1.3213486634276554</v>
      </c>
      <c r="AA509" s="29">
        <f t="shared" si="141"/>
        <v>-2.4824538718981964E-3</v>
      </c>
      <c r="AB509" s="30">
        <f t="shared" si="144"/>
        <v>-5.7034995207738796E-2</v>
      </c>
      <c r="AC509" s="29">
        <f t="shared" si="147"/>
        <v>-6.0486384667551851E-2</v>
      </c>
      <c r="AD509" s="29">
        <f t="shared" si="133"/>
        <v>-0.12145421025199382</v>
      </c>
      <c r="AE509" s="29"/>
      <c r="AF509" s="29"/>
      <c r="AG509" s="29"/>
      <c r="AZ509" s="1" t="d">
        <f>A506</f>
        <v>2016-11-21</v>
      </c>
      <c r="BA509" s="6">
        <f t="shared" si="138"/>
        <v>-0.11908419411826215</v>
      </c>
      <c r="BB509" s="6">
        <f t="shared" si="148"/>
        <v>-0.24068387313510115</v>
      </c>
      <c r="BC509" s="6">
        <f t="shared" si="134"/>
        <v>-8.4804231645323386E-2</v>
      </c>
    </row>
    <row r="510" spans="1:55">
      <c r="A510" s="1" t="d">
        <v>2016-12-19</v>
      </c>
      <c r="B510">
        <v>76.349997999999999</v>
      </c>
      <c r="C510">
        <v>118.050003</v>
      </c>
      <c r="D510" s="29">
        <f t="shared" si="135"/>
        <v>1.5461690385374995</v>
      </c>
      <c r="E510" s="29">
        <f t="shared" si="139"/>
        <v>-7.1905087615001639E-2</v>
      </c>
      <c r="F510" s="30">
        <f t="shared" si="142"/>
        <v>-0.27668426321997658</v>
      </c>
      <c r="G510" s="29">
        <f t="shared" si="145"/>
        <v>-0.30365897196324504</v>
      </c>
      <c r="H510" s="29">
        <f t="shared" si="131"/>
        <v>-9.7709156888265661E-2</v>
      </c>
      <c r="I510" s="29"/>
      <c r="J510" s="29"/>
      <c r="K510" s="29"/>
      <c r="L510" s="1" t="d">
        <v>2016-12-19</v>
      </c>
      <c r="M510">
        <v>50.27</v>
      </c>
      <c r="N510">
        <v>118.050003</v>
      </c>
      <c r="O510" s="29">
        <f t="shared" si="136"/>
        <v>2.3483191366620249</v>
      </c>
      <c r="P510" s="29">
        <f t="shared" si="140"/>
        <v>-3.7417946532092954E-2</v>
      </c>
      <c r="Q510" s="30">
        <f t="shared" si="143"/>
        <v>-0.20860098081048811</v>
      </c>
      <c r="R510" s="29">
        <f t="shared" si="146"/>
        <v>-0.21367771700727933</v>
      </c>
      <c r="S510" s="29">
        <f t="shared" si="132"/>
        <v>-0.11145457279788298</v>
      </c>
      <c r="T510" s="29"/>
      <c r="U510" s="29"/>
      <c r="V510" s="29"/>
      <c r="W510" s="1" t="d">
        <v>2016-12-19</v>
      </c>
      <c r="X510">
        <v>82.449996999999996</v>
      </c>
      <c r="Y510">
        <v>62.990001999999997</v>
      </c>
      <c r="Z510" s="29">
        <f t="shared" si="137"/>
        <v>1.3089378374682381</v>
      </c>
      <c r="AA510" s="29">
        <f t="shared" si="141"/>
        <v>-1.0862745214491619E-2</v>
      </c>
      <c r="AB510" s="30">
        <f t="shared" si="144"/>
        <v>-6.7451363299684222E-2</v>
      </c>
      <c r="AC510" s="29">
        <f t="shared" si="147"/>
        <v>-7.2194322509088638E-2</v>
      </c>
      <c r="AD510" s="29">
        <f t="shared" si="133"/>
        <v>-0.125620417538159</v>
      </c>
      <c r="AE510" s="29"/>
      <c r="AF510" s="29"/>
      <c r="AG510" s="29"/>
      <c r="AZ510" s="1" t="d">
        <f>A507</f>
        <v>2016-11-28</v>
      </c>
      <c r="BA510" s="6">
        <f t="shared" si="138"/>
        <v>-0.1623890123283433</v>
      </c>
      <c r="BB510" s="6">
        <f t="shared" si="148"/>
        <v>-0.21255146786988036</v>
      </c>
      <c r="BC510" s="6">
        <f t="shared" si="134"/>
        <v>-0.13276133206851848</v>
      </c>
    </row>
    <row r="511" spans="1:55">
      <c r="A511" s="1" t="d">
        <v>2016-12-26</v>
      </c>
      <c r="B511">
        <v>75.319999999999993</v>
      </c>
      <c r="C511">
        <v>119.129997</v>
      </c>
      <c r="D511" s="29">
        <f t="shared" si="135"/>
        <v>1.5816515799256508</v>
      </c>
      <c r="E511" s="29">
        <f t="shared" si="139"/>
        <v>-1.0464319134863755E-2</v>
      </c>
      <c r="F511" s="30">
        <f t="shared" si="142"/>
        <v>-0.21958051305929949</v>
      </c>
      <c r="G511" s="29">
        <f t="shared" si="145"/>
        <v>-0.30242492464309551</v>
      </c>
      <c r="H511" s="29">
        <f t="shared" si="131"/>
        <v>-0.13700019811766492</v>
      </c>
      <c r="I511" s="29"/>
      <c r="J511" s="29"/>
      <c r="K511" s="29"/>
      <c r="L511" s="1" t="d">
        <v>2016-12-26</v>
      </c>
      <c r="M511">
        <v>49.700001</v>
      </c>
      <c r="N511">
        <v>119.129997</v>
      </c>
      <c r="O511" s="29">
        <f t="shared" si="136"/>
        <v>2.3969817827569058</v>
      </c>
      <c r="P511" s="29">
        <f t="shared" si="140"/>
        <v>1.6804560180717924E-3</v>
      </c>
      <c r="Q511" s="30">
        <f t="shared" si="143"/>
        <v>-0.16655888135966704</v>
      </c>
      <c r="R511" s="29">
        <f t="shared" si="146"/>
        <v>-0.18655948230493316</v>
      </c>
      <c r="S511" s="29">
        <f t="shared" si="132"/>
        <v>-0.1173716443375553</v>
      </c>
      <c r="T511" s="29"/>
      <c r="U511" s="29"/>
      <c r="V511" s="29"/>
      <c r="W511" s="1" t="d">
        <v>2016-12-26</v>
      </c>
      <c r="X511">
        <v>81.400002000000001</v>
      </c>
      <c r="Y511">
        <v>62.220001000000003</v>
      </c>
      <c r="Z511" s="29">
        <f t="shared" si="137"/>
        <v>1.3082610204393921</v>
      </c>
      <c r="AA511" s="29">
        <f t="shared" si="141"/>
        <v>8.9465250641771691E-3</v>
      </c>
      <c r="AB511" s="30">
        <f t="shared" si="144"/>
        <v>-5.4027860694998105E-2</v>
      </c>
      <c r="AC511" s="29">
        <f t="shared" si="147"/>
        <v>-8.5658739026570438E-2</v>
      </c>
      <c r="AD511" s="29">
        <f t="shared" si="133"/>
        <v>-0.10448711598026596</v>
      </c>
      <c r="AE511" s="29"/>
      <c r="AF511" s="29"/>
      <c r="AG511" s="29"/>
      <c r="AZ511" s="1" t="d">
        <f>A508</f>
        <v>2016-12-05</v>
      </c>
      <c r="BA511" s="6">
        <f t="shared" si="138"/>
        <v>-0.12381522630576358</v>
      </c>
      <c r="BB511" s="6">
        <f t="shared" si="148"/>
        <v>-0.2291371501660856</v>
      </c>
      <c r="BC511" s="6">
        <f t="shared" si="134"/>
        <v>-0.18205647501323538</v>
      </c>
    </row>
    <row r="512" spans="1:55">
      <c r="A512" s="1" t="d">
        <v>2017-01-02</v>
      </c>
      <c r="B512">
        <v>75.889999000000003</v>
      </c>
      <c r="C512">
        <v>120.860001</v>
      </c>
      <c r="D512" s="29">
        <f t="shared" si="135"/>
        <v>1.5925682249646622</v>
      </c>
      <c r="E512" s="29">
        <f t="shared" si="139"/>
        <v>3.7506666021264873E-2</v>
      </c>
      <c r="F512" s="30">
        <f t="shared" si="142"/>
        <v>-0.2249124440264208</v>
      </c>
      <c r="G512" s="29">
        <f t="shared" si="145"/>
        <v>-0.2844453159434735</v>
      </c>
      <c r="H512" s="29">
        <f t="shared" ref="H512:H575" si="149">LN(D512/D453)</f>
        <v>-0.12268775815613743</v>
      </c>
      <c r="I512" s="29"/>
      <c r="J512" s="29"/>
      <c r="K512" s="29"/>
      <c r="L512" s="1" t="d">
        <v>2017-01-02</v>
      </c>
      <c r="M512">
        <v>50.619999</v>
      </c>
      <c r="N512">
        <v>120.860001</v>
      </c>
      <c r="O512" s="29">
        <f t="shared" si="136"/>
        <v>2.3875939033503339</v>
      </c>
      <c r="P512" s="29">
        <f t="shared" si="140"/>
        <v>4.542959793098509E-2</v>
      </c>
      <c r="Q512" s="30">
        <f t="shared" si="143"/>
        <v>-0.17327801059556744</v>
      </c>
      <c r="R512" s="29">
        <f t="shared" si="146"/>
        <v>-0.21665298916389658</v>
      </c>
      <c r="S512" s="29">
        <f t="shared" ref="S512:S575" si="150">LN(O512/O453)</f>
        <v>-0.10257715292562165</v>
      </c>
      <c r="T512" s="29"/>
      <c r="U512" s="29"/>
      <c r="V512" s="29"/>
      <c r="W512" s="1" t="d">
        <v>2017-01-02</v>
      </c>
      <c r="X512">
        <v>83.32</v>
      </c>
      <c r="Y512">
        <v>63.139999000000003</v>
      </c>
      <c r="Z512" s="29">
        <f t="shared" si="137"/>
        <v>1.3196072429459491</v>
      </c>
      <c r="AA512" s="29">
        <f t="shared" si="141"/>
        <v>1.4042254095128388E-3</v>
      </c>
      <c r="AB512" s="30">
        <f t="shared" si="144"/>
        <v>-4.4615951507329513E-2</v>
      </c>
      <c r="AC512" s="29">
        <f t="shared" si="147"/>
        <v>-7.5660169216355391E-2</v>
      </c>
      <c r="AD512" s="29">
        <f t="shared" ref="AD512:AD575" si="151">LN(Z512/Z453)</f>
        <v>-0.10591261211972916</v>
      </c>
      <c r="AE512" s="29"/>
      <c r="AF512" s="29"/>
      <c r="AG512" s="29"/>
      <c r="AZ512" s="1" t="d">
        <f>A509</f>
        <v>2016-12-12</v>
      </c>
      <c r="BA512" s="6">
        <f t="shared" si="138"/>
        <v>-0.14494067215380349</v>
      </c>
      <c r="BB512" s="6">
        <f t="shared" si="148"/>
        <v>-0.201558454951211</v>
      </c>
      <c r="BC512" s="6">
        <f t="shared" si="134"/>
        <v>-0.18390974744651215</v>
      </c>
    </row>
    <row r="513" spans="1:55">
      <c r="A513" s="1" t="d">
        <v>2017-01-09</v>
      </c>
      <c r="B513">
        <v>74.379997000000003</v>
      </c>
      <c r="C513">
        <v>121.30999799999999</v>
      </c>
      <c r="D513" s="29">
        <f t="shared" si="135"/>
        <v>1.6309492187798822</v>
      </c>
      <c r="E513" s="29">
        <f t="shared" si="139"/>
        <v>6.3213873391931838E-2</v>
      </c>
      <c r="F513" s="30">
        <f t="shared" si="142"/>
        <v>-0.2073810792544557</v>
      </c>
      <c r="G513" s="29">
        <f t="shared" si="145"/>
        <v>-0.24106062340465598</v>
      </c>
      <c r="H513" s="29">
        <f t="shared" si="149"/>
        <v>-9.0260826224982979E-2</v>
      </c>
      <c r="I513" s="29"/>
      <c r="J513" s="29"/>
      <c r="K513" s="29"/>
      <c r="L513" s="1" t="d">
        <v>2017-01-09</v>
      </c>
      <c r="M513">
        <v>50.869999</v>
      </c>
      <c r="N513">
        <v>121.30999799999999</v>
      </c>
      <c r="O513" s="29">
        <f t="shared" si="136"/>
        <v>2.3847061211854945</v>
      </c>
      <c r="P513" s="29">
        <f t="shared" si="140"/>
        <v>2.609398708755049E-2</v>
      </c>
      <c r="Q513" s="30">
        <f t="shared" si="143"/>
        <v>-0.16582328487999673</v>
      </c>
      <c r="R513" s="29">
        <f t="shared" si="146"/>
        <v>-0.18352322289317743</v>
      </c>
      <c r="S513" s="29">
        <f t="shared" si="150"/>
        <v>-0.10612049718281895</v>
      </c>
      <c r="T513" s="29"/>
      <c r="U513" s="29"/>
      <c r="V513" s="29"/>
      <c r="W513" s="1" t="d">
        <v>2017-01-09</v>
      </c>
      <c r="X513">
        <v>83.959998999999996</v>
      </c>
      <c r="Y513">
        <v>63.220001000000003</v>
      </c>
      <c r="Z513" s="29">
        <f t="shared" si="137"/>
        <v>1.3280607034473155</v>
      </c>
      <c r="AA513" s="29">
        <f t="shared" si="141"/>
        <v>5.0668307157790702E-3</v>
      </c>
      <c r="AB513" s="30">
        <f t="shared" si="144"/>
        <v>-3.2896478333657449E-2</v>
      </c>
      <c r="AC513" s="29">
        <f t="shared" si="147"/>
        <v>-6.5667310310920046E-2</v>
      </c>
      <c r="AD513" s="29">
        <f t="shared" si="151"/>
        <v>-0.10736542629903176</v>
      </c>
      <c r="AE513" s="29"/>
      <c r="AF513" s="29"/>
      <c r="AG513" s="29"/>
      <c r="AZ513" s="1" t="d">
        <f>A510</f>
        <v>2016-12-19</v>
      </c>
      <c r="BA513" s="6">
        <f t="shared" si="138"/>
        <v>-0.14910687943996867</v>
      </c>
      <c r="BB513" s="6">
        <f t="shared" si="148"/>
        <v>-0.21389317762327945</v>
      </c>
      <c r="BC513" s="6">
        <f t="shared" si="134"/>
        <v>-0.11712186087835715</v>
      </c>
    </row>
    <row r="514" spans="1:55">
      <c r="A514" s="1" t="d">
        <v>2017-01-16</v>
      </c>
      <c r="B514">
        <v>74.540001000000004</v>
      </c>
      <c r="C514">
        <v>119.94000200000001</v>
      </c>
      <c r="D514" s="29">
        <f t="shared" si="135"/>
        <v>1.6090689615096732</v>
      </c>
      <c r="E514" s="29">
        <f t="shared" si="139"/>
        <v>3.9875443473644641E-2</v>
      </c>
      <c r="F514" s="30">
        <f t="shared" si="142"/>
        <v>-0.18926325874617236</v>
      </c>
      <c r="G514" s="29">
        <f t="shared" si="145"/>
        <v>-0.17389362599331018</v>
      </c>
      <c r="H514" s="29">
        <f t="shared" si="149"/>
        <v>-0.14689656756011607</v>
      </c>
      <c r="I514" s="29"/>
      <c r="J514" s="29"/>
      <c r="K514" s="29"/>
      <c r="L514" s="1" t="d">
        <v>2017-01-16</v>
      </c>
      <c r="M514">
        <v>51.09</v>
      </c>
      <c r="N514">
        <v>119.94000200000001</v>
      </c>
      <c r="O514" s="29">
        <f t="shared" si="136"/>
        <v>2.3476218829516537</v>
      </c>
      <c r="P514" s="29">
        <f t="shared" si="140"/>
        <v>-2.9696016733715642E-4</v>
      </c>
      <c r="Q514" s="30">
        <f t="shared" si="143"/>
        <v>-0.19625067573680963</v>
      </c>
      <c r="R514" s="29">
        <f t="shared" si="146"/>
        <v>-0.14683025958334175</v>
      </c>
      <c r="S514" s="29">
        <f t="shared" si="150"/>
        <v>-0.11418992154974743</v>
      </c>
      <c r="T514" s="29"/>
      <c r="U514" s="29"/>
      <c r="V514" s="29"/>
      <c r="W514" s="1" t="d">
        <v>2017-01-16</v>
      </c>
      <c r="X514">
        <v>83.93</v>
      </c>
      <c r="Y514">
        <v>63.439999</v>
      </c>
      <c r="Z514" s="29">
        <f t="shared" si="137"/>
        <v>1.3229823663774019</v>
      </c>
      <c r="AA514" s="29">
        <f t="shared" si="141"/>
        <v>1.0672559296059248E-2</v>
      </c>
      <c r="AB514" s="30">
        <f t="shared" si="144"/>
        <v>-3.7163650169179718E-2</v>
      </c>
      <c r="AC514" s="29">
        <f t="shared" si="147"/>
        <v>-6.2718733518550257E-2</v>
      </c>
      <c r="AD514" s="29">
        <f t="shared" si="151"/>
        <v>-0.11797194617566832</v>
      </c>
      <c r="AE514" s="29"/>
      <c r="AF514" s="29"/>
      <c r="AG514" s="29"/>
      <c r="AZ514" s="1" t="d">
        <f>A511</f>
        <v>2016-12-26</v>
      </c>
      <c r="BA514" s="6">
        <f t="shared" si="138"/>
        <v>-0.12797357788207564</v>
      </c>
      <c r="BB514" s="6">
        <f t="shared" si="148"/>
        <v>-0.18677494292093327</v>
      </c>
      <c r="BC514" s="6">
        <f t="shared" si="134"/>
        <v>-0.15641290210775641</v>
      </c>
    </row>
    <row r="515" spans="1:55">
      <c r="A515" s="1" t="d">
        <v>2017-01-23</v>
      </c>
      <c r="B515">
        <v>74.230002999999996</v>
      </c>
      <c r="C515">
        <v>119.629997</v>
      </c>
      <c r="D515" s="29">
        <f t="shared" si="135"/>
        <v>1.6116124500223987</v>
      </c>
      <c r="E515" s="29">
        <f t="shared" si="139"/>
        <v>1.8765594721365176E-2</v>
      </c>
      <c r="F515" s="30">
        <f t="shared" si="142"/>
        <v>-0.21479947205162392</v>
      </c>
      <c r="G515" s="29">
        <f t="shared" si="145"/>
        <v>-0.17339105182209461</v>
      </c>
      <c r="H515" s="29">
        <f t="shared" si="149"/>
        <v>-0.23912705005256046</v>
      </c>
      <c r="I515" s="29"/>
      <c r="J515" s="29"/>
      <c r="K515" s="29"/>
      <c r="L515" s="1" t="d">
        <v>2017-01-23</v>
      </c>
      <c r="M515">
        <v>52.810001</v>
      </c>
      <c r="N515">
        <v>119.629997</v>
      </c>
      <c r="O515" s="29">
        <f t="shared" si="136"/>
        <v>2.2652905649443182</v>
      </c>
      <c r="P515" s="29">
        <f t="shared" si="140"/>
        <v>-5.650731995454697E-2</v>
      </c>
      <c r="Q515" s="30">
        <f t="shared" si="143"/>
        <v>-0.24069008050599777</v>
      </c>
      <c r="R515" s="29">
        <f t="shared" si="146"/>
        <v>-0.19277785525132032</v>
      </c>
      <c r="S515" s="29">
        <f t="shared" si="150"/>
        <v>-0.21781614277612207</v>
      </c>
      <c r="T515" s="29"/>
      <c r="U515" s="29"/>
      <c r="V515" s="29"/>
      <c r="W515" s="1" t="d">
        <v>2017-01-23</v>
      </c>
      <c r="X515">
        <v>85.059997999999993</v>
      </c>
      <c r="Y515">
        <v>64.489998</v>
      </c>
      <c r="Z515" s="29">
        <f t="shared" si="137"/>
        <v>1.3189641903849958</v>
      </c>
      <c r="AA515" s="29">
        <f t="shared" si="141"/>
        <v>8.1479342659218166E-3</v>
      </c>
      <c r="AB515" s="30">
        <f t="shared" si="144"/>
        <v>-5.0193640668386538E-2</v>
      </c>
      <c r="AC515" s="29">
        <f t="shared" si="147"/>
        <v>-6.6924776921088627E-2</v>
      </c>
      <c r="AD515" s="29">
        <f t="shared" si="151"/>
        <v>-0.11772477707769548</v>
      </c>
      <c r="AE515" s="29"/>
      <c r="AF515" s="29"/>
      <c r="AG515" s="29"/>
      <c r="AZ515" s="1" t="d">
        <f>A512</f>
        <v>2017-01-02</v>
      </c>
      <c r="BA515" s="6">
        <f t="shared" si="138"/>
        <v>-0.12939907402153883</v>
      </c>
      <c r="BB515" s="6">
        <f t="shared" si="148"/>
        <v>-0.21686844977989669</v>
      </c>
      <c r="BC515" s="6">
        <f t="shared" ref="BC515:BC578" si="152">H512-AVERAGE($E$4:$H$640)</f>
        <v>-0.1421004621462289</v>
      </c>
    </row>
    <row r="516" spans="1:55">
      <c r="A516" s="1" t="d">
        <v>2017-01-30</v>
      </c>
      <c r="B516">
        <v>73.400002000000001</v>
      </c>
      <c r="C516">
        <v>119</v>
      </c>
      <c r="D516" s="29">
        <f t="shared" ref="D516:D579" si="153">C516/B516</f>
        <v>1.6212533618187095</v>
      </c>
      <c r="E516" s="29">
        <f t="shared" si="139"/>
        <v>1.7851581274509649E-2</v>
      </c>
      <c r="F516" s="30">
        <f t="shared" si="142"/>
        <v>-0.22126720500562994</v>
      </c>
      <c r="G516" s="29">
        <f t="shared" si="145"/>
        <v>-0.20925799165811487</v>
      </c>
      <c r="H516" s="29">
        <f t="shared" si="149"/>
        <v>-0.25688123262779039</v>
      </c>
      <c r="I516" s="29"/>
      <c r="J516" s="29"/>
      <c r="K516" s="29"/>
      <c r="L516" s="1" t="d">
        <v>2017-01-30</v>
      </c>
      <c r="M516">
        <v>52.080002</v>
      </c>
      <c r="N516">
        <v>119</v>
      </c>
      <c r="O516" s="29">
        <f t="shared" ref="O516:O579" si="154">N516/M516</f>
        <v>2.2849461488115916</v>
      </c>
      <c r="P516" s="29">
        <f t="shared" si="140"/>
        <v>-4.3943667036749748E-2</v>
      </c>
      <c r="Q516" s="30">
        <f t="shared" si="143"/>
        <v>-0.2356020769059661</v>
      </c>
      <c r="R516" s="29">
        <f t="shared" si="146"/>
        <v>-0.21253390957681759</v>
      </c>
      <c r="S516" s="29">
        <f t="shared" si="150"/>
        <v>-0.24363248090729556</v>
      </c>
      <c r="T516" s="29"/>
      <c r="U516" s="29"/>
      <c r="V516" s="29"/>
      <c r="W516" s="1" t="d">
        <v>2017-01-30</v>
      </c>
      <c r="X516">
        <v>84.489998</v>
      </c>
      <c r="Y516">
        <v>63.619999</v>
      </c>
      <c r="Z516" s="29">
        <f t="shared" ref="Z516:Z579" si="155">X516/Y516</f>
        <v>1.3280414858227205</v>
      </c>
      <c r="AA516" s="29">
        <f t="shared" si="141"/>
        <v>6.3711407898959229E-3</v>
      </c>
      <c r="AB516" s="30">
        <f t="shared" si="144"/>
        <v>-3.8584037167392567E-2</v>
      </c>
      <c r="AC516" s="29">
        <f t="shared" si="147"/>
        <v>-7.0378238435007998E-2</v>
      </c>
      <c r="AD516" s="29">
        <f t="shared" si="151"/>
        <v>-0.11814549918079036</v>
      </c>
      <c r="AE516" s="29"/>
      <c r="AF516" s="29"/>
      <c r="AG516" s="29"/>
      <c r="AZ516" s="1" t="d">
        <f>A513</f>
        <v>2017-01-09</v>
      </c>
      <c r="BA516" s="6">
        <f t="shared" si="138"/>
        <v>-0.13085188820084143</v>
      </c>
      <c r="BB516" s="6">
        <f t="shared" si="148"/>
        <v>-0.18373868350917755</v>
      </c>
      <c r="BC516" s="6">
        <f t="shared" si="152"/>
        <v>-0.10967353021507446</v>
      </c>
    </row>
    <row r="517" spans="1:55">
      <c r="A517" s="1" t="d">
        <v>2017-02-06</v>
      </c>
      <c r="B517">
        <v>73.279999000000004</v>
      </c>
      <c r="C517">
        <v>120.760002</v>
      </c>
      <c r="D517" s="29">
        <f t="shared" si="153"/>
        <v>1.6479258139727866</v>
      </c>
      <c r="E517" s="29">
        <f t="shared" si="139"/>
        <v>1.0355226548186141E-2</v>
      </c>
      <c r="F517" s="30">
        <f t="shared" si="142"/>
        <v>-0.16700739900247874</v>
      </c>
      <c r="G517" s="29">
        <f t="shared" si="145"/>
        <v>-0.21117008474075166</v>
      </c>
      <c r="H517" s="29">
        <f t="shared" si="149"/>
        <v>-0.18293449317868821</v>
      </c>
      <c r="I517" s="29"/>
      <c r="J517" s="29"/>
      <c r="K517" s="29"/>
      <c r="L517" s="1" t="d">
        <v>2017-02-06</v>
      </c>
      <c r="M517">
        <v>52.099997999999999</v>
      </c>
      <c r="N517">
        <v>120.760002</v>
      </c>
      <c r="O517" s="29">
        <f t="shared" si="154"/>
        <v>2.3178504152725687</v>
      </c>
      <c r="P517" s="29">
        <f t="shared" si="140"/>
        <v>-2.8435686090610202E-2</v>
      </c>
      <c r="Q517" s="30">
        <f t="shared" si="143"/>
        <v>-0.2170773274183127</v>
      </c>
      <c r="R517" s="29">
        <f t="shared" si="146"/>
        <v>-0.21672679896058006</v>
      </c>
      <c r="S517" s="29">
        <f t="shared" si="150"/>
        <v>-0.17529989896638071</v>
      </c>
      <c r="T517" s="29"/>
      <c r="U517" s="29"/>
      <c r="V517" s="29"/>
      <c r="W517" s="1" t="d">
        <v>2017-02-06</v>
      </c>
      <c r="X517">
        <v>85.730002999999996</v>
      </c>
      <c r="Y517">
        <v>64.730002999999996</v>
      </c>
      <c r="Z517" s="29">
        <f t="shared" si="155"/>
        <v>1.3244245176382889</v>
      </c>
      <c r="AA517" s="29">
        <f t="shared" si="141"/>
        <v>-2.7417216562788862E-3</v>
      </c>
      <c r="AB517" s="30">
        <f t="shared" si="144"/>
        <v>-3.4575100873694566E-2</v>
      </c>
      <c r="AC517" s="29">
        <f t="shared" si="147"/>
        <v>-6.8898218640810499E-2</v>
      </c>
      <c r="AD517" s="29">
        <f t="shared" si="151"/>
        <v>-0.10293212269773903</v>
      </c>
      <c r="AE517" s="29"/>
      <c r="AF517" s="29"/>
      <c r="AG517" s="29"/>
      <c r="AZ517" s="1" t="d">
        <f>A514</f>
        <v>2017-01-16</v>
      </c>
      <c r="BA517" s="6">
        <f t="shared" si="138"/>
        <v>-0.141458408077478</v>
      </c>
      <c r="BB517" s="6">
        <f t="shared" si="148"/>
        <v>-0.14704572019934187</v>
      </c>
      <c r="BC517" s="6">
        <f t="shared" si="152"/>
        <v>-0.16630927155020755</v>
      </c>
    </row>
    <row r="518" spans="1:55">
      <c r="A518" s="1" t="d">
        <v>2017-02-13</v>
      </c>
      <c r="B518">
        <v>71.970000999999996</v>
      </c>
      <c r="C518">
        <v>120.32</v>
      </c>
      <c r="D518" s="29">
        <f t="shared" si="153"/>
        <v>1.6718076744225694</v>
      </c>
      <c r="E518" s="29">
        <f t="shared" si="139"/>
        <v>3.8249753838498934E-2</v>
      </c>
      <c r="F518" s="30">
        <f t="shared" si="142"/>
        <v>-0.12616531932918215</v>
      </c>
      <c r="G518" s="29">
        <f t="shared" si="145"/>
        <v>-0.16270599337785538</v>
      </c>
      <c r="H518" s="29">
        <f t="shared" si="149"/>
        <v>-0.1787442451609188</v>
      </c>
      <c r="I518" s="29"/>
      <c r="J518" s="29"/>
      <c r="K518" s="29"/>
      <c r="L518" s="1" t="d">
        <v>2017-02-13</v>
      </c>
      <c r="M518">
        <v>52.299999</v>
      </c>
      <c r="N518">
        <v>120.32</v>
      </c>
      <c r="O518" s="29">
        <f t="shared" si="154"/>
        <v>2.3005736577547542</v>
      </c>
      <c r="P518" s="29">
        <f t="shared" si="140"/>
        <v>-2.0244342821549653E-2</v>
      </c>
      <c r="Q518" s="30">
        <f t="shared" si="143"/>
        <v>-0.21691962913595303</v>
      </c>
      <c r="R518" s="29">
        <f t="shared" si="146"/>
        <v>-0.20081919637093912</v>
      </c>
      <c r="S518" s="29">
        <f t="shared" si="150"/>
        <v>-0.18823482300822456</v>
      </c>
      <c r="T518" s="29"/>
      <c r="U518" s="29"/>
      <c r="V518" s="29"/>
      <c r="W518" s="1" t="d">
        <v>2017-02-13</v>
      </c>
      <c r="X518">
        <v>86.610000999999997</v>
      </c>
      <c r="Y518">
        <v>65.889999000000003</v>
      </c>
      <c r="Z518" s="29">
        <f t="shared" si="155"/>
        <v>1.3144635348985207</v>
      </c>
      <c r="AA518" s="29">
        <f t="shared" si="141"/>
        <v>-6.459932391023885E-3</v>
      </c>
      <c r="AB518" s="30">
        <f t="shared" si="144"/>
        <v>-5.25147933393054E-2</v>
      </c>
      <c r="AC518" s="29">
        <f t="shared" si="147"/>
        <v>-7.1548121723755784E-2</v>
      </c>
      <c r="AD518" s="29">
        <f t="shared" si="151"/>
        <v>-0.11484889750056948</v>
      </c>
      <c r="AE518" s="29"/>
      <c r="AF518" s="29"/>
      <c r="AG518" s="29"/>
      <c r="AZ518" s="1" t="d">
        <f>A515</f>
        <v>2017-01-23</v>
      </c>
      <c r="BA518" s="6">
        <f t="shared" si="138"/>
        <v>-0.14121123897950516</v>
      </c>
      <c r="BB518" s="6">
        <f t="shared" si="148"/>
        <v>-0.19299331586732044</v>
      </c>
      <c r="BC518" s="6">
        <f t="shared" si="152"/>
        <v>-0.25853975404265195</v>
      </c>
    </row>
    <row r="519" spans="1:55">
      <c r="A519" s="1" t="d">
        <v>2017-02-20</v>
      </c>
      <c r="B519">
        <v>70.989998</v>
      </c>
      <c r="C519">
        <v>122.010002</v>
      </c>
      <c r="D519" s="29">
        <f t="shared" si="153"/>
        <v>1.7186928502237737</v>
      </c>
      <c r="E519" s="29">
        <f t="shared" si="139"/>
        <v>6.4328831539920125E-2</v>
      </c>
      <c r="F519" s="30">
        <f t="shared" si="142"/>
        <v>-9.2492913915304009E-2</v>
      </c>
      <c r="G519" s="29">
        <f t="shared" si="145"/>
        <v>-0.11818495995363831</v>
      </c>
      <c r="H519" s="29">
        <f t="shared" si="149"/>
        <v>-0.24729875514338939</v>
      </c>
      <c r="I519" s="29"/>
      <c r="J519" s="29"/>
      <c r="K519" s="29"/>
      <c r="L519" s="1" t="d">
        <v>2017-02-20</v>
      </c>
      <c r="M519">
        <v>52.43</v>
      </c>
      <c r="N519">
        <v>122.010002</v>
      </c>
      <c r="O519" s="29">
        <f t="shared" si="154"/>
        <v>2.3271028418844173</v>
      </c>
      <c r="P519" s="29">
        <f t="shared" si="140"/>
        <v>2.6921042944058716E-2</v>
      </c>
      <c r="Q519" s="30">
        <f t="shared" si="143"/>
        <v>-0.19949308610496214</v>
      </c>
      <c r="R519" s="29">
        <f t="shared" si="146"/>
        <v>-0.16778583194148936</v>
      </c>
      <c r="S519" s="29">
        <f t="shared" si="150"/>
        <v>-0.28010448432624629</v>
      </c>
      <c r="T519" s="29"/>
      <c r="U519" s="29"/>
      <c r="V519" s="29"/>
      <c r="W519" s="1" t="d">
        <v>2017-02-20</v>
      </c>
      <c r="X519">
        <v>86.919998000000007</v>
      </c>
      <c r="Y519">
        <v>65.889999000000003</v>
      </c>
      <c r="Z519" s="29">
        <f t="shared" si="155"/>
        <v>1.3191683004882122</v>
      </c>
      <c r="AA519" s="29">
        <f t="shared" si="141"/>
        <v>1.5473832669872227E-4</v>
      </c>
      <c r="AB519" s="30">
        <f t="shared" si="144"/>
        <v>-4.3974765380463493E-2</v>
      </c>
      <c r="AC519" s="29">
        <f t="shared" si="147"/>
        <v>-7.2387932188452617E-2</v>
      </c>
      <c r="AD519" s="29">
        <f t="shared" si="151"/>
        <v>-0.11537215027093815</v>
      </c>
      <c r="AE519" s="29"/>
      <c r="AF519" s="29"/>
      <c r="AG519" s="29"/>
      <c r="AZ519" s="1" t="d">
        <f>A516</f>
        <v>2017-01-30</v>
      </c>
      <c r="BA519" s="6">
        <f t="shared" si="138"/>
        <v>-0.14163196108260001</v>
      </c>
      <c r="BB519" s="6">
        <f t="shared" si="148"/>
        <v>-0.2127493701928177</v>
      </c>
      <c r="BC519" s="6">
        <f t="shared" si="152"/>
        <v>-0.27629393661788187</v>
      </c>
    </row>
    <row r="520" spans="1:55">
      <c r="A520" s="1" t="d">
        <v>2017-02-27</v>
      </c>
      <c r="B520">
        <v>71.989998</v>
      </c>
      <c r="C520">
        <v>119.349998</v>
      </c>
      <c r="D520" s="29">
        <f t="shared" si="153"/>
        <v>1.6578691667695282</v>
      </c>
      <c r="E520" s="29">
        <f t="shared" si="139"/>
        <v>2.2333613084724709E-2</v>
      </c>
      <c r="F520" s="30">
        <f t="shared" si="142"/>
        <v>-0.13593820555871472</v>
      </c>
      <c r="G520" s="29">
        <f t="shared" si="145"/>
        <v>-0.18874049900213916</v>
      </c>
      <c r="H520" s="29">
        <f t="shared" si="149"/>
        <v>-0.33331808888333081</v>
      </c>
      <c r="I520" s="29"/>
      <c r="J520" s="29"/>
      <c r="K520" s="29"/>
      <c r="L520" s="1" t="d">
        <v>2017-02-27</v>
      </c>
      <c r="M520">
        <v>52.66</v>
      </c>
      <c r="N520">
        <v>119.349998</v>
      </c>
      <c r="O520" s="29">
        <f t="shared" si="154"/>
        <v>2.2664260919103687</v>
      </c>
      <c r="P520" s="29">
        <f t="shared" si="140"/>
        <v>-8.1382748495188312E-3</v>
      </c>
      <c r="Q520" s="30">
        <f t="shared" si="143"/>
        <v>-0.22304964161503543</v>
      </c>
      <c r="R520" s="29">
        <f t="shared" si="146"/>
        <v>-0.20978027431901647</v>
      </c>
      <c r="S520" s="29">
        <f t="shared" si="150"/>
        <v>-0.37194806674806402</v>
      </c>
      <c r="T520" s="29"/>
      <c r="U520" s="29"/>
      <c r="V520" s="29"/>
      <c r="W520" s="1" t="d">
        <v>2017-02-27</v>
      </c>
      <c r="X520">
        <v>87</v>
      </c>
      <c r="Y520">
        <v>66.319999999999993</v>
      </c>
      <c r="Z520" s="29">
        <f t="shared" si="155"/>
        <v>1.3118214716525936</v>
      </c>
      <c r="AA520" s="29">
        <f t="shared" si="141"/>
        <v>-1.2288682063098131E-2</v>
      </c>
      <c r="AB520" s="30">
        <f t="shared" si="144"/>
        <v>-6.2595949791858729E-2</v>
      </c>
      <c r="AC520" s="29">
        <f t="shared" si="147"/>
        <v>-7.4249554764922024E-2</v>
      </c>
      <c r="AD520" s="29">
        <f t="shared" si="151"/>
        <v>-0.11362899213043533</v>
      </c>
      <c r="AE520" s="29"/>
      <c r="AF520" s="29"/>
      <c r="AG520" s="29"/>
      <c r="AZ520" s="1" t="d">
        <f>A517</f>
        <v>2017-02-06</v>
      </c>
      <c r="BA520" s="6">
        <f t="shared" ref="BA520:BA583" si="156">AD517-AVERAGE($AA$4:$AD$640)</f>
        <v>-0.12641858459954869</v>
      </c>
      <c r="BB520" s="6">
        <f t="shared" si="148"/>
        <v>-0.21694225957658017</v>
      </c>
      <c r="BC520" s="6">
        <f t="shared" si="152"/>
        <v>-0.20234719716877969</v>
      </c>
    </row>
    <row r="521" spans="1:55">
      <c r="A521" s="1" t="d">
        <v>2017-03-06</v>
      </c>
      <c r="B521">
        <v>70.010002</v>
      </c>
      <c r="C521">
        <v>117.25</v>
      </c>
      <c r="D521" s="29">
        <f t="shared" si="153"/>
        <v>1.6747607006210341</v>
      </c>
      <c r="E521" s="29">
        <f t="shared" ref="E521:E584" si="157">LN(D521/D517)</f>
        <v>1.6152875089108679E-2</v>
      </c>
      <c r="F521" s="30">
        <f t="shared" si="142"/>
        <v>-0.11586515817191567</v>
      </c>
      <c r="G521" s="29">
        <f t="shared" si="145"/>
        <v>-0.17777366282586335</v>
      </c>
      <c r="H521" s="29">
        <f t="shared" si="149"/>
        <v>-0.29466166517872039</v>
      </c>
      <c r="I521" s="29"/>
      <c r="J521" s="29"/>
      <c r="K521" s="29"/>
      <c r="L521" s="1" t="d">
        <v>2017-03-06</v>
      </c>
      <c r="M521">
        <v>52.110000999999997</v>
      </c>
      <c r="N521">
        <v>117.25</v>
      </c>
      <c r="O521" s="29">
        <f t="shared" si="154"/>
        <v>2.2500479322577638</v>
      </c>
      <c r="P521" s="29">
        <f t="shared" ref="P521:P584" si="158">LN(O521/O517)</f>
        <v>-2.9688691813717753E-2</v>
      </c>
      <c r="Q521" s="30">
        <f t="shared" si="143"/>
        <v>-0.21565211265799442</v>
      </c>
      <c r="R521" s="29">
        <f t="shared" si="146"/>
        <v>-0.22692263007920804</v>
      </c>
      <c r="S521" s="29">
        <f t="shared" si="150"/>
        <v>-0.36916059777598803</v>
      </c>
      <c r="T521" s="29"/>
      <c r="U521" s="29"/>
      <c r="V521" s="29"/>
      <c r="W521" s="1" t="d">
        <v>2017-03-06</v>
      </c>
      <c r="X521">
        <v>86.849997999999999</v>
      </c>
      <c r="Y521">
        <v>65.839995999999999</v>
      </c>
      <c r="Z521" s="29">
        <f t="shared" si="155"/>
        <v>1.3191069756444092</v>
      </c>
      <c r="AA521" s="29">
        <f t="shared" ref="AA521:AA584" si="159">LN(Z521/Z517)</f>
        <v>-4.0230647370358367E-3</v>
      </c>
      <c r="AB521" s="30">
        <f t="shared" si="144"/>
        <v>-3.5462472889724823E-2</v>
      </c>
      <c r="AC521" s="29">
        <f t="shared" si="147"/>
        <v>-5.2306687221072984E-2</v>
      </c>
      <c r="AD521" s="29">
        <f t="shared" si="151"/>
        <v>-0.13329580681195313</v>
      </c>
      <c r="AE521" s="29"/>
      <c r="AF521" s="29"/>
      <c r="AG521" s="29"/>
      <c r="AZ521" s="1" t="d">
        <f>A518</f>
        <v>2017-02-13</v>
      </c>
      <c r="BA521" s="6">
        <f t="shared" si="156"/>
        <v>-0.13833535940237915</v>
      </c>
      <c r="BB521" s="6">
        <f t="shared" si="148"/>
        <v>-0.20103465698693923</v>
      </c>
      <c r="BC521" s="6">
        <f t="shared" si="152"/>
        <v>-0.19815694915101029</v>
      </c>
    </row>
    <row r="522" spans="1:55">
      <c r="A522" s="1" t="d">
        <v>2017-03-13</v>
      </c>
      <c r="B522">
        <v>69.800003000000004</v>
      </c>
      <c r="C522">
        <v>118.639999</v>
      </c>
      <c r="D522" s="29">
        <f t="shared" si="153"/>
        <v>1.6997133796684794</v>
      </c>
      <c r="E522" s="29">
        <f t="shared" si="157"/>
        <v>1.6554155865409176E-2</v>
      </c>
      <c r="F522" s="30">
        <f t="shared" si="142"/>
        <v>-0.13425110963289766</v>
      </c>
      <c r="G522" s="29">
        <f t="shared" si="145"/>
        <v>-0.1762740256409949</v>
      </c>
      <c r="H522" s="29">
        <f t="shared" si="149"/>
        <v>-0.25202974837272646</v>
      </c>
      <c r="I522" s="29"/>
      <c r="J522" s="29"/>
      <c r="K522" s="29"/>
      <c r="L522" s="1" t="d">
        <v>2017-03-13</v>
      </c>
      <c r="M522">
        <v>52.34</v>
      </c>
      <c r="N522">
        <v>118.639999</v>
      </c>
      <c r="O522" s="29">
        <f t="shared" si="154"/>
        <v>2.2667175964845243</v>
      </c>
      <c r="P522" s="29">
        <f t="shared" si="158"/>
        <v>-1.4825715952294972E-2</v>
      </c>
      <c r="Q522" s="30">
        <f t="shared" si="143"/>
        <v>-0.22519802653161763</v>
      </c>
      <c r="R522" s="29">
        <f t="shared" si="146"/>
        <v>-0.23705642039717481</v>
      </c>
      <c r="S522" s="29">
        <f t="shared" si="150"/>
        <v>-0.37056698514808495</v>
      </c>
      <c r="T522" s="29"/>
      <c r="U522" s="29"/>
      <c r="V522" s="29"/>
      <c r="W522" s="1" t="d">
        <v>2017-03-13</v>
      </c>
      <c r="X522">
        <v>87.360000999999997</v>
      </c>
      <c r="Y522">
        <v>65.680000000000007</v>
      </c>
      <c r="Z522" s="29">
        <f t="shared" si="155"/>
        <v>1.330085277101096</v>
      </c>
      <c r="AA522" s="29">
        <f t="shared" si="159"/>
        <v>1.1814434159262725E-2</v>
      </c>
      <c r="AB522" s="30">
        <f t="shared" si="144"/>
        <v>-2.1340205595137985E-2</v>
      </c>
      <c r="AC522" s="29">
        <f t="shared" si="147"/>
        <v>-5.0049327974716326E-2</v>
      </c>
      <c r="AD522" s="29">
        <f t="shared" si="151"/>
        <v>-0.10848440572393488</v>
      </c>
      <c r="AE522" s="29"/>
      <c r="AF522" s="29"/>
      <c r="AG522" s="29"/>
      <c r="AZ522" s="1" t="d">
        <f>A519</f>
        <v>2017-02-20</v>
      </c>
      <c r="BA522" s="6">
        <f t="shared" si="156"/>
        <v>-0.13885861217274781</v>
      </c>
      <c r="BB522" s="6">
        <f t="shared" si="148"/>
        <v>-0.16800129255748947</v>
      </c>
      <c r="BC522" s="6">
        <f t="shared" si="152"/>
        <v>-0.26671145913348088</v>
      </c>
    </row>
    <row r="523" spans="1:55">
      <c r="A523" s="1" t="d">
        <v>2017-03-20</v>
      </c>
      <c r="B523">
        <v>68.559997999999993</v>
      </c>
      <c r="C523">
        <v>120.879997</v>
      </c>
      <c r="D523" s="29">
        <f t="shared" si="153"/>
        <v>1.7631271955404668</v>
      </c>
      <c r="E523" s="29">
        <f t="shared" si="157"/>
        <v>2.5525016927457605E-2</v>
      </c>
      <c r="F523" s="30">
        <f t="shared" si="142"/>
        <v>3.4912129051362728E-3</v>
      </c>
      <c r="G523" s="29">
        <f t="shared" si="145"/>
        <v>-0.14254325393919376</v>
      </c>
      <c r="H523" s="29">
        <f t="shared" si="149"/>
        <v>-0.26627079252692348</v>
      </c>
      <c r="I523" s="29"/>
      <c r="J523" s="29"/>
      <c r="K523" s="29"/>
      <c r="L523" s="1" t="d">
        <v>2017-03-20</v>
      </c>
      <c r="M523">
        <v>51.66</v>
      </c>
      <c r="N523">
        <v>120.879997</v>
      </c>
      <c r="O523" s="29">
        <f t="shared" si="154"/>
        <v>2.3399147696476965</v>
      </c>
      <c r="P523" s="29">
        <f t="shared" si="158"/>
        <v>5.4904270838877301E-3</v>
      </c>
      <c r="Q523" s="30">
        <f t="shared" si="143"/>
        <v>-7.9913182782717876E-2</v>
      </c>
      <c r="R523" s="29">
        <f t="shared" si="146"/>
        <v>-0.23184533142263813</v>
      </c>
      <c r="S523" s="29">
        <f t="shared" si="150"/>
        <v>-0.30351063865145739</v>
      </c>
      <c r="T523" s="29"/>
      <c r="U523" s="29"/>
      <c r="V523" s="29"/>
      <c r="W523" s="1" t="d">
        <v>2017-03-20</v>
      </c>
      <c r="X523">
        <v>86.559997999999993</v>
      </c>
      <c r="Y523">
        <v>64.529999000000004</v>
      </c>
      <c r="Z523" s="29">
        <f t="shared" si="155"/>
        <v>1.3413915905995906</v>
      </c>
      <c r="AA523" s="29">
        <f t="shared" si="159"/>
        <v>1.6706112912084421E-2</v>
      </c>
      <c r="AB523" s="30">
        <f t="shared" si="144"/>
        <v>2.688025182993007E-2</v>
      </c>
      <c r="AC523" s="29">
        <f t="shared" si="147"/>
        <v>-4.3263624992471265E-2</v>
      </c>
      <c r="AD523" s="29">
        <f t="shared" si="151"/>
        <v>-4.4248123952015384E-2</v>
      </c>
      <c r="AE523" s="29"/>
      <c r="AF523" s="29"/>
      <c r="AG523" s="29"/>
      <c r="AZ523" s="1" t="d">
        <f>A520</f>
        <v>2017-02-27</v>
      </c>
      <c r="BA523" s="6">
        <f t="shared" si="156"/>
        <v>-0.13711545403224501</v>
      </c>
      <c r="BB523" s="6">
        <f t="shared" si="148"/>
        <v>-0.20999573493501658</v>
      </c>
      <c r="BC523" s="6">
        <f t="shared" si="152"/>
        <v>-0.35273079287342229</v>
      </c>
    </row>
    <row r="524" spans="1:55">
      <c r="A524" s="1" t="d">
        <v>2017-03-27</v>
      </c>
      <c r="B524">
        <v>69.900002000000001</v>
      </c>
      <c r="C524">
        <v>120.709999</v>
      </c>
      <c r="D524" s="29">
        <f t="shared" si="153"/>
        <v>1.7268955013763805</v>
      </c>
      <c r="E524" s="29">
        <f t="shared" si="157"/>
        <v>4.0792145248822465E-2</v>
      </c>
      <c r="F524" s="30">
        <f t="shared" si="142"/>
        <v>1.6284344545726036E-2</v>
      </c>
      <c r="G524" s="29">
        <f t="shared" si="145"/>
        <v>-0.17108784098695676</v>
      </c>
      <c r="H524" s="29">
        <f t="shared" si="149"/>
        <v>-0.32027040167147974</v>
      </c>
      <c r="I524" s="29"/>
      <c r="J524" s="29"/>
      <c r="K524" s="29"/>
      <c r="L524" s="1" t="d">
        <v>2017-03-27</v>
      </c>
      <c r="M524">
        <v>52.41</v>
      </c>
      <c r="N524">
        <v>120.709999</v>
      </c>
      <c r="O524" s="29">
        <f t="shared" si="154"/>
        <v>2.3031863957260064</v>
      </c>
      <c r="P524" s="29">
        <f t="shared" si="158"/>
        <v>1.6089371655403403E-2</v>
      </c>
      <c r="Q524" s="30">
        <f t="shared" si="143"/>
        <v>-8.2410983358847889E-2</v>
      </c>
      <c r="R524" s="29">
        <f t="shared" si="146"/>
        <v>-0.27497504148441448</v>
      </c>
      <c r="S524" s="29">
        <f t="shared" si="150"/>
        <v>-0.35733499505306376</v>
      </c>
      <c r="T524" s="29"/>
      <c r="U524" s="29"/>
      <c r="V524" s="29"/>
      <c r="W524" s="1" t="d">
        <v>2017-03-27</v>
      </c>
      <c r="X524">
        <v>87.949996999999996</v>
      </c>
      <c r="Y524">
        <v>65.059997999999993</v>
      </c>
      <c r="Z524" s="29">
        <f t="shared" si="155"/>
        <v>1.3518290762935468</v>
      </c>
      <c r="AA524" s="29">
        <f t="shared" si="159"/>
        <v>3.0041938941382029E-2</v>
      </c>
      <c r="AB524" s="30">
        <f t="shared" si="144"/>
        <v>2.0323163176059526E-2</v>
      </c>
      <c r="AC524" s="29">
        <f t="shared" si="147"/>
        <v>-3.7603631350903347E-2</v>
      </c>
      <c r="AD524" s="29">
        <f t="shared" si="151"/>
        <v>-3.8631111735329952E-2</v>
      </c>
      <c r="AE524" s="29"/>
      <c r="AF524" s="29"/>
      <c r="AG524" s="29"/>
      <c r="AZ524" s="1" t="d">
        <f>A521</f>
        <v>2017-03-06</v>
      </c>
      <c r="BA524" s="6">
        <f t="shared" si="156"/>
        <v>-0.1567822687137628</v>
      </c>
      <c r="BB524" s="6">
        <f t="shared" si="148"/>
        <v>-0.22713809069520816</v>
      </c>
      <c r="BC524" s="6">
        <f t="shared" si="152"/>
        <v>-0.31407436916881187</v>
      </c>
    </row>
    <row r="525" spans="1:55">
      <c r="A525" s="1" t="d">
        <v>2017-04-03</v>
      </c>
      <c r="B525">
        <v>70.360000999999997</v>
      </c>
      <c r="C525">
        <v>120.709999</v>
      </c>
      <c r="D525" s="29">
        <f t="shared" si="153"/>
        <v>1.7156054190505199</v>
      </c>
      <c r="E525" s="29">
        <f t="shared" si="157"/>
        <v>2.4095742576804347E-2</v>
      </c>
      <c r="F525" s="30">
        <f t="shared" si="142"/>
        <v>3.2080661256742936E-2</v>
      </c>
      <c r="G525" s="29">
        <f t="shared" si="145"/>
        <v>-0.21203180132142643</v>
      </c>
      <c r="H525" s="29">
        <f t="shared" si="149"/>
        <v>-0.2957952014822432</v>
      </c>
      <c r="I525" s="29"/>
      <c r="J525" s="29"/>
      <c r="K525" s="29"/>
      <c r="L525" s="1" t="d">
        <v>2017-04-03</v>
      </c>
      <c r="M525">
        <v>52.59</v>
      </c>
      <c r="N525">
        <v>120.709999</v>
      </c>
      <c r="O525" s="29">
        <f t="shared" si="154"/>
        <v>2.2953032705837608</v>
      </c>
      <c r="P525" s="29">
        <f t="shared" si="158"/>
        <v>1.991345961237383E-2</v>
      </c>
      <c r="Q525" s="30">
        <f t="shared" si="143"/>
        <v>-6.025277894462619E-2</v>
      </c>
      <c r="R525" s="29">
        <f t="shared" si="146"/>
        <v>-0.28687056534426586</v>
      </c>
      <c r="S525" s="29">
        <f t="shared" si="150"/>
        <v>-0.33695279948621643</v>
      </c>
      <c r="T525" s="29"/>
      <c r="U525" s="29"/>
      <c r="V525" s="29"/>
      <c r="W525" s="1" t="d">
        <v>2017-04-03</v>
      </c>
      <c r="X525">
        <v>87.260002</v>
      </c>
      <c r="Y525">
        <v>65.129997000000003</v>
      </c>
      <c r="Z525" s="29">
        <f t="shared" si="155"/>
        <v>1.3397820669329985</v>
      </c>
      <c r="AA525" s="29">
        <f t="shared" si="159"/>
        <v>1.5551990075452975E-2</v>
      </c>
      <c r="AB525" s="30">
        <f t="shared" si="144"/>
        <v>1.2428221669384202E-2</v>
      </c>
      <c r="AC525" s="29">
        <f t="shared" si="147"/>
        <v>-5.016159436073224E-2</v>
      </c>
      <c r="AD525" s="29">
        <f t="shared" si="151"/>
        <v>-5.6303908197332546E-2</v>
      </c>
      <c r="AE525" s="29"/>
      <c r="AF525" s="29"/>
      <c r="AG525" s="29"/>
      <c r="AZ525" s="1" t="d">
        <f>A522</f>
        <v>2017-03-13</v>
      </c>
      <c r="BA525" s="6">
        <f t="shared" si="156"/>
        <v>-0.13197086762574456</v>
      </c>
      <c r="BB525" s="6">
        <f t="shared" si="148"/>
        <v>-0.23727188101317492</v>
      </c>
      <c r="BC525" s="6">
        <f t="shared" si="152"/>
        <v>-0.27144245236281794</v>
      </c>
    </row>
    <row r="526" spans="1:55">
      <c r="A526" s="1" t="d">
        <v>2017-04-10</v>
      </c>
      <c r="B526">
        <v>69.309997999999993</v>
      </c>
      <c r="C526">
        <v>123.470001</v>
      </c>
      <c r="D526" s="29">
        <f t="shared" si="153"/>
        <v>1.7814168888015263</v>
      </c>
      <c r="E526" s="29">
        <f t="shared" si="157"/>
        <v>4.6949415952210027E-2</v>
      </c>
      <c r="F526" s="30">
        <f t="shared" si="142"/>
        <v>0.10847512863014973</v>
      </c>
      <c r="G526" s="29">
        <f t="shared" si="145"/>
        <v>-0.11523238838337752</v>
      </c>
      <c r="H526" s="29">
        <f t="shared" si="149"/>
        <v>-0.24619607531553558</v>
      </c>
      <c r="I526" s="29"/>
      <c r="J526" s="29"/>
      <c r="K526" s="29"/>
      <c r="L526" s="1" t="d">
        <v>2017-04-10</v>
      </c>
      <c r="M526">
        <v>51.310001</v>
      </c>
      <c r="N526">
        <v>123.470001</v>
      </c>
      <c r="O526" s="29">
        <f t="shared" si="154"/>
        <v>2.4063535099132038</v>
      </c>
      <c r="P526" s="29">
        <f t="shared" si="158"/>
        <v>5.9779742936717638E-2</v>
      </c>
      <c r="Q526" s="30">
        <f t="shared" si="143"/>
        <v>5.5826358482172099E-3</v>
      </c>
      <c r="R526" s="29">
        <f t="shared" si="146"/>
        <v>-0.16464287148878007</v>
      </c>
      <c r="S526" s="29">
        <f t="shared" si="150"/>
        <v>-0.25347363505565801</v>
      </c>
      <c r="T526" s="29"/>
      <c r="U526" s="29"/>
      <c r="V526" s="29"/>
      <c r="W526" s="1" t="d">
        <v>2017-04-10</v>
      </c>
      <c r="X526">
        <v>86.550003000000004</v>
      </c>
      <c r="Y526">
        <v>64.019997000000004</v>
      </c>
      <c r="Z526" s="29">
        <f t="shared" si="155"/>
        <v>1.3519213848135607</v>
      </c>
      <c r="AA526" s="29">
        <f t="shared" si="159"/>
        <v>1.6283770303594729E-2</v>
      </c>
      <c r="AB526" s="30">
        <f t="shared" si="144"/>
        <v>4.1774563630054724E-2</v>
      </c>
      <c r="AC526" s="29">
        <f t="shared" si="147"/>
        <v>-2.0406081515730368E-2</v>
      </c>
      <c r="AD526" s="29">
        <f t="shared" si="151"/>
        <v>-5.3831718308529328E-2</v>
      </c>
      <c r="AE526" s="29"/>
      <c r="AF526" s="29"/>
      <c r="AG526" s="29"/>
      <c r="AZ526" s="1" t="d">
        <f>A523</f>
        <v>2017-03-20</v>
      </c>
      <c r="BA526" s="6">
        <f t="shared" si="156"/>
        <v>-6.7734585853825052E-2</v>
      </c>
      <c r="BB526" s="6">
        <f t="shared" si="148"/>
        <v>-0.23206079203863825</v>
      </c>
      <c r="BC526" s="6">
        <f t="shared" si="152"/>
        <v>-0.28568349651701497</v>
      </c>
    </row>
    <row r="527" spans="1:55">
      <c r="A527" s="1" t="d">
        <v>2017-04-17</v>
      </c>
      <c r="B527">
        <v>67.790001000000004</v>
      </c>
      <c r="C527">
        <v>123.540001</v>
      </c>
      <c r="D527" s="29">
        <f t="shared" si="153"/>
        <v>1.8223926711551457</v>
      </c>
      <c r="E527" s="29">
        <f t="shared" si="157"/>
        <v>3.3061244139497577E-2</v>
      </c>
      <c r="F527" s="30">
        <f t="shared" si="142"/>
        <v>0.17230900922065606</v>
      </c>
      <c r="G527" s="29">
        <f t="shared" si="145"/>
        <v>-0.10868122803823752</v>
      </c>
      <c r="H527" s="29">
        <f t="shared" si="149"/>
        <v>-0.14633867131764036</v>
      </c>
      <c r="I527" s="29"/>
      <c r="J527" s="29"/>
      <c r="K527" s="29"/>
      <c r="L527" s="1" t="d">
        <v>2017-04-17</v>
      </c>
      <c r="M527">
        <v>52.200001</v>
      </c>
      <c r="N527">
        <v>123.540001</v>
      </c>
      <c r="O527" s="29">
        <f t="shared" si="154"/>
        <v>2.3666666404853136</v>
      </c>
      <c r="P527" s="29">
        <f t="shared" si="158"/>
        <v>1.1367978837828346E-2</v>
      </c>
      <c r="Q527" s="30">
        <f t="shared" si="143"/>
        <v>3.6625958402093393E-2</v>
      </c>
      <c r="R527" s="29">
        <f t="shared" si="146"/>
        <v>-0.1866942480145439</v>
      </c>
      <c r="S527" s="29">
        <f t="shared" si="150"/>
        <v>-0.22338342232458069</v>
      </c>
      <c r="T527" s="29"/>
      <c r="U527" s="29"/>
      <c r="V527" s="29"/>
      <c r="W527" s="1" t="d">
        <v>2017-04-17</v>
      </c>
      <c r="X527">
        <v>88.25</v>
      </c>
      <c r="Y527">
        <v>65.410004000000001</v>
      </c>
      <c r="Z527" s="29">
        <f t="shared" si="155"/>
        <v>1.3491819997442593</v>
      </c>
      <c r="AA527" s="29">
        <f t="shared" si="159"/>
        <v>5.7909071458273169E-3</v>
      </c>
      <c r="AB527" s="30">
        <f t="shared" si="144"/>
        <v>2.3568558996324207E-2</v>
      </c>
      <c r="AC527" s="29">
        <f t="shared" si="147"/>
        <v>-3.6900185559639878E-2</v>
      </c>
      <c r="AD527" s="29">
        <f t="shared" si="151"/>
        <v>-5.5762328675590334E-2</v>
      </c>
      <c r="AE527" s="29"/>
      <c r="AF527" s="29"/>
      <c r="AG527" s="29"/>
      <c r="AZ527" s="1" t="d">
        <f>A524</f>
        <v>2017-03-27</v>
      </c>
      <c r="BA527" s="6">
        <f t="shared" si="156"/>
        <v>-6.2117573637139621E-2</v>
      </c>
      <c r="BB527" s="6">
        <f t="shared" si="148"/>
        <v>-0.27519050210041462</v>
      </c>
      <c r="BC527" s="6">
        <f t="shared" si="152"/>
        <v>-0.33968310566157123</v>
      </c>
    </row>
    <row r="528" spans="1:55">
      <c r="A528" s="1" t="d">
        <v>2017-04-24</v>
      </c>
      <c r="B528">
        <v>67.839995999999999</v>
      </c>
      <c r="C528">
        <v>122.349998</v>
      </c>
      <c r="D528" s="29">
        <f t="shared" si="153"/>
        <v>1.8035083315747837</v>
      </c>
      <c r="E528" s="29">
        <f t="shared" si="157"/>
        <v>4.3408552444101536E-2</v>
      </c>
      <c r="F528" s="30">
        <f t="shared" si="142"/>
        <v>0.16378552628004339</v>
      </c>
      <c r="G528" s="29">
        <f t="shared" si="145"/>
        <v>-0.15264160687341741</v>
      </c>
      <c r="H528" s="29">
        <f t="shared" si="149"/>
        <v>-0.12435982870158357</v>
      </c>
      <c r="I528" s="29"/>
      <c r="J528" s="29"/>
      <c r="K528" s="29"/>
      <c r="L528" s="1" t="d">
        <v>2017-04-24</v>
      </c>
      <c r="M528">
        <v>53.07</v>
      </c>
      <c r="N528">
        <v>122.349998</v>
      </c>
      <c r="O528" s="29">
        <f t="shared" si="154"/>
        <v>2.3054456001507444</v>
      </c>
      <c r="P528" s="29">
        <f t="shared" si="158"/>
        <v>9.8042308768713426E-4</v>
      </c>
      <c r="Q528" s="30">
        <f t="shared" si="143"/>
        <v>-7.7079333295383941E-3</v>
      </c>
      <c r="R528" s="29">
        <f t="shared" si="146"/>
        <v>-0.23197601499013637</v>
      </c>
      <c r="S528" s="29">
        <f t="shared" si="150"/>
        <v>-0.21850423876227842</v>
      </c>
      <c r="T528" s="29"/>
      <c r="U528" s="29"/>
      <c r="V528" s="29"/>
      <c r="W528" s="1" t="d">
        <v>2017-04-24</v>
      </c>
      <c r="X528">
        <v>90.059997999999993</v>
      </c>
      <c r="Y528">
        <v>66.339995999999999</v>
      </c>
      <c r="Z528" s="29">
        <f t="shared" si="155"/>
        <v>1.3575520565301209</v>
      </c>
      <c r="AA528" s="29">
        <f t="shared" si="159"/>
        <v>4.2245726736249122E-3</v>
      </c>
      <c r="AB528" s="30">
        <f t="shared" si="144"/>
        <v>2.7030189721582467E-2</v>
      </c>
      <c r="AC528" s="29">
        <f t="shared" si="147"/>
        <v>-3.5258802045321093E-2</v>
      </c>
      <c r="AD528" s="29">
        <f t="shared" si="151"/>
        <v>-5.2286343363847229E-2</v>
      </c>
      <c r="AE528" s="29"/>
      <c r="AF528" s="29"/>
      <c r="AG528" s="29"/>
      <c r="AZ528" s="1" t="d">
        <f>A525</f>
        <v>2017-04-03</v>
      </c>
      <c r="BA528" s="6">
        <f t="shared" si="156"/>
        <v>-7.9790370099142222E-2</v>
      </c>
      <c r="BB528" s="6">
        <f t="shared" si="148"/>
        <v>-0.287086025960266</v>
      </c>
      <c r="BC528" s="6">
        <f t="shared" si="152"/>
        <v>-0.31520790547233468</v>
      </c>
    </row>
    <row r="529" spans="1:55">
      <c r="A529" s="1" t="d">
        <v>2017-05-01</v>
      </c>
      <c r="B529">
        <v>67.309997999999993</v>
      </c>
      <c r="C529">
        <v>121.290001</v>
      </c>
      <c r="D529" s="29">
        <f t="shared" si="153"/>
        <v>1.8019611440190508</v>
      </c>
      <c r="E529" s="29">
        <f t="shared" si="157"/>
        <v>4.9109563909398066E-2</v>
      </c>
      <c r="F529" s="30">
        <f t="shared" si="142"/>
        <v>0.15309531278114277</v>
      </c>
      <c r="G529" s="29">
        <f t="shared" si="145"/>
        <v>-0.12580616012254986</v>
      </c>
      <c r="H529" s="29">
        <f t="shared" si="149"/>
        <v>-0.12051935607150581</v>
      </c>
      <c r="I529" s="29"/>
      <c r="J529" s="29"/>
      <c r="K529" s="29"/>
      <c r="L529" s="1" t="d">
        <v>2017-05-01</v>
      </c>
      <c r="M529">
        <v>53.48</v>
      </c>
      <c r="N529">
        <v>121.290001</v>
      </c>
      <c r="O529" s="29">
        <f t="shared" si="154"/>
        <v>2.2679506544502619</v>
      </c>
      <c r="P529" s="29">
        <f t="shared" si="158"/>
        <v>-1.1988350495715351E-2</v>
      </c>
      <c r="Q529" s="30">
        <f t="shared" si="143"/>
        <v>-3.4823182908248644E-2</v>
      </c>
      <c r="R529" s="29">
        <f t="shared" si="146"/>
        <v>-0.22126168710349378</v>
      </c>
      <c r="S529" s="29">
        <f t="shared" si="150"/>
        <v>-0.2254482760353298</v>
      </c>
      <c r="T529" s="29"/>
      <c r="U529" s="29"/>
      <c r="V529" s="29"/>
      <c r="W529" s="1" t="d">
        <v>2017-05-01</v>
      </c>
      <c r="X529">
        <v>90.169998000000007</v>
      </c>
      <c r="Y529">
        <v>66.919998000000007</v>
      </c>
      <c r="Z529" s="29">
        <f t="shared" si="155"/>
        <v>1.34742977726927</v>
      </c>
      <c r="AA529" s="29">
        <f t="shared" si="159"/>
        <v>5.6919449804118871E-3</v>
      </c>
      <c r="AB529" s="30">
        <f t="shared" si="144"/>
        <v>2.8982911864287572E-2</v>
      </c>
      <c r="AC529" s="29">
        <f t="shared" si="147"/>
        <v>-3.748901582940968E-2</v>
      </c>
      <c r="AD529" s="29">
        <f t="shared" si="151"/>
        <v>-4.0940405289222777E-2</v>
      </c>
      <c r="AE529" s="29"/>
      <c r="AF529" s="29"/>
      <c r="AG529" s="29"/>
      <c r="AZ529" s="1" t="d">
        <f>A526</f>
        <v>2017-04-10</v>
      </c>
      <c r="BA529" s="6">
        <f t="shared" si="156"/>
        <v>-7.7318180210338996E-2</v>
      </c>
      <c r="BB529" s="6">
        <f t="shared" si="148"/>
        <v>-0.16485833210478018</v>
      </c>
      <c r="BC529" s="6">
        <f t="shared" si="152"/>
        <v>-0.2656087793056271</v>
      </c>
    </row>
    <row r="530" spans="1:55">
      <c r="A530" s="1" t="d">
        <v>2017-05-08</v>
      </c>
      <c r="B530">
        <v>67.75</v>
      </c>
      <c r="C530">
        <v>121.389999</v>
      </c>
      <c r="D530" s="29">
        <f t="shared" si="153"/>
        <v>1.7917343025830259</v>
      </c>
      <c r="E530" s="29">
        <f t="shared" si="157"/>
        <v>5.7749823072334328E-3</v>
      </c>
      <c r="F530" s="30">
        <f t="shared" si="142"/>
        <v>0.12471443007224688</v>
      </c>
      <c r="G530" s="29">
        <f t="shared" si="145"/>
        <v>-0.12928051178298061</v>
      </c>
      <c r="H530" s="29">
        <f t="shared" si="149"/>
        <v>-0.15625522052624891</v>
      </c>
      <c r="I530" s="29"/>
      <c r="J530" s="29"/>
      <c r="K530" s="29"/>
      <c r="L530" s="1" t="d">
        <v>2017-05-08</v>
      </c>
      <c r="M530">
        <v>52.610000999999997</v>
      </c>
      <c r="N530">
        <v>121.389999</v>
      </c>
      <c r="O530" s="29">
        <f t="shared" si="154"/>
        <v>2.3073559531010086</v>
      </c>
      <c r="P530" s="29">
        <f t="shared" si="158"/>
        <v>-4.2010275314241528E-2</v>
      </c>
      <c r="Q530" s="30">
        <f t="shared" si="143"/>
        <v>-3.8108095484096029E-2</v>
      </c>
      <c r="R530" s="29">
        <f t="shared" si="146"/>
        <v>-0.22619853212919366</v>
      </c>
      <c r="S530" s="29">
        <f t="shared" si="150"/>
        <v>-0.23127526832598505</v>
      </c>
      <c r="T530" s="29"/>
      <c r="U530" s="29"/>
      <c r="V530" s="29"/>
      <c r="W530" s="1" t="d">
        <v>2017-05-08</v>
      </c>
      <c r="X530">
        <v>89.879997000000003</v>
      </c>
      <c r="Y530">
        <v>66.300003000000004</v>
      </c>
      <c r="Z530" s="29">
        <f t="shared" si="155"/>
        <v>1.3556560020065158</v>
      </c>
      <c r="AA530" s="29">
        <f t="shared" si="159"/>
        <v>2.7586428957032992E-3</v>
      </c>
      <c r="AB530" s="30">
        <f t="shared" si="144"/>
        <v>3.5586681461580887E-2</v>
      </c>
      <c r="AC530" s="29">
        <f t="shared" si="147"/>
        <v>-3.238188903608813E-2</v>
      </c>
      <c r="AD530" s="29">
        <f t="shared" si="151"/>
        <v>-3.7124848245492545E-2</v>
      </c>
      <c r="AE530" s="29"/>
      <c r="AF530" s="29"/>
      <c r="AG530" s="29"/>
      <c r="AZ530" s="1" t="d">
        <f>A527</f>
        <v>2017-04-17</v>
      </c>
      <c r="BA530" s="6">
        <f t="shared" si="156"/>
        <v>-7.9248790577400002E-2</v>
      </c>
      <c r="BB530" s="6">
        <f t="shared" si="148"/>
        <v>-0.18690970863054401</v>
      </c>
      <c r="BC530" s="6">
        <f t="shared" si="152"/>
        <v>-0.16575137530773185</v>
      </c>
    </row>
    <row r="531" spans="1:55">
      <c r="A531" s="1" t="d">
        <v>2017-05-15</v>
      </c>
      <c r="B531">
        <v>68.080001999999993</v>
      </c>
      <c r="C531">
        <v>123.709999</v>
      </c>
      <c r="D531" s="29">
        <f t="shared" si="153"/>
        <v>1.8171268414475077</v>
      </c>
      <c r="E531" s="29">
        <f t="shared" si="157"/>
        <v>-2.8936970189871272E-3</v>
      </c>
      <c r="F531" s="30">
        <f t="shared" si="142"/>
        <v>0.1319086461804041</v>
      </c>
      <c r="G531" s="29">
        <f t="shared" si="145"/>
        <v>-8.0793522750046018E-2</v>
      </c>
      <c r="H531" s="29">
        <f t="shared" si="149"/>
        <v>-0.16363793433384208</v>
      </c>
      <c r="I531" s="29"/>
      <c r="J531" s="29"/>
      <c r="K531" s="29"/>
      <c r="L531" s="1" t="d">
        <v>2017-05-15</v>
      </c>
      <c r="M531">
        <v>52.439999</v>
      </c>
      <c r="N531">
        <v>123.709999</v>
      </c>
      <c r="O531" s="29">
        <f t="shared" si="154"/>
        <v>2.3590770663439562</v>
      </c>
      <c r="P531" s="29">
        <f t="shared" si="158"/>
        <v>-3.2120153513834513E-3</v>
      </c>
      <c r="Q531" s="30">
        <f t="shared" si="143"/>
        <v>-1.2015654880275286E-2</v>
      </c>
      <c r="R531" s="29">
        <f t="shared" si="146"/>
        <v>-0.18249876779982255</v>
      </c>
      <c r="S531" s="29">
        <f t="shared" si="150"/>
        <v>-0.20249936874508864</v>
      </c>
      <c r="T531" s="29"/>
      <c r="U531" s="29"/>
      <c r="V531" s="29"/>
      <c r="W531" s="1" t="d">
        <v>2017-05-15</v>
      </c>
      <c r="X531">
        <v>89.25</v>
      </c>
      <c r="Y531">
        <v>66.160004000000001</v>
      </c>
      <c r="Z531" s="29">
        <f t="shared" si="155"/>
        <v>1.3490023368196895</v>
      </c>
      <c r="AA531" s="29">
        <f t="shared" si="159"/>
        <v>-1.3317320273542073E-4</v>
      </c>
      <c r="AB531" s="30">
        <f t="shared" si="144"/>
        <v>2.2031160384076022E-2</v>
      </c>
      <c r="AC531" s="29">
        <f t="shared" si="147"/>
        <v>-2.3361341247201298E-2</v>
      </c>
      <c r="AD531" s="29">
        <f t="shared" si="151"/>
        <v>-5.4992219578773573E-2</v>
      </c>
      <c r="AE531" s="29"/>
      <c r="AF531" s="29"/>
      <c r="AG531" s="29"/>
      <c r="AZ531" s="1" t="d">
        <f>A528</f>
        <v>2017-04-24</v>
      </c>
      <c r="BA531" s="6">
        <f t="shared" si="156"/>
        <v>-7.5772805265656898E-2</v>
      </c>
      <c r="BB531" s="6">
        <f t="shared" si="148"/>
        <v>-0.23219147560613648</v>
      </c>
      <c r="BC531" s="6">
        <f t="shared" si="152"/>
        <v>-0.14377253269167506</v>
      </c>
    </row>
    <row r="532" spans="1:55">
      <c r="A532" s="1" t="d">
        <v>2017-05-22</v>
      </c>
      <c r="B532">
        <v>66.610000999999997</v>
      </c>
      <c r="C532">
        <v>123.480003</v>
      </c>
      <c r="D532" s="29">
        <f t="shared" si="153"/>
        <v>1.8537757265609409</v>
      </c>
      <c r="E532" s="29">
        <f t="shared" si="157"/>
        <v>2.7490651470789919E-2</v>
      </c>
      <c r="F532" s="30">
        <f t="shared" si="142"/>
        <v>0.12806230435890131</v>
      </c>
      <c r="G532" s="29">
        <f t="shared" si="145"/>
        <v>-7.3035900503472598E-2</v>
      </c>
      <c r="H532" s="29">
        <f t="shared" si="149"/>
        <v>-0.13256877242052531</v>
      </c>
      <c r="I532" s="29"/>
      <c r="J532" s="29"/>
      <c r="K532" s="29"/>
      <c r="L532" s="1" t="d">
        <v>2017-05-22</v>
      </c>
      <c r="M532">
        <v>52.93</v>
      </c>
      <c r="N532">
        <v>123.480003</v>
      </c>
      <c r="O532" s="29">
        <f t="shared" si="154"/>
        <v>2.3328925562063101</v>
      </c>
      <c r="P532" s="29">
        <f t="shared" si="158"/>
        <v>1.1834961357164286E-2</v>
      </c>
      <c r="Q532" s="30">
        <f t="shared" si="143"/>
        <v>-2.1966959059924431E-2</v>
      </c>
      <c r="R532" s="29">
        <f t="shared" si="146"/>
        <v>-0.19645519638158118</v>
      </c>
      <c r="S532" s="29">
        <f t="shared" si="150"/>
        <v>-0.23983017494991032</v>
      </c>
      <c r="T532" s="29"/>
      <c r="U532" s="29"/>
      <c r="V532" s="29"/>
      <c r="W532" s="1" t="d">
        <v>2017-05-22</v>
      </c>
      <c r="X532">
        <v>90.739998</v>
      </c>
      <c r="Y532">
        <v>67.410004000000001</v>
      </c>
      <c r="Z532" s="29">
        <f t="shared" si="155"/>
        <v>1.3460909748647989</v>
      </c>
      <c r="AA532" s="29">
        <f t="shared" si="159"/>
        <v>-8.4783014514526727E-3</v>
      </c>
      <c r="AB532" s="30">
        <f t="shared" si="144"/>
        <v>1.348505755435063E-2</v>
      </c>
      <c r="AC532" s="29">
        <f t="shared" si="147"/>
        <v>-2.4745282616977282E-2</v>
      </c>
      <c r="AD532" s="29">
        <f t="shared" si="151"/>
        <v>-5.5789500326003237E-2</v>
      </c>
      <c r="AE532" s="29"/>
      <c r="AF532" s="29"/>
      <c r="AG532" s="29"/>
      <c r="AZ532" s="1" t="d">
        <f>A529</f>
        <v>2017-05-01</v>
      </c>
      <c r="BA532" s="6">
        <f t="shared" si="156"/>
        <v>-6.4426867191032439E-2</v>
      </c>
      <c r="BB532" s="6">
        <f t="shared" si="148"/>
        <v>-0.22147714771949389</v>
      </c>
      <c r="BC532" s="6">
        <f t="shared" si="152"/>
        <v>-0.13993206006159731</v>
      </c>
    </row>
    <row r="533" spans="1:55">
      <c r="A533" s="1" t="d">
        <v>2017-05-29</v>
      </c>
      <c r="B533">
        <v>65.089995999999999</v>
      </c>
      <c r="C533">
        <v>125.620003</v>
      </c>
      <c r="D533" s="29">
        <f t="shared" si="153"/>
        <v>1.9299433203222196</v>
      </c>
      <c r="E533" s="29">
        <f t="shared" si="157"/>
        <v>6.861503852072233E-2</v>
      </c>
      <c r="F533" s="30">
        <f t="shared" si="142"/>
        <v>0.18183490782822043</v>
      </c>
      <c r="G533" s="29">
        <f t="shared" si="145"/>
        <v>-3.9052632610236171E-2</v>
      </c>
      <c r="H533" s="29">
        <f t="shared" si="149"/>
        <v>-7.2732176760436335E-2</v>
      </c>
      <c r="I533" s="29"/>
      <c r="J533" s="29"/>
      <c r="K533" s="29"/>
      <c r="L533" s="1" t="d">
        <v>2017-05-29</v>
      </c>
      <c r="M533">
        <v>53.849997999999999</v>
      </c>
      <c r="N533">
        <v>125.620003</v>
      </c>
      <c r="O533" s="29">
        <f t="shared" si="154"/>
        <v>2.3327763726193638</v>
      </c>
      <c r="P533" s="29">
        <f t="shared" si="158"/>
        <v>2.8182506113839677E-2</v>
      </c>
      <c r="Q533" s="30">
        <f t="shared" si="143"/>
        <v>-6.3437166270718008E-3</v>
      </c>
      <c r="R533" s="29">
        <f t="shared" si="146"/>
        <v>-0.1878400475538263</v>
      </c>
      <c r="S533" s="29">
        <f t="shared" si="150"/>
        <v>-0.20553998556700714</v>
      </c>
      <c r="T533" s="29"/>
      <c r="U533" s="29"/>
      <c r="V533" s="29"/>
      <c r="W533" s="1" t="d">
        <v>2017-05-29</v>
      </c>
      <c r="X533">
        <v>92.239998</v>
      </c>
      <c r="Y533">
        <v>68.209998999999996</v>
      </c>
      <c r="Z533" s="29">
        <f t="shared" si="155"/>
        <v>1.3522943754917809</v>
      </c>
      <c r="AA533" s="29">
        <f t="shared" si="159"/>
        <v>3.6037781729175386E-3</v>
      </c>
      <c r="AB533" s="30">
        <f t="shared" si="144"/>
        <v>2.1914130741145805E-2</v>
      </c>
      <c r="AC533" s="29">
        <f t="shared" si="147"/>
        <v>-1.4813551498190001E-2</v>
      </c>
      <c r="AD533" s="29">
        <f t="shared" si="151"/>
        <v>-4.7584383475452637E-2</v>
      </c>
      <c r="AE533" s="29"/>
      <c r="AF533" s="29"/>
      <c r="AG533" s="29"/>
      <c r="AZ533" s="1" t="d">
        <f>A530</f>
        <v>2017-05-08</v>
      </c>
      <c r="BA533" s="6">
        <f t="shared" si="156"/>
        <v>-6.0611310147302214E-2</v>
      </c>
      <c r="BB533" s="6">
        <f t="shared" si="148"/>
        <v>-0.22641399274519378</v>
      </c>
      <c r="BC533" s="6">
        <f t="shared" si="152"/>
        <v>-0.17566792451634039</v>
      </c>
    </row>
    <row r="534" spans="1:55">
      <c r="A534" s="1" t="d">
        <v>2017-06-05</v>
      </c>
      <c r="B534">
        <v>66.419998000000007</v>
      </c>
      <c r="C534">
        <v>124.400002</v>
      </c>
      <c r="D534" s="29">
        <f t="shared" si="153"/>
        <v>1.8729299269174924</v>
      </c>
      <c r="E534" s="29">
        <f t="shared" si="157"/>
        <v>4.4319975633070371E-2</v>
      </c>
      <c r="F534" s="30">
        <f t="shared" si="142"/>
        <v>0.15026881098395206</v>
      </c>
      <c r="G534" s="29">
        <f t="shared" si="145"/>
        <v>-3.7414975149750687E-2</v>
      </c>
      <c r="H534" s="29">
        <f t="shared" si="149"/>
        <v>-2.2045342396888434E-2</v>
      </c>
      <c r="I534" s="29"/>
      <c r="J534" s="29"/>
      <c r="K534" s="29"/>
      <c r="L534" s="1" t="d">
        <v>2017-06-05</v>
      </c>
      <c r="M534">
        <v>54.630001</v>
      </c>
      <c r="N534">
        <v>124.400002</v>
      </c>
      <c r="O534" s="29">
        <f t="shared" si="154"/>
        <v>2.2771370990822426</v>
      </c>
      <c r="P534" s="29">
        <f t="shared" si="158"/>
        <v>-1.318326425162997E-2</v>
      </c>
      <c r="Q534" s="30">
        <f t="shared" si="143"/>
        <v>5.2159602188209617E-3</v>
      </c>
      <c r="R534" s="29">
        <f t="shared" si="146"/>
        <v>-0.22673453113980796</v>
      </c>
      <c r="S534" s="29">
        <f t="shared" si="150"/>
        <v>-0.1773141149863402</v>
      </c>
      <c r="T534" s="29"/>
      <c r="U534" s="29"/>
      <c r="V534" s="29"/>
      <c r="W534" s="1" t="d">
        <v>2017-06-05</v>
      </c>
      <c r="X534">
        <v>90.370002999999997</v>
      </c>
      <c r="Y534">
        <v>67.910004000000001</v>
      </c>
      <c r="Z534" s="29">
        <f t="shared" si="155"/>
        <v>1.3307318167732693</v>
      </c>
      <c r="AA534" s="29">
        <f t="shared" si="159"/>
        <v>-1.8556442415070647E-2</v>
      </c>
      <c r="AB534" s="30">
        <f t="shared" si="144"/>
        <v>8.8823047805883584E-3</v>
      </c>
      <c r="AC534" s="29">
        <f t="shared" si="147"/>
        <v>-3.132317761671357E-2</v>
      </c>
      <c r="AD534" s="29">
        <f t="shared" si="151"/>
        <v>-5.6878260966084102E-2</v>
      </c>
      <c r="AE534" s="29"/>
      <c r="AF534" s="29"/>
      <c r="AG534" s="29"/>
      <c r="AZ534" s="1" t="d">
        <f>A531</f>
        <v>2017-05-15</v>
      </c>
      <c r="BA534" s="6">
        <f t="shared" si="156"/>
        <v>-7.8478681480583234E-2</v>
      </c>
      <c r="BB534" s="6">
        <f t="shared" si="148"/>
        <v>-0.18271422841582266</v>
      </c>
      <c r="BC534" s="6">
        <f t="shared" si="152"/>
        <v>-0.18305063832393356</v>
      </c>
    </row>
    <row r="535" spans="1:55">
      <c r="A535" s="1" t="d">
        <v>2017-06-12</v>
      </c>
      <c r="B535">
        <v>66.300003000000004</v>
      </c>
      <c r="C535">
        <v>126.349998</v>
      </c>
      <c r="D535" s="29">
        <f t="shared" si="153"/>
        <v>1.9057314069804792</v>
      </c>
      <c r="E535" s="29">
        <f t="shared" si="157"/>
        <v>4.7609280415474291E-2</v>
      </c>
      <c r="F535" s="30">
        <f t="shared" si="142"/>
        <v>0.16166634532136862</v>
      </c>
      <c r="G535" s="29">
        <f t="shared" si="145"/>
        <v>-4.7168796048261206E-2</v>
      </c>
      <c r="H535" s="29">
        <f t="shared" si="149"/>
        <v>-5.7603758187318513E-3</v>
      </c>
      <c r="I535" s="29"/>
      <c r="J535" s="29"/>
      <c r="K535" s="29"/>
      <c r="L535" s="1" t="d">
        <v>2017-06-12</v>
      </c>
      <c r="M535">
        <v>54.02</v>
      </c>
      <c r="N535">
        <v>126.349998</v>
      </c>
      <c r="O535" s="29">
        <f t="shared" si="154"/>
        <v>2.3389485005553499</v>
      </c>
      <c r="P535" s="29">
        <f t="shared" si="158"/>
        <v>-8.5689993245457695E-3</v>
      </c>
      <c r="Q535" s="30">
        <f t="shared" si="143"/>
        <v>2.335901283192875E-2</v>
      </c>
      <c r="R535" s="29">
        <f t="shared" si="146"/>
        <v>-0.20869164631615214</v>
      </c>
      <c r="S535" s="29">
        <f t="shared" si="150"/>
        <v>-0.16077942106147478</v>
      </c>
      <c r="T535" s="29"/>
      <c r="U535" s="29"/>
      <c r="V535" s="29"/>
      <c r="W535" s="1" t="d">
        <v>2017-06-12</v>
      </c>
      <c r="X535">
        <v>90.150002000000001</v>
      </c>
      <c r="Y535">
        <v>68.680000000000007</v>
      </c>
      <c r="Z535" s="29">
        <f t="shared" si="155"/>
        <v>1.3126092312172393</v>
      </c>
      <c r="AA535" s="29">
        <f t="shared" si="159"/>
        <v>-2.7348373679524366E-2</v>
      </c>
      <c r="AB535" s="30">
        <f t="shared" si="144"/>
        <v>-1.1688354085344303E-2</v>
      </c>
      <c r="AC535" s="29">
        <f t="shared" si="147"/>
        <v>-5.5023429166035878E-2</v>
      </c>
      <c r="AD535" s="29">
        <f t="shared" si="151"/>
        <v>-7.1754565418737828E-2</v>
      </c>
      <c r="AE535" s="29"/>
      <c r="AF535" s="29"/>
      <c r="AG535" s="29"/>
      <c r="AZ535" s="1" t="d">
        <f>A532</f>
        <v>2017-05-22</v>
      </c>
      <c r="BA535" s="6">
        <f t="shared" si="156"/>
        <v>-7.9275962227812913E-2</v>
      </c>
      <c r="BB535" s="6">
        <f t="shared" si="148"/>
        <v>-0.19667065699758129</v>
      </c>
      <c r="BC535" s="6">
        <f t="shared" si="152"/>
        <v>-0.15198147641061679</v>
      </c>
    </row>
    <row r="536" spans="1:55">
      <c r="A536" s="1" t="d">
        <v>2017-06-19</v>
      </c>
      <c r="B536">
        <v>64.379997000000003</v>
      </c>
      <c r="C536">
        <v>127.779999</v>
      </c>
      <c r="D536" s="29">
        <f t="shared" si="153"/>
        <v>1.9847779582841545</v>
      </c>
      <c r="E536" s="29">
        <f t="shared" si="157"/>
        <v>6.8282555584365856E-2</v>
      </c>
      <c r="F536" s="30">
        <f t="shared" ref="F536:F599" si="160">LN(D536/D517)</f>
        <v>0.1859896333950809</v>
      </c>
      <c r="G536" s="29">
        <f t="shared" si="145"/>
        <v>-1.8959687172825698E-2</v>
      </c>
      <c r="H536" s="29">
        <f t="shared" si="149"/>
        <v>-6.9504738253106275E-3</v>
      </c>
      <c r="I536" s="29"/>
      <c r="J536" s="29"/>
      <c r="K536" s="29"/>
      <c r="L536" s="1" t="d">
        <v>2017-06-19</v>
      </c>
      <c r="M536">
        <v>53.849997999999999</v>
      </c>
      <c r="N536">
        <v>127.779999</v>
      </c>
      <c r="O536" s="29">
        <f t="shared" si="154"/>
        <v>2.3728877204415126</v>
      </c>
      <c r="P536" s="29">
        <f t="shared" si="158"/>
        <v>1.6998722826559454E-2</v>
      </c>
      <c r="Q536" s="30">
        <f t="shared" ref="Q536:Q599" si="161">LN(O536/O517)</f>
        <v>2.3467449857244971E-2</v>
      </c>
      <c r="R536" s="29">
        <f t="shared" si="146"/>
        <v>-0.19783687282867082</v>
      </c>
      <c r="S536" s="29">
        <f t="shared" si="150"/>
        <v>-0.17476870549952228</v>
      </c>
      <c r="T536" s="29"/>
      <c r="U536" s="29"/>
      <c r="V536" s="29"/>
      <c r="W536" s="1" t="d">
        <v>2017-06-19</v>
      </c>
      <c r="X536">
        <v>89.519997000000004</v>
      </c>
      <c r="Y536">
        <v>68.010002</v>
      </c>
      <c r="Z536" s="29">
        <f t="shared" si="155"/>
        <v>1.3162769352660806</v>
      </c>
      <c r="AA536" s="29">
        <f t="shared" si="159"/>
        <v>-2.2397570094480394E-2</v>
      </c>
      <c r="AB536" s="30">
        <f t="shared" ref="AB536:AB599" si="162">LN(Z536/Z517)</f>
        <v>-6.170790883850843E-3</v>
      </c>
      <c r="AC536" s="29">
        <f t="shared" si="147"/>
        <v>-4.7482079161416862E-2</v>
      </c>
      <c r="AD536" s="29">
        <f t="shared" si="151"/>
        <v>-7.9276280429032286E-2</v>
      </c>
      <c r="AE536" s="29"/>
      <c r="AF536" s="29"/>
      <c r="AG536" s="29"/>
      <c r="AZ536" s="1" t="d">
        <f>A533</f>
        <v>2017-05-29</v>
      </c>
      <c r="BA536" s="6">
        <f t="shared" si="156"/>
        <v>-7.1070845377262298E-2</v>
      </c>
      <c r="BB536" s="6">
        <f t="shared" si="148"/>
        <v>-0.18805550816982641</v>
      </c>
      <c r="BC536" s="6">
        <f t="shared" si="152"/>
        <v>-9.2144880750527819E-2</v>
      </c>
    </row>
    <row r="537" spans="1:55">
      <c r="A537" s="1" t="d">
        <v>2017-06-26</v>
      </c>
      <c r="B537">
        <v>64.919998000000007</v>
      </c>
      <c r="C537">
        <v>125.120003</v>
      </c>
      <c r="D537" s="29">
        <f t="shared" si="153"/>
        <v>1.9272952380559221</v>
      </c>
      <c r="E537" s="29">
        <f t="shared" si="157"/>
        <v>-1.373045842120184E-3</v>
      </c>
      <c r="F537" s="30">
        <f t="shared" si="160"/>
        <v>0.14221210814760135</v>
      </c>
      <c r="G537" s="29">
        <f t="shared" si="145"/>
        <v>-1.0407224748565619E-2</v>
      </c>
      <c r="H537" s="29">
        <f t="shared" si="149"/>
        <v>-5.4569910486838513E-2</v>
      </c>
      <c r="I537" s="29"/>
      <c r="J537" s="29"/>
      <c r="K537" s="29"/>
      <c r="L537" s="1" t="d">
        <v>2017-06-26</v>
      </c>
      <c r="M537">
        <v>53.810001</v>
      </c>
      <c r="N537">
        <v>125.120003</v>
      </c>
      <c r="O537" s="29">
        <f t="shared" si="154"/>
        <v>2.3252183734395397</v>
      </c>
      <c r="P537" s="29">
        <f t="shared" si="158"/>
        <v>-3.245175756840901E-3</v>
      </c>
      <c r="Q537" s="30">
        <f t="shared" si="161"/>
        <v>1.0655450437637035E-2</v>
      </c>
      <c r="R537" s="29">
        <f t="shared" si="146"/>
        <v>-0.21390357975837318</v>
      </c>
      <c r="S537" s="29">
        <f t="shared" si="150"/>
        <v>-0.21355305130064037</v>
      </c>
      <c r="T537" s="29"/>
      <c r="U537" s="29"/>
      <c r="V537" s="29"/>
      <c r="W537" s="1" t="d">
        <v>2017-06-26</v>
      </c>
      <c r="X537">
        <v>89.629997000000003</v>
      </c>
      <c r="Y537">
        <v>68.110000999999997</v>
      </c>
      <c r="Z537" s="29">
        <f t="shared" si="155"/>
        <v>1.3159594139486213</v>
      </c>
      <c r="AA537" s="29">
        <f t="shared" si="159"/>
        <v>-2.7236695309240166E-2</v>
      </c>
      <c r="AB537" s="30">
        <f t="shared" si="162"/>
        <v>1.1373678229293436E-3</v>
      </c>
      <c r="AC537" s="29">
        <f t="shared" si="147"/>
        <v>-4.0987147691188379E-2</v>
      </c>
      <c r="AD537" s="29">
        <f t="shared" si="151"/>
        <v>-7.5310265458304312E-2</v>
      </c>
      <c r="AE537" s="29"/>
      <c r="AF537" s="29"/>
      <c r="AG537" s="29"/>
      <c r="AZ537" s="1" t="d">
        <f>A534</f>
        <v>2017-06-05</v>
      </c>
      <c r="BA537" s="6">
        <f t="shared" si="156"/>
        <v>-8.036472286789377E-2</v>
      </c>
      <c r="BB537" s="6">
        <f t="shared" si="148"/>
        <v>-0.22694999175580807</v>
      </c>
      <c r="BC537" s="6">
        <f t="shared" si="152"/>
        <v>-4.1458046386979919E-2</v>
      </c>
    </row>
    <row r="538" spans="1:55">
      <c r="A538" s="1" t="d">
        <v>2017-07-03</v>
      </c>
      <c r="B538">
        <v>64.010002</v>
      </c>
      <c r="C538">
        <v>122.720001</v>
      </c>
      <c r="D538" s="29">
        <f t="shared" si="153"/>
        <v>1.9172003931510577</v>
      </c>
      <c r="E538" s="29">
        <f t="shared" si="157"/>
        <v>2.3361982823485984E-2</v>
      </c>
      <c r="F538" s="30">
        <f t="shared" si="160"/>
        <v>0.10930196226751779</v>
      </c>
      <c r="G538" s="29">
        <f t="shared" si="145"/>
        <v>1.0795193252226746E-2</v>
      </c>
      <c r="H538" s="29">
        <f t="shared" si="149"/>
        <v>-2.5745480796446479E-2</v>
      </c>
      <c r="I538" s="29"/>
      <c r="J538" s="29"/>
      <c r="K538" s="29"/>
      <c r="L538" s="1" t="d">
        <v>2017-07-03</v>
      </c>
      <c r="M538">
        <v>54.139999000000003</v>
      </c>
      <c r="N538">
        <v>122.720001</v>
      </c>
      <c r="O538" s="29">
        <f t="shared" si="154"/>
        <v>2.2667159820228293</v>
      </c>
      <c r="P538" s="29">
        <f t="shared" si="158"/>
        <v>-4.5869156176089601E-3</v>
      </c>
      <c r="Q538" s="30">
        <f t="shared" si="161"/>
        <v>-2.6291998342846516E-2</v>
      </c>
      <c r="R538" s="29">
        <f t="shared" si="146"/>
        <v>-0.23174605733501066</v>
      </c>
      <c r="S538" s="29">
        <f t="shared" si="150"/>
        <v>-0.21564562456999678</v>
      </c>
      <c r="T538" s="29"/>
      <c r="U538" s="29"/>
      <c r="V538" s="29"/>
      <c r="W538" s="1" t="d">
        <v>2017-07-03</v>
      </c>
      <c r="X538">
        <v>89.199996999999996</v>
      </c>
      <c r="Y538">
        <v>68.660004000000001</v>
      </c>
      <c r="Z538" s="29">
        <f t="shared" si="155"/>
        <v>1.2991551384121678</v>
      </c>
      <c r="AA538" s="29">
        <f t="shared" si="159"/>
        <v>-2.401486941748715E-2</v>
      </c>
      <c r="AB538" s="30">
        <f t="shared" si="162"/>
        <v>-1.5287302963597588E-2</v>
      </c>
      <c r="AC538" s="29">
        <f t="shared" si="147"/>
        <v>-6.4229257813302632E-2</v>
      </c>
      <c r="AD538" s="29">
        <f t="shared" si="151"/>
        <v>-8.3262586197752883E-2</v>
      </c>
      <c r="AE538" s="29"/>
      <c r="AF538" s="29"/>
      <c r="AG538" s="29"/>
      <c r="AZ538" s="1" t="d">
        <f>A535</f>
        <v>2017-06-12</v>
      </c>
      <c r="BA538" s="6">
        <f t="shared" si="156"/>
        <v>-9.5241027320547497E-2</v>
      </c>
      <c r="BB538" s="6">
        <f t="shared" si="148"/>
        <v>-0.20890710693215225</v>
      </c>
      <c r="BC538" s="6">
        <f t="shared" si="152"/>
        <v>-2.5173079808823336E-2</v>
      </c>
    </row>
    <row r="539" spans="1:55">
      <c r="A539" s="1" t="d">
        <v>2017-07-10</v>
      </c>
      <c r="B539">
        <v>65.400002000000001</v>
      </c>
      <c r="C539">
        <v>123.33000199999999</v>
      </c>
      <c r="D539" s="29">
        <f t="shared" si="153"/>
        <v>1.8857797894256945</v>
      </c>
      <c r="E539" s="29">
        <f t="shared" si="157"/>
        <v>-1.0524458814113376E-2</v>
      </c>
      <c r="F539" s="30">
        <f t="shared" si="160"/>
        <v>0.12880827342253073</v>
      </c>
      <c r="G539" s="29">
        <f t="shared" si="145"/>
        <v>2.8447173402518764E-4</v>
      </c>
      <c r="H539" s="29">
        <f t="shared" si="149"/>
        <v>-2.5407574304309146E-2</v>
      </c>
      <c r="I539" s="29"/>
      <c r="J539" s="29"/>
      <c r="K539" s="29"/>
      <c r="L539" s="1" t="d">
        <v>2017-07-10</v>
      </c>
      <c r="M539">
        <v>55.25</v>
      </c>
      <c r="N539">
        <v>123.33000199999999</v>
      </c>
      <c r="O539" s="29">
        <f t="shared" si="154"/>
        <v>2.2322172307692307</v>
      </c>
      <c r="P539" s="29">
        <f t="shared" si="158"/>
        <v>-4.6706104243998382E-2</v>
      </c>
      <c r="Q539" s="30">
        <f t="shared" si="161"/>
        <v>-1.5208816562550728E-2</v>
      </c>
      <c r="R539" s="29">
        <f t="shared" si="146"/>
        <v>-0.24112179910317358</v>
      </c>
      <c r="S539" s="29">
        <f t="shared" si="150"/>
        <v>-0.20941454493970074</v>
      </c>
      <c r="T539" s="29"/>
      <c r="U539" s="29"/>
      <c r="V539" s="29"/>
      <c r="W539" s="1" t="d">
        <v>2017-07-10</v>
      </c>
      <c r="X539">
        <v>90.190002000000007</v>
      </c>
      <c r="Y539">
        <v>69.430000000000007</v>
      </c>
      <c r="Z539" s="29">
        <f t="shared" si="155"/>
        <v>1.2990062220941956</v>
      </c>
      <c r="AA539" s="29">
        <f t="shared" si="159"/>
        <v>-1.041740821745603E-2</v>
      </c>
      <c r="AB539" s="30">
        <f t="shared" si="162"/>
        <v>-9.8170802397022014E-3</v>
      </c>
      <c r="AC539" s="29">
        <f t="shared" si="147"/>
        <v>-5.937670042226758E-2</v>
      </c>
      <c r="AD539" s="29">
        <f t="shared" si="151"/>
        <v>-8.7789867230256571E-2</v>
      </c>
      <c r="AE539" s="29"/>
      <c r="AF539" s="29"/>
      <c r="AG539" s="29"/>
      <c r="AZ539" s="1" t="d">
        <f>A536</f>
        <v>2017-06-19</v>
      </c>
      <c r="BA539" s="6">
        <f t="shared" si="156"/>
        <v>-0.10276274233084196</v>
      </c>
      <c r="BB539" s="6">
        <f t="shared" si="148"/>
        <v>-0.19805233344467094</v>
      </c>
      <c r="BC539" s="6">
        <f t="shared" si="152"/>
        <v>-2.6363177815402112E-2</v>
      </c>
    </row>
    <row r="540" spans="1:55">
      <c r="A540" s="1" t="d">
        <v>2017-07-17</v>
      </c>
      <c r="B540">
        <v>65.110000999999997</v>
      </c>
      <c r="C540">
        <v>125.69000200000001</v>
      </c>
      <c r="D540" s="29">
        <f t="shared" si="153"/>
        <v>1.9304254349496941</v>
      </c>
      <c r="E540" s="29">
        <f t="shared" si="157"/>
        <v>-2.7766636834391175E-2</v>
      </c>
      <c r="F540" s="30">
        <f t="shared" si="160"/>
        <v>0.14207012147158121</v>
      </c>
      <c r="G540" s="29">
        <f t="shared" si="145"/>
        <v>1.6269062354973652E-2</v>
      </c>
      <c r="H540" s="29">
        <f t="shared" si="149"/>
        <v>-3.6533231088450795E-2</v>
      </c>
      <c r="I540" s="29"/>
      <c r="J540" s="29"/>
      <c r="K540" s="29"/>
      <c r="L540" s="1" t="d">
        <v>2017-07-17</v>
      </c>
      <c r="M540">
        <v>55.259998000000003</v>
      </c>
      <c r="N540">
        <v>125.69000200000001</v>
      </c>
      <c r="O540" s="29">
        <f t="shared" si="154"/>
        <v>2.2745205673007804</v>
      </c>
      <c r="P540" s="29">
        <f t="shared" si="158"/>
        <v>-4.2338370339868509E-2</v>
      </c>
      <c r="Q540" s="30">
        <f t="shared" si="161"/>
        <v>1.0817771331094172E-2</v>
      </c>
      <c r="R540" s="29">
        <f t="shared" si="146"/>
        <v>-0.21948453302808982</v>
      </c>
      <c r="S540" s="29">
        <f t="shared" si="150"/>
        <v>-0.2062151657320708</v>
      </c>
      <c r="T540" s="29"/>
      <c r="U540" s="29"/>
      <c r="V540" s="29"/>
      <c r="W540" s="1" t="d">
        <v>2017-07-17</v>
      </c>
      <c r="X540">
        <v>91.129997000000003</v>
      </c>
      <c r="Y540">
        <v>68.779999000000004</v>
      </c>
      <c r="Z540" s="29">
        <f t="shared" si="155"/>
        <v>1.3249490887605275</v>
      </c>
      <c r="AA540" s="29">
        <f t="shared" si="159"/>
        <v>6.5667872264024872E-3</v>
      </c>
      <c r="AB540" s="30">
        <f t="shared" si="162"/>
        <v>4.4190610795876622E-3</v>
      </c>
      <c r="AC540" s="29">
        <f t="shared" si="147"/>
        <v>-5.2638522496382373E-2</v>
      </c>
      <c r="AD540" s="29">
        <f t="shared" si="151"/>
        <v>-6.4292127469445626E-2</v>
      </c>
      <c r="AE540" s="29"/>
      <c r="AF540" s="29"/>
      <c r="AG540" s="29"/>
      <c r="AZ540" s="1" t="d">
        <f>A537</f>
        <v>2017-06-26</v>
      </c>
      <c r="BA540" s="6">
        <f t="shared" si="156"/>
        <v>-9.8796727360113981E-2</v>
      </c>
      <c r="BB540" s="6">
        <f t="shared" si="148"/>
        <v>-0.21411904037437329</v>
      </c>
      <c r="BC540" s="6">
        <f t="shared" si="152"/>
        <v>-7.3982614476929998E-2</v>
      </c>
    </row>
    <row r="541" spans="1:55">
      <c r="A541" s="1" t="d">
        <v>2017-07-24</v>
      </c>
      <c r="B541">
        <v>66.470000999999996</v>
      </c>
      <c r="C541">
        <v>123.889999</v>
      </c>
      <c r="D541" s="29">
        <f t="shared" si="153"/>
        <v>1.8638483095554641</v>
      </c>
      <c r="E541" s="29">
        <f t="shared" si="157"/>
        <v>-3.3474254976640194E-2</v>
      </c>
      <c r="F541" s="30">
        <f t="shared" si="160"/>
        <v>9.2183697305552079E-2</v>
      </c>
      <c r="G541" s="29">
        <f t="shared" si="145"/>
        <v>-8.8921139837513964E-3</v>
      </c>
      <c r="H541" s="29">
        <f t="shared" si="149"/>
        <v>-7.0800618637699028E-2</v>
      </c>
      <c r="I541" s="29"/>
      <c r="J541" s="29"/>
      <c r="K541" s="29"/>
      <c r="L541" s="1" t="d">
        <v>2017-07-24</v>
      </c>
      <c r="M541">
        <v>55.060001</v>
      </c>
      <c r="N541">
        <v>123.889999</v>
      </c>
      <c r="O541" s="29">
        <f t="shared" si="154"/>
        <v>2.2500907509972623</v>
      </c>
      <c r="P541" s="29">
        <f t="shared" si="158"/>
        <v>-3.2843409509243519E-2</v>
      </c>
      <c r="Q541" s="30">
        <f t="shared" si="161"/>
        <v>-7.3622431193115755E-3</v>
      </c>
      <c r="R541" s="29">
        <f t="shared" si="146"/>
        <v>-0.21563308269358047</v>
      </c>
      <c r="S541" s="29">
        <f t="shared" si="150"/>
        <v>-0.22690360011479427</v>
      </c>
      <c r="T541" s="29"/>
      <c r="U541" s="29"/>
      <c r="V541" s="29"/>
      <c r="W541" s="1" t="d">
        <v>2017-07-24</v>
      </c>
      <c r="X541">
        <v>91.389999000000003</v>
      </c>
      <c r="Y541">
        <v>68.400002000000001</v>
      </c>
      <c r="Z541" s="29">
        <f t="shared" si="155"/>
        <v>1.3361110574236532</v>
      </c>
      <c r="AA541" s="29">
        <f t="shared" si="159"/>
        <v>1.5197206510748577E-2</v>
      </c>
      <c r="AB541" s="30">
        <f t="shared" si="162"/>
        <v>4.5201401744151704E-3</v>
      </c>
      <c r="AC541" s="29">
        <f t="shared" si="147"/>
        <v>-2.2654248459434305E-2</v>
      </c>
      <c r="AD541" s="29">
        <f t="shared" si="151"/>
        <v>-3.9498462790782431E-2</v>
      </c>
      <c r="AE541" s="29"/>
      <c r="AF541" s="29"/>
      <c r="AG541" s="29"/>
      <c r="AZ541" s="1" t="d">
        <f>A538</f>
        <v>2017-07-03</v>
      </c>
      <c r="BA541" s="6">
        <f t="shared" si="156"/>
        <v>-0.10674904809956255</v>
      </c>
      <c r="BB541" s="6">
        <f t="shared" si="148"/>
        <v>-0.23196151795101078</v>
      </c>
      <c r="BC541" s="6">
        <f t="shared" si="152"/>
        <v>-4.5158184786537964E-2</v>
      </c>
    </row>
    <row r="542" spans="1:55">
      <c r="A542" s="1" t="d">
        <v>2017-07-31</v>
      </c>
      <c r="B542">
        <v>65.639999000000003</v>
      </c>
      <c r="C542">
        <v>124.93</v>
      </c>
      <c r="D542" s="29">
        <f t="shared" si="153"/>
        <v>1.9032602361861706</v>
      </c>
      <c r="E542" s="29">
        <f t="shared" si="157"/>
        <v>-7.2976639120866322E-3</v>
      </c>
      <c r="F542" s="30">
        <f t="shared" si="160"/>
        <v>7.6479281427973667E-2</v>
      </c>
      <c r="G542" s="29">
        <f t="shared" si="145"/>
        <v>-2.1142416828984358E-2</v>
      </c>
      <c r="H542" s="29">
        <f t="shared" si="149"/>
        <v>-6.3165332837081659E-2</v>
      </c>
      <c r="I542" s="29"/>
      <c r="J542" s="29"/>
      <c r="K542" s="29"/>
      <c r="L542" s="1" t="d">
        <v>2017-07-31</v>
      </c>
      <c r="M542">
        <v>54.580002</v>
      </c>
      <c r="N542">
        <v>124.93</v>
      </c>
      <c r="O542" s="29">
        <f t="shared" si="154"/>
        <v>2.2889335914645077</v>
      </c>
      <c r="P542" s="29">
        <f t="shared" si="158"/>
        <v>9.7539484680333639E-3</v>
      </c>
      <c r="Q542" s="30">
        <f t="shared" si="161"/>
        <v>-2.2028476958701006E-2</v>
      </c>
      <c r="R542" s="29">
        <f t="shared" si="146"/>
        <v>-0.21544479031034686</v>
      </c>
      <c r="S542" s="29">
        <f t="shared" si="150"/>
        <v>-0.22730318417590423</v>
      </c>
      <c r="T542" s="29"/>
      <c r="U542" s="29"/>
      <c r="V542" s="29"/>
      <c r="W542" s="1" t="d">
        <v>2017-07-31</v>
      </c>
      <c r="X542">
        <v>91.029999000000004</v>
      </c>
      <c r="Y542">
        <v>68.879997000000003</v>
      </c>
      <c r="Z542" s="29">
        <f t="shared" si="155"/>
        <v>1.3215737944936321</v>
      </c>
      <c r="AA542" s="29">
        <f t="shared" si="159"/>
        <v>1.7109135300291893E-2</v>
      </c>
      <c r="AB542" s="30">
        <f t="shared" si="162"/>
        <v>-1.4884280575390128E-2</v>
      </c>
      <c r="AC542" s="29">
        <f t="shared" si="147"/>
        <v>-2.7759968928106012E-2</v>
      </c>
      <c r="AD542" s="29">
        <f t="shared" si="151"/>
        <v>-5.6469091307684197E-2</v>
      </c>
      <c r="AE542" s="29"/>
      <c r="AF542" s="29"/>
      <c r="AG542" s="29"/>
      <c r="AZ542" s="1" t="d">
        <f>A539</f>
        <v>2017-07-10</v>
      </c>
      <c r="BA542" s="6">
        <f t="shared" si="156"/>
        <v>-0.11127632913206624</v>
      </c>
      <c r="BB542" s="6">
        <f t="shared" si="148"/>
        <v>-0.24133725971917369</v>
      </c>
      <c r="BC542" s="6">
        <f t="shared" si="152"/>
        <v>-4.4820278294400634E-2</v>
      </c>
    </row>
    <row r="543" spans="1:55">
      <c r="A543" s="1" t="d">
        <v>2017-08-07</v>
      </c>
      <c r="B543">
        <v>63.939999</v>
      </c>
      <c r="C543">
        <v>126.43</v>
      </c>
      <c r="D543" s="29">
        <f t="shared" si="153"/>
        <v>1.9773225207588758</v>
      </c>
      <c r="E543" s="29">
        <f t="shared" si="157"/>
        <v>4.7402250581414535E-2</v>
      </c>
      <c r="F543" s="30">
        <f t="shared" si="160"/>
        <v>0.13541837875512289</v>
      </c>
      <c r="G543" s="29">
        <f t="shared" si="145"/>
        <v>0.11814583220842241</v>
      </c>
      <c r="H543" s="29">
        <f t="shared" si="149"/>
        <v>-2.7888634635907853E-2</v>
      </c>
      <c r="I543" s="29"/>
      <c r="J543" s="29"/>
      <c r="K543" s="29"/>
      <c r="L543" s="1" t="d">
        <v>2017-08-07</v>
      </c>
      <c r="M543">
        <v>53.48</v>
      </c>
      <c r="N543">
        <v>126.43</v>
      </c>
      <c r="O543" s="29">
        <f t="shared" si="154"/>
        <v>2.3640613313388186</v>
      </c>
      <c r="P543" s="29">
        <f t="shared" si="158"/>
        <v>5.7385677693375083E-2</v>
      </c>
      <c r="Q543" s="30">
        <f t="shared" si="161"/>
        <v>2.6087489475421173E-2</v>
      </c>
      <c r="R543" s="29">
        <f t="shared" si="146"/>
        <v>-6.9646645171441854E-2</v>
      </c>
      <c r="S543" s="29">
        <f t="shared" si="150"/>
        <v>-0.22157879381136214</v>
      </c>
      <c r="T543" s="29"/>
      <c r="U543" s="29"/>
      <c r="V543" s="29"/>
      <c r="W543" s="1" t="d">
        <v>2017-08-07</v>
      </c>
      <c r="X543">
        <v>89.860000999999997</v>
      </c>
      <c r="Y543">
        <v>67.860000999999997</v>
      </c>
      <c r="Z543" s="29">
        <f t="shared" si="155"/>
        <v>1.324196871143577</v>
      </c>
      <c r="AA543" s="29">
        <f t="shared" si="159"/>
        <v>1.920661309028824E-2</v>
      </c>
      <c r="AB543" s="30">
        <f t="shared" si="162"/>
        <v>-2.0652406090796049E-2</v>
      </c>
      <c r="AC543" s="29">
        <f t="shared" si="147"/>
        <v>1.3978816966329828E-2</v>
      </c>
      <c r="AD543" s="29">
        <f t="shared" si="151"/>
        <v>-5.6165059856071495E-2</v>
      </c>
      <c r="AE543" s="29"/>
      <c r="AF543" s="29"/>
      <c r="AG543" s="29"/>
      <c r="AZ543" s="1" t="d">
        <f>A540</f>
        <v>2017-07-17</v>
      </c>
      <c r="BA543" s="6">
        <f t="shared" si="156"/>
        <v>-8.7778589371255294E-2</v>
      </c>
      <c r="BB543" s="6">
        <f t="shared" si="148"/>
        <v>-0.21969999364408993</v>
      </c>
      <c r="BC543" s="6">
        <f t="shared" si="152"/>
        <v>-5.5945935078542279E-2</v>
      </c>
    </row>
    <row r="544" spans="1:55">
      <c r="A544" s="1" t="d">
        <v>2017-08-14</v>
      </c>
      <c r="B544">
        <v>62.32</v>
      </c>
      <c r="C544">
        <v>126.620003</v>
      </c>
      <c r="D544" s="29">
        <f t="shared" si="153"/>
        <v>2.0317715500641849</v>
      </c>
      <c r="E544" s="29">
        <f t="shared" si="157"/>
        <v>5.1167686004910361E-2</v>
      </c>
      <c r="F544" s="30">
        <f t="shared" si="160"/>
        <v>0.16914206489968714</v>
      </c>
      <c r="G544" s="29">
        <f t="shared" si="145"/>
        <v>0.17886715321550256</v>
      </c>
      <c r="H544" s="29">
        <f t="shared" si="149"/>
        <v>-8.5050323171803489E-3</v>
      </c>
      <c r="I544" s="29"/>
      <c r="J544" s="29"/>
      <c r="K544" s="29"/>
      <c r="L544" s="1" t="d">
        <v>2017-08-14</v>
      </c>
      <c r="M544">
        <v>53.709999000000003</v>
      </c>
      <c r="N544">
        <v>126.620003</v>
      </c>
      <c r="O544" s="29">
        <f t="shared" si="154"/>
        <v>2.357475430226688</v>
      </c>
      <c r="P544" s="29">
        <f t="shared" si="158"/>
        <v>3.5822022963873178E-2</v>
      </c>
      <c r="Q544" s="30">
        <f t="shared" si="161"/>
        <v>2.6726334682593569E-2</v>
      </c>
      <c r="R544" s="29">
        <f t="shared" si="146"/>
        <v>-5.9113223463432292E-2</v>
      </c>
      <c r="S544" s="29">
        <f t="shared" si="150"/>
        <v>-0.25167728158899877</v>
      </c>
      <c r="T544" s="29"/>
      <c r="U544" s="29"/>
      <c r="V544" s="29"/>
      <c r="W544" s="1" t="d">
        <v>2017-08-14</v>
      </c>
      <c r="X544">
        <v>88.25</v>
      </c>
      <c r="Y544">
        <v>67.150002000000001</v>
      </c>
      <c r="Z544" s="29">
        <f t="shared" si="155"/>
        <v>1.3142218521452911</v>
      </c>
      <c r="AA544" s="29">
        <f t="shared" si="159"/>
        <v>-8.1292920629261779E-3</v>
      </c>
      <c r="AB544" s="30">
        <f t="shared" si="162"/>
        <v>-1.9262221058791516E-2</v>
      </c>
      <c r="AC544" s="29">
        <f t="shared" si="147"/>
        <v>-7.8906405327724555E-3</v>
      </c>
      <c r="AD544" s="29">
        <f t="shared" si="151"/>
        <v>-6.5817435059735141E-2</v>
      </c>
      <c r="AE544" s="29"/>
      <c r="AF544" s="29"/>
      <c r="AG544" s="29"/>
      <c r="AZ544" s="1" t="d">
        <f>A541</f>
        <v>2017-07-24</v>
      </c>
      <c r="BA544" s="6">
        <f t="shared" si="156"/>
        <v>-6.2984924692592092E-2</v>
      </c>
      <c r="BB544" s="6">
        <f t="shared" si="148"/>
        <v>-0.21584854330958059</v>
      </c>
      <c r="BC544" s="6">
        <f t="shared" si="152"/>
        <v>-9.0213322627790513E-2</v>
      </c>
    </row>
    <row r="545" spans="1:55">
      <c r="A545" s="1" t="d">
        <v>2017-08-21</v>
      </c>
      <c r="B545">
        <v>63</v>
      </c>
      <c r="C545">
        <v>127.32</v>
      </c>
      <c r="D545" s="29">
        <f t="shared" si="153"/>
        <v>2.0209523809523811</v>
      </c>
      <c r="E545" s="29">
        <f t="shared" si="157"/>
        <v>8.0925542064259601E-2</v>
      </c>
      <c r="F545" s="30">
        <f t="shared" si="160"/>
        <v>0.12615982341760171</v>
      </c>
      <c r="G545" s="29">
        <f t="shared" si="145"/>
        <v>0.19588350493236273</v>
      </c>
      <c r="H545" s="29">
        <f t="shared" si="149"/>
        <v>-4.8228957645806751E-2</v>
      </c>
      <c r="I545" s="29"/>
      <c r="J545" s="29"/>
      <c r="K545" s="29"/>
      <c r="L545" s="1" t="d">
        <v>2017-08-21</v>
      </c>
      <c r="M545">
        <v>54.43</v>
      </c>
      <c r="N545">
        <v>127.32</v>
      </c>
      <c r="O545" s="29">
        <f t="shared" si="154"/>
        <v>2.3391512033804887</v>
      </c>
      <c r="P545" s="29">
        <f t="shared" si="158"/>
        <v>3.881758078827853E-2</v>
      </c>
      <c r="Q545" s="30">
        <f t="shared" si="161"/>
        <v>-2.8324405267750746E-2</v>
      </c>
      <c r="R545" s="29">
        <f t="shared" si="146"/>
        <v>-4.1329627804307767E-2</v>
      </c>
      <c r="S545" s="29">
        <f t="shared" si="150"/>
        <v>-0.26794741420394741</v>
      </c>
      <c r="T545" s="29"/>
      <c r="U545" s="29"/>
      <c r="V545" s="29"/>
      <c r="W545" s="1" t="d">
        <v>2017-08-21</v>
      </c>
      <c r="X545">
        <v>88.629997000000003</v>
      </c>
      <c r="Y545">
        <v>67.5</v>
      </c>
      <c r="Z545" s="29">
        <f t="shared" si="155"/>
        <v>1.3130369925925927</v>
      </c>
      <c r="AA545" s="29">
        <f t="shared" si="159"/>
        <v>-1.7420429450485612E-2</v>
      </c>
      <c r="AB545" s="30">
        <f t="shared" si="162"/>
        <v>-2.9184059579665089E-2</v>
      </c>
      <c r="AC545" s="29">
        <f t="shared" si="147"/>
        <v>-7.7359734262638213E-3</v>
      </c>
      <c r="AD545" s="29">
        <f t="shared" si="151"/>
        <v>-7.0325789456380253E-2</v>
      </c>
      <c r="AE545" s="29"/>
      <c r="AF545" s="29"/>
      <c r="AG545" s="29"/>
      <c r="AZ545" s="1" t="d">
        <f>A542</f>
        <v>2017-07-31</v>
      </c>
      <c r="BA545" s="6">
        <f t="shared" si="156"/>
        <v>-7.9955553209493865E-2</v>
      </c>
      <c r="BB545" s="6">
        <f t="shared" si="148"/>
        <v>-0.21566025092634697</v>
      </c>
      <c r="BC545" s="6">
        <f t="shared" si="152"/>
        <v>-8.2578036827173143E-2</v>
      </c>
    </row>
    <row r="546" spans="1:55">
      <c r="A546" s="1" t="d">
        <v>2017-08-28</v>
      </c>
      <c r="B546">
        <v>63.580002</v>
      </c>
      <c r="C546">
        <v>126.75</v>
      </c>
      <c r="D546" s="29">
        <f t="shared" si="153"/>
        <v>1.9935513685576796</v>
      </c>
      <c r="E546" s="29">
        <f t="shared" si="157"/>
        <v>4.6349326075742735E-2</v>
      </c>
      <c r="F546" s="30">
        <f t="shared" si="160"/>
        <v>8.9767363364218741E-2</v>
      </c>
      <c r="G546" s="29">
        <f t="shared" si="145"/>
        <v>0.22098373155759549</v>
      </c>
      <c r="H546" s="29">
        <f t="shared" si="149"/>
        <v>-2.7237854559315844E-3</v>
      </c>
      <c r="I546" s="29"/>
      <c r="J546" s="29"/>
      <c r="K546" s="29"/>
      <c r="L546" s="1" t="d">
        <v>2017-08-28</v>
      </c>
      <c r="M546">
        <v>55.43</v>
      </c>
      <c r="N546">
        <v>126.75</v>
      </c>
      <c r="O546" s="29">
        <f t="shared" si="154"/>
        <v>2.2866678693848095</v>
      </c>
      <c r="P546" s="29">
        <f t="shared" si="158"/>
        <v>-9.9034948050792074E-4</v>
      </c>
      <c r="Q546" s="30">
        <f t="shared" si="161"/>
        <v>-3.4386805277037275E-2</v>
      </c>
      <c r="R546" s="29">
        <f t="shared" si="146"/>
        <v>-4.5434220347737787E-2</v>
      </c>
      <c r="S546" s="29">
        <f t="shared" si="150"/>
        <v>-0.21565972768473507</v>
      </c>
      <c r="T546" s="29"/>
      <c r="U546" s="29"/>
      <c r="V546" s="29"/>
      <c r="W546" s="1" t="d">
        <v>2017-08-28</v>
      </c>
      <c r="X546">
        <v>90.07</v>
      </c>
      <c r="Y546">
        <v>68.519997000000004</v>
      </c>
      <c r="Z546" s="29">
        <f t="shared" si="155"/>
        <v>1.3145067709211953</v>
      </c>
      <c r="AA546" s="29">
        <f t="shared" si="159"/>
        <v>-5.3617788437701997E-3</v>
      </c>
      <c r="AB546" s="30">
        <f t="shared" si="162"/>
        <v>-2.6036966564987434E-2</v>
      </c>
      <c r="AC546" s="29">
        <f t="shared" si="147"/>
        <v>1.3709251149722091E-2</v>
      </c>
      <c r="AD546" s="29">
        <f t="shared" si="151"/>
        <v>-4.8471393996063046E-2</v>
      </c>
      <c r="AE546" s="29"/>
      <c r="AF546" s="29"/>
      <c r="AG546" s="29"/>
      <c r="AZ546" s="1" t="d">
        <f>A543</f>
        <v>2017-08-07</v>
      </c>
      <c r="BA546" s="6">
        <f t="shared" si="156"/>
        <v>-7.9651521757881164E-2</v>
      </c>
      <c r="BB546" s="6">
        <f t="shared" si="148"/>
        <v>-6.9862105787441967E-2</v>
      </c>
      <c r="BC546" s="6">
        <f t="shared" si="152"/>
        <v>-4.7301338625999334E-2</v>
      </c>
    </row>
    <row r="547" spans="1:55">
      <c r="A547" s="1" t="d">
        <v>2017-09-04</v>
      </c>
      <c r="B547">
        <v>64.400002000000001</v>
      </c>
      <c r="C547">
        <v>129</v>
      </c>
      <c r="D547" s="29">
        <f t="shared" si="153"/>
        <v>2.0031055278538656</v>
      </c>
      <c r="E547" s="29">
        <f t="shared" si="157"/>
        <v>1.2955072863690872E-2</v>
      </c>
      <c r="F547" s="30">
        <f t="shared" si="160"/>
        <v>0.10496489917471211</v>
      </c>
      <c r="G547" s="29">
        <f t="shared" si="145"/>
        <v>0.26685745724813509</v>
      </c>
      <c r="H547" s="29">
        <f t="shared" si="149"/>
        <v>-1.4132780010758282E-2</v>
      </c>
      <c r="I547" s="29"/>
      <c r="J547" s="29"/>
      <c r="K547" s="29"/>
      <c r="L547" s="1" t="d">
        <v>2017-09-04</v>
      </c>
      <c r="M547">
        <v>55.009998000000003</v>
      </c>
      <c r="N547">
        <v>129</v>
      </c>
      <c r="O547" s="29">
        <f t="shared" si="154"/>
        <v>2.3450282619533995</v>
      </c>
      <c r="P547" s="29">
        <f t="shared" si="158"/>
        <v>-8.0835892587320744E-3</v>
      </c>
      <c r="Q547" s="30">
        <f t="shared" si="161"/>
        <v>1.7023477129001843E-2</v>
      </c>
      <c r="R547" s="29">
        <f t="shared" si="146"/>
        <v>2.7440927916808765E-2</v>
      </c>
      <c r="S547" s="29">
        <f t="shared" si="150"/>
        <v>-0.19587927849982845</v>
      </c>
      <c r="T547" s="29"/>
      <c r="U547" s="29"/>
      <c r="V547" s="29"/>
      <c r="W547" s="1" t="d">
        <v>2017-09-04</v>
      </c>
      <c r="X547">
        <v>89.169998000000007</v>
      </c>
      <c r="Y547">
        <v>68.269997000000004</v>
      </c>
      <c r="Z547" s="29">
        <f t="shared" si="155"/>
        <v>1.3061374237353489</v>
      </c>
      <c r="AA547" s="29">
        <f t="shared" si="159"/>
        <v>-1.3731890447431677E-2</v>
      </c>
      <c r="AB547" s="30">
        <f t="shared" si="162"/>
        <v>-3.8608869211852595E-2</v>
      </c>
      <c r="AC547" s="29">
        <f t="shared" si="147"/>
        <v>-8.8556734605349154E-3</v>
      </c>
      <c r="AD547" s="29">
        <f t="shared" si="151"/>
        <v>-6.9324418016498995E-2</v>
      </c>
      <c r="AE547" s="29"/>
      <c r="AF547" s="29"/>
      <c r="AG547" s="29"/>
      <c r="AZ547" s="1" t="d">
        <f>A544</f>
        <v>2017-08-14</v>
      </c>
      <c r="BA547" s="6">
        <f t="shared" si="156"/>
        <v>-8.930389696154481E-2</v>
      </c>
      <c r="BB547" s="6">
        <f t="shared" si="148"/>
        <v>-5.9328684079432412E-2</v>
      </c>
      <c r="BC547" s="6">
        <f t="shared" si="152"/>
        <v>-2.7917736307271832E-2</v>
      </c>
    </row>
    <row r="548" spans="1:55">
      <c r="A548" s="1" t="d">
        <v>2017-09-11</v>
      </c>
      <c r="B548">
        <v>65.839995999999999</v>
      </c>
      <c r="C548">
        <v>126.860001</v>
      </c>
      <c r="D548" s="29">
        <f t="shared" si="153"/>
        <v>1.9267923558197058</v>
      </c>
      <c r="E548" s="29">
        <f t="shared" si="157"/>
        <v>-5.3051468773441517E-2</v>
      </c>
      <c r="F548" s="30">
        <f t="shared" si="160"/>
        <v>6.6981032216847536E-2</v>
      </c>
      <c r="G548" s="29">
        <f t="shared" si="145"/>
        <v>0.22990831373227666</v>
      </c>
      <c r="H548" s="29">
        <f t="shared" si="149"/>
        <v>-8.6518819421184112E-2</v>
      </c>
      <c r="I548" s="29"/>
      <c r="J548" s="29"/>
      <c r="K548" s="29"/>
      <c r="L548" s="1" t="d">
        <v>2017-09-11</v>
      </c>
      <c r="M548">
        <v>56.07</v>
      </c>
      <c r="N548">
        <v>126.860001</v>
      </c>
      <c r="O548" s="29">
        <f t="shared" si="154"/>
        <v>2.2625289994649544</v>
      </c>
      <c r="P548" s="29">
        <f t="shared" si="158"/>
        <v>-4.1108099557183309E-2</v>
      </c>
      <c r="Q548" s="30">
        <f t="shared" si="161"/>
        <v>-2.3934143788743585E-3</v>
      </c>
      <c r="R548" s="29">
        <f t="shared" si="146"/>
        <v>-2.6498696078993356E-2</v>
      </c>
      <c r="S548" s="29">
        <f t="shared" si="150"/>
        <v>-0.25076677773959133</v>
      </c>
      <c r="T548" s="29"/>
      <c r="U548" s="29"/>
      <c r="V548" s="29"/>
      <c r="W548" s="1" t="d">
        <v>2017-09-11</v>
      </c>
      <c r="X548">
        <v>89.629997000000003</v>
      </c>
      <c r="Y548">
        <v>69.389999000000003</v>
      </c>
      <c r="Z548" s="29">
        <f t="shared" si="155"/>
        <v>1.2916846561706969</v>
      </c>
      <c r="AA548" s="29">
        <f t="shared" si="159"/>
        <v>-1.7297441661919703E-2</v>
      </c>
      <c r="AB548" s="30">
        <f t="shared" si="162"/>
        <v>-4.2251607701122969E-2</v>
      </c>
      <c r="AC548" s="29">
        <f t="shared" si="147"/>
        <v>-2.2705628322793887E-2</v>
      </c>
      <c r="AD548" s="29">
        <f t="shared" si="151"/>
        <v>-8.499462008969752E-2</v>
      </c>
      <c r="AE548" s="29"/>
      <c r="AF548" s="29"/>
      <c r="AG548" s="29"/>
      <c r="AZ548" s="1" t="d">
        <f>A545</f>
        <v>2017-08-21</v>
      </c>
      <c r="BA548" s="6">
        <f t="shared" si="156"/>
        <v>-9.3812251358189921E-2</v>
      </c>
      <c r="BB548" s="6">
        <f t="shared" si="148"/>
        <v>-4.1545088420307887E-2</v>
      </c>
      <c r="BC548" s="6">
        <f t="shared" si="152"/>
        <v>-6.7641661635898243E-2</v>
      </c>
    </row>
    <row r="549" spans="1:55">
      <c r="A549" s="1" t="d">
        <v>2017-09-18</v>
      </c>
      <c r="B549">
        <v>67.199996999999996</v>
      </c>
      <c r="C549">
        <v>126.199997</v>
      </c>
      <c r="D549" s="29">
        <f t="shared" si="153"/>
        <v>1.8779762296715579</v>
      </c>
      <c r="E549" s="29">
        <f t="shared" si="157"/>
        <v>-7.3374152573283488E-2</v>
      </c>
      <c r="F549" s="30">
        <f t="shared" si="160"/>
        <v>4.7010688537084733E-2</v>
      </c>
      <c r="G549" s="29">
        <f t="shared" si="145"/>
        <v>0.19441443997408084</v>
      </c>
      <c r="H549" s="29">
        <f t="shared" si="149"/>
        <v>-8.4487032929611655E-2</v>
      </c>
      <c r="I549" s="29"/>
      <c r="J549" s="29"/>
      <c r="K549" s="29"/>
      <c r="L549" s="1" t="d">
        <v>2017-09-18</v>
      </c>
      <c r="M549">
        <v>56.549999</v>
      </c>
      <c r="N549">
        <v>126.199997</v>
      </c>
      <c r="O549" s="29">
        <f t="shared" si="154"/>
        <v>2.2316533904801661</v>
      </c>
      <c r="P549" s="29">
        <f t="shared" si="158"/>
        <v>-4.7045388511124983E-2</v>
      </c>
      <c r="Q549" s="30">
        <f t="shared" si="161"/>
        <v>-3.3359518464634315E-2</v>
      </c>
      <c r="R549" s="29">
        <f t="shared" si="146"/>
        <v>-5.0957069783339866E-2</v>
      </c>
      <c r="S549" s="29">
        <f t="shared" si="150"/>
        <v>-0.23739557397858499</v>
      </c>
      <c r="T549" s="29"/>
      <c r="U549" s="29"/>
      <c r="V549" s="29"/>
      <c r="W549" s="1" t="d">
        <v>2017-09-18</v>
      </c>
      <c r="X549">
        <v>89.540001000000004</v>
      </c>
      <c r="Y549">
        <v>70.75</v>
      </c>
      <c r="Z549" s="29">
        <f t="shared" si="155"/>
        <v>1.2655830530035337</v>
      </c>
      <c r="AA549" s="29">
        <f t="shared" si="159"/>
        <v>-3.6809841565572474E-2</v>
      </c>
      <c r="AB549" s="30">
        <f t="shared" si="162"/>
        <v>-6.8752544040940708E-2</v>
      </c>
      <c r="AC549" s="29">
        <f t="shared" si="147"/>
        <v>-3.3683069777344594E-2</v>
      </c>
      <c r="AD549" s="29">
        <f t="shared" si="151"/>
        <v>-0.10015499747104198</v>
      </c>
      <c r="AE549" s="29"/>
      <c r="AF549" s="29"/>
      <c r="AG549" s="29"/>
      <c r="AZ549" s="1" t="d">
        <f>A546</f>
        <v>2017-08-28</v>
      </c>
      <c r="BA549" s="6">
        <f t="shared" si="156"/>
        <v>-7.1957855897872708E-2</v>
      </c>
      <c r="BB549" s="6">
        <f t="shared" si="148"/>
        <v>-4.5649680963737907E-2</v>
      </c>
      <c r="BC549" s="6">
        <f t="shared" si="152"/>
        <v>-2.2136489446023068E-2</v>
      </c>
    </row>
    <row r="550" spans="1:55">
      <c r="A550" s="1" t="d">
        <v>2017-09-25</v>
      </c>
      <c r="B550">
        <v>68.480002999999996</v>
      </c>
      <c r="C550">
        <v>124.760002</v>
      </c>
      <c r="D550" s="29">
        <f t="shared" si="153"/>
        <v>1.8218457437859634</v>
      </c>
      <c r="E550" s="29">
        <f t="shared" si="157"/>
        <v>-9.006752340371893E-2</v>
      </c>
      <c r="F550" s="30">
        <f t="shared" si="160"/>
        <v>2.5935369794868766E-3</v>
      </c>
      <c r="G550" s="29">
        <f t="shared" si="145"/>
        <v>0.14138052728874037</v>
      </c>
      <c r="H550" s="29">
        <f t="shared" si="149"/>
        <v>-0.11261441456648716</v>
      </c>
      <c r="I550" s="29"/>
      <c r="J550" s="29"/>
      <c r="K550" s="29"/>
      <c r="L550" s="1" t="d">
        <v>2017-09-25</v>
      </c>
      <c r="M550">
        <v>56.799999</v>
      </c>
      <c r="N550">
        <v>124.760002</v>
      </c>
      <c r="O550" s="29">
        <f t="shared" si="154"/>
        <v>2.1964789471211081</v>
      </c>
      <c r="P550" s="29">
        <f t="shared" si="158"/>
        <v>-4.0240079390669377E-2</v>
      </c>
      <c r="Q550" s="30">
        <f t="shared" si="161"/>
        <v>-7.1414869316323251E-2</v>
      </c>
      <c r="R550" s="29">
        <f t="shared" si="146"/>
        <v>-8.73547557564789E-2</v>
      </c>
      <c r="S550" s="29">
        <f t="shared" si="150"/>
        <v>-0.27544519240157656</v>
      </c>
      <c r="T550" s="29"/>
      <c r="U550" s="29"/>
      <c r="V550" s="29"/>
      <c r="W550" s="1" t="d">
        <v>2017-09-25</v>
      </c>
      <c r="X550">
        <v>90.080001999999993</v>
      </c>
      <c r="Y550">
        <v>71</v>
      </c>
      <c r="Z550" s="29">
        <f t="shared" si="155"/>
        <v>1.2687324225352112</v>
      </c>
      <c r="AA550" s="29">
        <f t="shared" si="159"/>
        <v>-3.5443206570019002E-2</v>
      </c>
      <c r="AB550" s="30">
        <f t="shared" si="162"/>
        <v>-6.1346999932271135E-2</v>
      </c>
      <c r="AC550" s="29">
        <f t="shared" si="147"/>
        <v>-3.0680480484474179E-2</v>
      </c>
      <c r="AD550" s="29">
        <f t="shared" si="151"/>
        <v>-9.8649050982143091E-2</v>
      </c>
      <c r="AE550" s="29"/>
      <c r="AF550" s="29"/>
      <c r="AG550" s="29"/>
      <c r="AZ550" s="1" t="d">
        <f>A547</f>
        <v>2017-09-04</v>
      </c>
      <c r="BA550" s="6">
        <f t="shared" si="156"/>
        <v>-9.2810879918308664E-2</v>
      </c>
      <c r="BB550" s="6">
        <f t="shared" si="148"/>
        <v>2.7225467300808645E-2</v>
      </c>
      <c r="BC550" s="6">
        <f t="shared" si="152"/>
        <v>-3.3545484000849765E-2</v>
      </c>
    </row>
    <row r="551" spans="1:55">
      <c r="A551" s="1" t="d">
        <v>2017-10-02</v>
      </c>
      <c r="B551">
        <v>68.069999999999993</v>
      </c>
      <c r="C551">
        <v>123.589996</v>
      </c>
      <c r="D551" s="29">
        <f t="shared" si="153"/>
        <v>1.8156309093580141</v>
      </c>
      <c r="E551" s="29">
        <f t="shared" si="157"/>
        <v>-9.8265724418758471E-2</v>
      </c>
      <c r="F551" s="30">
        <f t="shared" si="160"/>
        <v>-2.0791476714836298E-2</v>
      </c>
      <c r="G551" s="29">
        <f t="shared" si="145"/>
        <v>0.13108506680811183</v>
      </c>
      <c r="H551" s="29">
        <f t="shared" si="149"/>
        <v>-8.1617102122338248E-2</v>
      </c>
      <c r="I551" s="29"/>
      <c r="J551" s="29"/>
      <c r="K551" s="29"/>
      <c r="L551" s="1" t="d">
        <v>2017-10-02</v>
      </c>
      <c r="M551">
        <v>57.900002000000001</v>
      </c>
      <c r="N551">
        <v>123.589996</v>
      </c>
      <c r="O551" s="29">
        <f t="shared" si="154"/>
        <v>2.134542171518405</v>
      </c>
      <c r="P551" s="29">
        <f t="shared" si="158"/>
        <v>-9.4045269716029847E-2</v>
      </c>
      <c r="Q551" s="30">
        <f t="shared" si="161"/>
        <v>-8.8856753944192415E-2</v>
      </c>
      <c r="R551" s="29">
        <f t="shared" si="146"/>
        <v>-0.1120339397302061</v>
      </c>
      <c r="S551" s="29">
        <f t="shared" si="150"/>
        <v>-0.28251705264975352</v>
      </c>
      <c r="T551" s="29"/>
      <c r="U551" s="29"/>
      <c r="V551" s="29"/>
      <c r="W551" s="1" t="d">
        <v>2017-10-02</v>
      </c>
      <c r="X551">
        <v>91.720000999999996</v>
      </c>
      <c r="Y551">
        <v>71.940002000000007</v>
      </c>
      <c r="Z551" s="29">
        <f t="shared" si="155"/>
        <v>1.2749513268014643</v>
      </c>
      <c r="AA551" s="29">
        <f t="shared" si="159"/>
        <v>-2.416624740667031E-2</v>
      </c>
      <c r="AB551" s="30">
        <f t="shared" si="162"/>
        <v>-5.4296815167070085E-2</v>
      </c>
      <c r="AC551" s="29">
        <f t="shared" si="147"/>
        <v>-3.4426146276718021E-2</v>
      </c>
      <c r="AD551" s="29">
        <f t="shared" si="151"/>
        <v>-7.9818647907995269E-2</v>
      </c>
      <c r="AE551" s="29"/>
      <c r="AF551" s="29"/>
      <c r="AG551" s="29"/>
      <c r="AZ551" s="1" t="d">
        <f>A548</f>
        <v>2017-09-11</v>
      </c>
      <c r="BA551" s="6">
        <f t="shared" si="156"/>
        <v>-0.10848108199150719</v>
      </c>
      <c r="BB551" s="6">
        <f t="shared" si="148"/>
        <v>-2.6714156694993475E-2</v>
      </c>
      <c r="BC551" s="6">
        <f t="shared" si="152"/>
        <v>-0.1059315234112756</v>
      </c>
    </row>
    <row r="552" spans="1:55">
      <c r="A552" s="1" t="d">
        <v>2017-10-09</v>
      </c>
      <c r="B552">
        <v>68.139999000000003</v>
      </c>
      <c r="C552">
        <v>125.849998</v>
      </c>
      <c r="D552" s="29">
        <f t="shared" si="153"/>
        <v>1.8469327831953739</v>
      </c>
      <c r="E552" s="29">
        <f t="shared" si="157"/>
        <v>-4.2330320340748073E-2</v>
      </c>
      <c r="F552" s="30">
        <f t="shared" si="160"/>
        <v>-4.3964326644622811E-2</v>
      </c>
      <c r="G552" s="29">
        <f t="shared" si="145"/>
        <v>0.1243641199995966</v>
      </c>
      <c r="H552" s="29">
        <f t="shared" si="149"/>
        <v>-7.6734084862777246E-2</v>
      </c>
      <c r="I552" s="29"/>
      <c r="J552" s="29"/>
      <c r="K552" s="29"/>
      <c r="L552" s="1" t="d">
        <v>2017-10-09</v>
      </c>
      <c r="M552">
        <v>58.349997999999999</v>
      </c>
      <c r="N552">
        <v>125.849998</v>
      </c>
      <c r="O552" s="29">
        <f t="shared" si="154"/>
        <v>2.1568123789824294</v>
      </c>
      <c r="P552" s="29">
        <f t="shared" si="158"/>
        <v>-4.7851832720128523E-2</v>
      </c>
      <c r="Q552" s="30">
        <f t="shared" si="161"/>
        <v>-7.8427753212842594E-2</v>
      </c>
      <c r="R552" s="29">
        <f t="shared" si="146"/>
        <v>-0.10044451588667225</v>
      </c>
      <c r="S552" s="29">
        <f t="shared" si="150"/>
        <v>-0.27493275320832905</v>
      </c>
      <c r="T552" s="29"/>
      <c r="U552" s="29"/>
      <c r="V552" s="29"/>
      <c r="W552" s="1" t="d">
        <v>2017-10-09</v>
      </c>
      <c r="X552">
        <v>91.220000999999996</v>
      </c>
      <c r="Y552">
        <v>72.059997999999993</v>
      </c>
      <c r="Z552" s="29">
        <f t="shared" si="155"/>
        <v>1.2658895855090089</v>
      </c>
      <c r="AA552" s="29">
        <f t="shared" si="159"/>
        <v>-2.0172196717410058E-2</v>
      </c>
      <c r="AB552" s="30">
        <f t="shared" si="162"/>
        <v>-6.6027582591450432E-2</v>
      </c>
      <c r="AC552" s="29">
        <f t="shared" si="147"/>
        <v>-4.7944655755983029E-2</v>
      </c>
      <c r="AD552" s="29">
        <f t="shared" si="151"/>
        <v>-8.6174995927310996E-2</v>
      </c>
      <c r="AE552" s="29"/>
      <c r="AF552" s="29"/>
      <c r="AG552" s="29"/>
      <c r="AZ552" s="1" t="d">
        <f>A549</f>
        <v>2017-09-18</v>
      </c>
      <c r="BA552" s="6">
        <f t="shared" si="156"/>
        <v>-0.12364145937285165</v>
      </c>
      <c r="BB552" s="6">
        <f t="shared" si="148"/>
        <v>-5.1172530399339985E-2</v>
      </c>
      <c r="BC552" s="6">
        <f t="shared" si="152"/>
        <v>-0.10389973691970314</v>
      </c>
    </row>
    <row r="553" spans="1:55">
      <c r="A553" s="1" t="d">
        <v>2017-10-16</v>
      </c>
      <c r="B553">
        <v>67.769997000000004</v>
      </c>
      <c r="C553">
        <v>123.980003</v>
      </c>
      <c r="D553" s="29">
        <f t="shared" si="153"/>
        <v>1.8294231737976909</v>
      </c>
      <c r="E553" s="29">
        <f t="shared" si="157"/>
        <v>-2.6194011858497415E-2</v>
      </c>
      <c r="F553" s="30">
        <f t="shared" si="160"/>
        <v>-2.3503298954482946E-2</v>
      </c>
      <c r="G553" s="29">
        <f t="shared" si="145"/>
        <v>0.1283449846419388</v>
      </c>
      <c r="H553" s="29">
        <f t="shared" si="149"/>
        <v>-9.2542555796517698E-2</v>
      </c>
      <c r="I553" s="29"/>
      <c r="J553" s="29"/>
      <c r="K553" s="29"/>
      <c r="L553" s="1" t="d">
        <v>2017-10-16</v>
      </c>
      <c r="M553">
        <v>58.740001999999997</v>
      </c>
      <c r="N553">
        <v>123.980003</v>
      </c>
      <c r="O553" s="29">
        <f t="shared" si="154"/>
        <v>2.1106571123371771</v>
      </c>
      <c r="P553" s="29">
        <f t="shared" si="158"/>
        <v>-5.5743414804256167E-2</v>
      </c>
      <c r="Q553" s="30">
        <f t="shared" si="161"/>
        <v>-7.5919669017260411E-2</v>
      </c>
      <c r="R553" s="29">
        <f t="shared" si="146"/>
        <v>-0.10640352442025887</v>
      </c>
      <c r="S553" s="29">
        <f t="shared" si="150"/>
        <v>-0.28789985534701329</v>
      </c>
      <c r="T553" s="29"/>
      <c r="U553" s="29"/>
      <c r="V553" s="29"/>
      <c r="W553" s="1" t="d">
        <v>2017-10-16</v>
      </c>
      <c r="X553">
        <v>91.360000999999997</v>
      </c>
      <c r="Y553">
        <v>72.959998999999996</v>
      </c>
      <c r="Z553" s="29">
        <f t="shared" si="155"/>
        <v>1.2521930133250139</v>
      </c>
      <c r="AA553" s="29">
        <f t="shared" si="159"/>
        <v>-1.0636502664191704E-2</v>
      </c>
      <c r="AB553" s="30">
        <f t="shared" si="162"/>
        <v>-6.0832604290061758E-2</v>
      </c>
      <c r="AC553" s="29">
        <f t="shared" si="147"/>
        <v>-5.4992131737595602E-2</v>
      </c>
      <c r="AD553" s="29">
        <f t="shared" si="151"/>
        <v>-9.1719813976931436E-2</v>
      </c>
      <c r="AE553" s="29"/>
      <c r="AF553" s="29"/>
      <c r="AG553" s="29"/>
      <c r="AZ553" s="1" t="d">
        <f>A550</f>
        <v>2017-09-25</v>
      </c>
      <c r="BA553" s="6">
        <f t="shared" si="156"/>
        <v>-0.12213551288395276</v>
      </c>
      <c r="BB553" s="6">
        <f t="shared" si="148"/>
        <v>-8.7570216372479012E-2</v>
      </c>
      <c r="BC553" s="6">
        <f t="shared" si="152"/>
        <v>-0.13202711855657864</v>
      </c>
    </row>
    <row r="554" spans="1:55">
      <c r="A554" s="1" t="d">
        <v>2017-10-23</v>
      </c>
      <c r="B554">
        <v>67.339995999999999</v>
      </c>
      <c r="C554">
        <v>123.239998</v>
      </c>
      <c r="D554" s="29">
        <f t="shared" si="153"/>
        <v>1.830115909124794</v>
      </c>
      <c r="E554" s="29">
        <f t="shared" si="157"/>
        <v>4.5291710386179728E-3</v>
      </c>
      <c r="F554" s="30">
        <f t="shared" si="160"/>
        <v>-4.0486572397369636E-2</v>
      </c>
      <c r="G554" s="29">
        <f t="shared" si="145"/>
        <v>0.12714410360599304</v>
      </c>
      <c r="H554" s="29">
        <f t="shared" si="149"/>
        <v>-6.0539682527709596E-2</v>
      </c>
      <c r="I554" s="29"/>
      <c r="J554" s="29"/>
      <c r="K554" s="29"/>
      <c r="L554" s="1" t="d">
        <v>2017-10-23</v>
      </c>
      <c r="M554">
        <v>59.119999</v>
      </c>
      <c r="N554">
        <v>123.239998</v>
      </c>
      <c r="O554" s="29">
        <f t="shared" si="154"/>
        <v>2.0845737497390688</v>
      </c>
      <c r="P554" s="29">
        <f t="shared" si="158"/>
        <v>-5.2291201874136474E-2</v>
      </c>
      <c r="Q554" s="30">
        <f t="shared" si="161"/>
        <v>-0.11513707186591407</v>
      </c>
      <c r="R554" s="29">
        <f t="shared" si="146"/>
        <v>-8.3138637676068314E-2</v>
      </c>
      <c r="S554" s="29">
        <f t="shared" si="150"/>
        <v>-0.31508912903469738</v>
      </c>
      <c r="T554" s="29"/>
      <c r="U554" s="29"/>
      <c r="V554" s="29"/>
      <c r="W554" s="1" t="d">
        <v>2017-10-23</v>
      </c>
      <c r="X554">
        <v>92.400002000000001</v>
      </c>
      <c r="Y554">
        <v>72.319999999999993</v>
      </c>
      <c r="Z554" s="29">
        <f t="shared" si="155"/>
        <v>1.2776548949115045</v>
      </c>
      <c r="AA554" s="29">
        <f t="shared" si="159"/>
        <v>7.0079746561876226E-3</v>
      </c>
      <c r="AB554" s="30">
        <f t="shared" si="162"/>
        <v>-2.6990651596559116E-2</v>
      </c>
      <c r="AC554" s="29">
        <f t="shared" si="147"/>
        <v>-3.1820440094208369E-2</v>
      </c>
      <c r="AD554" s="29">
        <f t="shared" si="151"/>
        <v>-7.2025922491510214E-2</v>
      </c>
      <c r="AE554" s="29"/>
      <c r="AF554" s="29"/>
      <c r="AG554" s="29"/>
      <c r="AZ554" s="1" t="d">
        <f>A551</f>
        <v>2017-10-02</v>
      </c>
      <c r="BA554" s="6">
        <f t="shared" si="156"/>
        <v>-0.10330510980980494</v>
      </c>
      <c r="BB554" s="6">
        <f t="shared" si="148"/>
        <v>-0.11224940034620622</v>
      </c>
      <c r="BC554" s="6">
        <f t="shared" si="152"/>
        <v>-0.10102980611242973</v>
      </c>
    </row>
    <row r="555" spans="1:55">
      <c r="A555" s="1" t="d">
        <v>2017-10-30</v>
      </c>
      <c r="B555">
        <v>68.680000000000007</v>
      </c>
      <c r="C555">
        <v>125.639999</v>
      </c>
      <c r="D555" s="29">
        <f t="shared" si="153"/>
        <v>1.8293535090273731</v>
      </c>
      <c r="E555" s="29">
        <f t="shared" si="157"/>
        <v>7.5296149052166278E-3</v>
      </c>
      <c r="F555" s="30">
        <f t="shared" si="160"/>
        <v>-8.1544417393985519E-2</v>
      </c>
      <c r="G555" s="29">
        <f t="shared" si="145"/>
        <v>0.12076310043881879</v>
      </c>
      <c r="H555" s="29">
        <f t="shared" si="149"/>
        <v>-8.8072040930811127E-2</v>
      </c>
      <c r="I555" s="29"/>
      <c r="J555" s="29"/>
      <c r="K555" s="29"/>
      <c r="L555" s="1" t="d">
        <v>2017-10-30</v>
      </c>
      <c r="M555">
        <v>58.830002</v>
      </c>
      <c r="N555">
        <v>125.639999</v>
      </c>
      <c r="O555" s="29">
        <f t="shared" si="154"/>
        <v>2.135644989439232</v>
      </c>
      <c r="P555" s="29">
        <f t="shared" si="158"/>
        <v>5.1651972327060878E-4</v>
      </c>
      <c r="Q555" s="30">
        <f t="shared" si="161"/>
        <v>-0.10533895704748117</v>
      </c>
      <c r="R555" s="29">
        <f t="shared" si="146"/>
        <v>-6.7573752970185808E-2</v>
      </c>
      <c r="S555" s="29">
        <f t="shared" si="150"/>
        <v>-0.29962441211826685</v>
      </c>
      <c r="T555" s="29"/>
      <c r="U555" s="29"/>
      <c r="V555" s="29"/>
      <c r="W555" s="1" t="d">
        <v>2017-10-30</v>
      </c>
      <c r="X555">
        <v>91.699996999999996</v>
      </c>
      <c r="Y555">
        <v>71.830001999999993</v>
      </c>
      <c r="Z555" s="29">
        <f t="shared" si="155"/>
        <v>1.2766252881351723</v>
      </c>
      <c r="AA555" s="29">
        <f t="shared" si="159"/>
        <v>1.3120997927848221E-3</v>
      </c>
      <c r="AB555" s="30">
        <f t="shared" si="162"/>
        <v>-3.0587145279804936E-2</v>
      </c>
      <c r="AC555" s="29">
        <f t="shared" si="147"/>
        <v>-3.9485187273829186E-2</v>
      </c>
      <c r="AD555" s="29">
        <f t="shared" si="151"/>
        <v>-8.2820262354520668E-2</v>
      </c>
      <c r="AE555" s="29"/>
      <c r="AF555" s="29"/>
      <c r="AG555" s="29"/>
      <c r="AZ555" s="1" t="d">
        <f>A552</f>
        <v>2017-10-09</v>
      </c>
      <c r="BA555" s="6">
        <f t="shared" si="156"/>
        <v>-0.10966145782912066</v>
      </c>
      <c r="BB555" s="6">
        <f t="shared" si="148"/>
        <v>-0.10065997650267236</v>
      </c>
      <c r="BC555" s="6">
        <f t="shared" si="152"/>
        <v>-9.6146788852868731E-2</v>
      </c>
    </row>
    <row r="556" spans="1:55">
      <c r="A556" s="1" t="d">
        <v>2017-11-06</v>
      </c>
      <c r="B556">
        <v>69.660004000000001</v>
      </c>
      <c r="C556">
        <v>124.099998</v>
      </c>
      <c r="D556" s="29">
        <f t="shared" si="153"/>
        <v>1.7815100613545758</v>
      </c>
      <c r="E556" s="29">
        <f t="shared" si="157"/>
        <v>-3.6064954397327618E-2</v>
      </c>
      <c r="F556" s="30">
        <f t="shared" si="160"/>
        <v>-7.8656235199830393E-2</v>
      </c>
      <c r="G556" s="29">
        <f t="shared" ref="G556:G619" si="163">LN(D556/D517)</f>
        <v>7.7943939054082784E-2</v>
      </c>
      <c r="H556" s="29">
        <f t="shared" si="149"/>
        <v>-0.12700538151382382</v>
      </c>
      <c r="I556" s="29"/>
      <c r="J556" s="29"/>
      <c r="K556" s="29"/>
      <c r="L556" s="1" t="d">
        <v>2017-11-06</v>
      </c>
      <c r="M556">
        <v>58.110000999999997</v>
      </c>
      <c r="N556">
        <v>124.099998</v>
      </c>
      <c r="O556" s="29">
        <f t="shared" si="154"/>
        <v>2.1356048161141832</v>
      </c>
      <c r="P556" s="29">
        <f t="shared" si="158"/>
        <v>-9.881488433976739E-3</v>
      </c>
      <c r="Q556" s="30">
        <f t="shared" si="161"/>
        <v>-8.5064065889978585E-2</v>
      </c>
      <c r="R556" s="29">
        <f t="shared" ref="R556:R619" si="164">LN(O556/O517)</f>
        <v>-8.1890318230038978E-2</v>
      </c>
      <c r="S556" s="29">
        <f t="shared" si="150"/>
        <v>-0.30319464091595477</v>
      </c>
      <c r="T556" s="29"/>
      <c r="U556" s="29"/>
      <c r="V556" s="29"/>
      <c r="W556" s="1" t="d">
        <v>2017-11-06</v>
      </c>
      <c r="X556">
        <v>92.370002999999997</v>
      </c>
      <c r="Y556">
        <v>71.059997999999993</v>
      </c>
      <c r="Z556" s="29">
        <f t="shared" si="155"/>
        <v>1.2998874978859414</v>
      </c>
      <c r="AA556" s="29">
        <f t="shared" si="159"/>
        <v>2.6502615954179506E-2</v>
      </c>
      <c r="AB556" s="30">
        <f t="shared" si="162"/>
        <v>-1.2288271328030818E-2</v>
      </c>
      <c r="AC556" s="29">
        <f t="shared" ref="AC556:AC619" si="165">LN(Z556/Z517)</f>
        <v>-1.8700318145524628E-2</v>
      </c>
      <c r="AD556" s="29">
        <f t="shared" si="151"/>
        <v>-6.001160642309071E-2</v>
      </c>
      <c r="AE556" s="29"/>
      <c r="AF556" s="29"/>
      <c r="AG556" s="29"/>
      <c r="AZ556" s="1" t="d">
        <f>A553</f>
        <v>2017-10-16</v>
      </c>
      <c r="BA556" s="6">
        <f t="shared" si="156"/>
        <v>-0.1152062758787411</v>
      </c>
      <c r="BB556" s="6">
        <f t="shared" si="148"/>
        <v>-0.10661898503625898</v>
      </c>
      <c r="BC556" s="6">
        <f t="shared" si="152"/>
        <v>-0.11195525978660918</v>
      </c>
    </row>
    <row r="557" spans="1:55">
      <c r="A557" s="1" t="d">
        <v>2017-11-13</v>
      </c>
      <c r="B557">
        <v>67.430000000000007</v>
      </c>
      <c r="C557">
        <v>126.389999</v>
      </c>
      <c r="D557" s="29">
        <f t="shared" si="153"/>
        <v>1.8743882396559393</v>
      </c>
      <c r="E557" s="29">
        <f t="shared" si="157"/>
        <v>2.4281622409947308E-2</v>
      </c>
      <c r="F557" s="30">
        <f t="shared" si="160"/>
        <v>-2.2583659368021744E-2</v>
      </c>
      <c r="G557" s="29">
        <f t="shared" si="163"/>
        <v>0.11437685321338731</v>
      </c>
      <c r="H557" s="29">
        <f t="shared" si="149"/>
        <v>-3.8242479682779752E-2</v>
      </c>
      <c r="I557" s="29"/>
      <c r="J557" s="29"/>
      <c r="K557" s="29"/>
      <c r="L557" s="1" t="d">
        <v>2017-11-13</v>
      </c>
      <c r="M557">
        <v>58.310001</v>
      </c>
      <c r="N557">
        <v>126.389999</v>
      </c>
      <c r="O557" s="29">
        <f t="shared" si="154"/>
        <v>2.1675526810572343</v>
      </c>
      <c r="P557" s="29">
        <f t="shared" si="158"/>
        <v>2.6599407710832884E-2</v>
      </c>
      <c r="Q557" s="30">
        <f t="shared" si="161"/>
        <v>-4.4733345688818739E-2</v>
      </c>
      <c r="R557" s="29">
        <f t="shared" si="164"/>
        <v>-5.955977388787638E-2</v>
      </c>
      <c r="S557" s="29">
        <f t="shared" si="150"/>
        <v>-0.28411880408388646</v>
      </c>
      <c r="T557" s="29"/>
      <c r="U557" s="29"/>
      <c r="V557" s="29"/>
      <c r="W557" s="1" t="d">
        <v>2017-11-13</v>
      </c>
      <c r="X557">
        <v>93.540001000000004</v>
      </c>
      <c r="Y557">
        <v>70.5</v>
      </c>
      <c r="Z557" s="29">
        <f t="shared" si="155"/>
        <v>1.3268085248226951</v>
      </c>
      <c r="AA557" s="29">
        <f t="shared" si="159"/>
        <v>5.7880028376657018E-2</v>
      </c>
      <c r="AB557" s="30">
        <f t="shared" si="162"/>
        <v>2.1062293504082306E-2</v>
      </c>
      <c r="AC557" s="29">
        <f t="shared" si="165"/>
        <v>9.3478290300851603E-3</v>
      </c>
      <c r="AD557" s="29">
        <f t="shared" si="151"/>
        <v>-3.2776686484032654E-2</v>
      </c>
      <c r="AE557" s="29"/>
      <c r="AF557" s="29"/>
      <c r="AG557" s="29"/>
      <c r="AZ557" s="1" t="d">
        <f>A554</f>
        <v>2017-10-23</v>
      </c>
      <c r="BA557" s="6">
        <f t="shared" si="156"/>
        <v>-9.5512384393319882E-2</v>
      </c>
      <c r="BB557" s="6">
        <f t="shared" si="148"/>
        <v>-8.3354098292068426E-2</v>
      </c>
      <c r="BC557" s="6">
        <f t="shared" si="152"/>
        <v>-7.995238651780108E-2</v>
      </c>
    </row>
    <row r="558" spans="1:55">
      <c r="A558" s="1" t="d">
        <v>2017-11-20</v>
      </c>
      <c r="B558">
        <v>67.879997000000003</v>
      </c>
      <c r="C558">
        <v>126.800003</v>
      </c>
      <c r="D558" s="29">
        <f t="shared" si="153"/>
        <v>1.8680024838539695</v>
      </c>
      <c r="E558" s="29">
        <f t="shared" si="157"/>
        <v>2.0490366324943613E-2</v>
      </c>
      <c r="F558" s="30">
        <f t="shared" si="160"/>
        <v>-9.4717472583127939E-3</v>
      </c>
      <c r="G558" s="29">
        <f t="shared" si="163"/>
        <v>8.3305638391016304E-2</v>
      </c>
      <c r="H558" s="29">
        <f t="shared" si="149"/>
        <v>-1.5201130624274596E-2</v>
      </c>
      <c r="I558" s="29"/>
      <c r="J558" s="29"/>
      <c r="K558" s="29"/>
      <c r="L558" s="1" t="d">
        <v>2017-11-20</v>
      </c>
      <c r="M558">
        <v>58.84</v>
      </c>
      <c r="N558">
        <v>126.800003</v>
      </c>
      <c r="O558" s="29">
        <f t="shared" si="154"/>
        <v>2.1549966519374575</v>
      </c>
      <c r="P558" s="29">
        <f t="shared" si="158"/>
        <v>3.3224772154421114E-2</v>
      </c>
      <c r="Q558" s="30">
        <f t="shared" si="161"/>
        <v>-3.5206195467494449E-2</v>
      </c>
      <c r="R558" s="29">
        <f t="shared" si="164"/>
        <v>-7.6834908465705815E-2</v>
      </c>
      <c r="S558" s="29">
        <f t="shared" si="150"/>
        <v>-0.28228896745787002</v>
      </c>
      <c r="T558" s="29"/>
      <c r="U558" s="29"/>
      <c r="V558" s="29"/>
      <c r="W558" s="1" t="d">
        <v>2017-11-20</v>
      </c>
      <c r="X558">
        <v>94.629997000000003</v>
      </c>
      <c r="Y558">
        <v>71.410004000000001</v>
      </c>
      <c r="Z558" s="29">
        <f t="shared" si="155"/>
        <v>1.3251644265416931</v>
      </c>
      <c r="AA558" s="29">
        <f t="shared" si="159"/>
        <v>3.6510263033401193E-2</v>
      </c>
      <c r="AB558" s="30">
        <f t="shared" si="162"/>
        <v>1.9937019654298133E-2</v>
      </c>
      <c r="AC558" s="29">
        <f t="shared" si="165"/>
        <v>4.5350846124941864E-3</v>
      </c>
      <c r="AD558" s="29">
        <f t="shared" si="151"/>
        <v>-4.4406870237210856E-2</v>
      </c>
      <c r="AE558" s="29"/>
      <c r="AF558" s="29"/>
      <c r="AG558" s="29"/>
      <c r="AZ558" s="1" t="d">
        <f>A555</f>
        <v>2017-10-30</v>
      </c>
      <c r="BA558" s="6">
        <f t="shared" si="156"/>
        <v>-0.10630672425633034</v>
      </c>
      <c r="BB558" s="6">
        <f t="shared" si="148"/>
        <v>-6.778921358618592E-2</v>
      </c>
      <c r="BC558" s="6">
        <f t="shared" si="152"/>
        <v>-0.10748474492090261</v>
      </c>
    </row>
    <row r="559" spans="1:55">
      <c r="A559" s="1" t="d">
        <v>2017-11-27</v>
      </c>
      <c r="B559">
        <v>69.680000000000007</v>
      </c>
      <c r="C559">
        <v>126.550003</v>
      </c>
      <c r="D559" s="29">
        <f t="shared" si="153"/>
        <v>1.8161596297359355</v>
      </c>
      <c r="E559" s="29">
        <f t="shared" si="157"/>
        <v>-7.238452528991939E-3</v>
      </c>
      <c r="F559" s="30">
        <f t="shared" si="160"/>
        <v>-6.1016233088586218E-2</v>
      </c>
      <c r="G559" s="29">
        <f t="shared" si="163"/>
        <v>9.1191034825102282E-2</v>
      </c>
      <c r="H559" s="29">
        <f t="shared" si="149"/>
        <v>-3.7332766863403311E-2</v>
      </c>
      <c r="I559" s="29"/>
      <c r="J559" s="29"/>
      <c r="K559" s="29"/>
      <c r="L559" s="1" t="d">
        <v>2017-11-27</v>
      </c>
      <c r="M559">
        <v>59.07</v>
      </c>
      <c r="N559">
        <v>126.550003</v>
      </c>
      <c r="O559" s="29">
        <f t="shared" si="154"/>
        <v>2.142373506009819</v>
      </c>
      <c r="P559" s="29">
        <f t="shared" si="158"/>
        <v>3.1456255394614334E-3</v>
      </c>
      <c r="Q559" s="30">
        <f t="shared" si="161"/>
        <v>-5.985496116815122E-2</v>
      </c>
      <c r="R559" s="29">
        <f t="shared" si="164"/>
        <v>-5.6289852581205627E-2</v>
      </c>
      <c r="S559" s="29">
        <f t="shared" si="150"/>
        <v>-0.28220283512182831</v>
      </c>
      <c r="T559" s="29"/>
      <c r="U559" s="29"/>
      <c r="V559" s="29"/>
      <c r="W559" s="1" t="d">
        <v>2017-11-27</v>
      </c>
      <c r="X559">
        <v>96.610000999999997</v>
      </c>
      <c r="Y559">
        <v>73.589995999999999</v>
      </c>
      <c r="Z559" s="29">
        <f t="shared" si="155"/>
        <v>1.3128143260124649</v>
      </c>
      <c r="AA559" s="29">
        <f t="shared" si="159"/>
        <v>2.7953070680205333E-2</v>
      </c>
      <c r="AB559" s="30">
        <f t="shared" si="162"/>
        <v>-9.2008618260020943E-3</v>
      </c>
      <c r="AC559" s="29">
        <f t="shared" si="165"/>
        <v>7.5656546947428351E-4</v>
      </c>
      <c r="AD559" s="29">
        <f t="shared" si="151"/>
        <v>-4.8803054713090946E-2</v>
      </c>
      <c r="AE559" s="29"/>
      <c r="AF559" s="29"/>
      <c r="AG559" s="29"/>
      <c r="AZ559" s="1" t="d">
        <f>A556</f>
        <v>2017-11-06</v>
      </c>
      <c r="BA559" s="6">
        <f t="shared" si="156"/>
        <v>-8.3498068324900379E-2</v>
      </c>
      <c r="BB559" s="6">
        <f t="shared" ref="BB559:BB622" si="166">R556-AVERAGE($P$4:$S$640)</f>
        <v>-8.210577884603909E-2</v>
      </c>
      <c r="BC559" s="6">
        <f t="shared" si="152"/>
        <v>-0.1464180855039153</v>
      </c>
    </row>
    <row r="560" spans="1:55">
      <c r="A560" s="1" t="d">
        <v>2017-12-04</v>
      </c>
      <c r="B560">
        <v>69.279999000000004</v>
      </c>
      <c r="C560">
        <v>126.69000200000001</v>
      </c>
      <c r="D560" s="29">
        <f t="shared" si="153"/>
        <v>1.8286663370188558</v>
      </c>
      <c r="E560" s="29">
        <f t="shared" si="157"/>
        <v>2.6125569845618292E-2</v>
      </c>
      <c r="F560" s="30">
        <f t="shared" si="160"/>
        <v>-1.9056410377571845E-2</v>
      </c>
      <c r="G560" s="29">
        <f t="shared" si="163"/>
        <v>8.791663381059249E-2</v>
      </c>
      <c r="H560" s="29">
        <f t="shared" si="149"/>
        <v>-3.7884425306014997E-2</v>
      </c>
      <c r="I560" s="29"/>
      <c r="J560" s="29"/>
      <c r="K560" s="29"/>
      <c r="L560" s="1" t="d">
        <v>2017-12-04</v>
      </c>
      <c r="M560">
        <v>59.43</v>
      </c>
      <c r="N560">
        <v>126.69000200000001</v>
      </c>
      <c r="O560" s="29">
        <f t="shared" si="154"/>
        <v>2.1317516742386</v>
      </c>
      <c r="P560" s="29">
        <f t="shared" si="158"/>
        <v>-1.8058687768117102E-3</v>
      </c>
      <c r="Q560" s="30">
        <f t="shared" si="161"/>
        <v>-5.402652515754678E-2</v>
      </c>
      <c r="R560" s="29">
        <f t="shared" si="164"/>
        <v>-5.4007495193132894E-2</v>
      </c>
      <c r="S560" s="29">
        <f t="shared" si="150"/>
        <v>-0.28430979955231694</v>
      </c>
      <c r="T560" s="29"/>
      <c r="U560" s="29"/>
      <c r="V560" s="29"/>
      <c r="W560" s="1" t="d">
        <v>2017-12-04</v>
      </c>
      <c r="X560">
        <v>97.25</v>
      </c>
      <c r="Y560">
        <v>74.690002000000007</v>
      </c>
      <c r="Z560" s="29">
        <f t="shared" si="155"/>
        <v>1.3020484321315187</v>
      </c>
      <c r="AA560" s="29">
        <f t="shared" si="159"/>
        <v>1.661020717290093E-3</v>
      </c>
      <c r="AB560" s="30">
        <f t="shared" si="162"/>
        <v>-2.5824457121489279E-2</v>
      </c>
      <c r="AC560" s="29">
        <f t="shared" si="165"/>
        <v>-1.3016232691198714E-2</v>
      </c>
      <c r="AD560" s="29">
        <f t="shared" si="151"/>
        <v>-7.0073816267168729E-2</v>
      </c>
      <c r="AE560" s="29"/>
      <c r="AF560" s="29"/>
      <c r="AG560" s="29"/>
      <c r="AZ560" s="1" t="d">
        <f>A557</f>
        <v>2017-11-13</v>
      </c>
      <c r="BA560" s="6">
        <f t="shared" si="156"/>
        <v>-5.6263148385842322E-2</v>
      </c>
      <c r="BB560" s="6">
        <f t="shared" si="166"/>
        <v>-5.97752345038765E-2</v>
      </c>
      <c r="BC560" s="6">
        <f t="shared" si="152"/>
        <v>-5.7655183672871237E-2</v>
      </c>
    </row>
    <row r="561" spans="1:55">
      <c r="A561" s="1" t="d">
        <v>2017-12-11</v>
      </c>
      <c r="B561">
        <v>68.720000999999996</v>
      </c>
      <c r="C561">
        <v>128.35000600000001</v>
      </c>
      <c r="D561" s="29">
        <f t="shared" si="153"/>
        <v>1.8677241579201957</v>
      </c>
      <c r="E561" s="29">
        <f t="shared" si="157"/>
        <v>-3.561672164005907E-3</v>
      </c>
      <c r="F561" s="30">
        <f t="shared" si="160"/>
        <v>-1.8847667619941048E-2</v>
      </c>
      <c r="G561" s="29">
        <f t="shared" si="163"/>
        <v>9.4261025183972211E-2</v>
      </c>
      <c r="H561" s="29">
        <f t="shared" si="149"/>
        <v>-6.814786105331201E-3</v>
      </c>
      <c r="I561" s="29"/>
      <c r="J561" s="29"/>
      <c r="K561" s="29"/>
      <c r="L561" s="1" t="d">
        <v>2017-12-11</v>
      </c>
      <c r="M561">
        <v>59.080002</v>
      </c>
      <c r="N561">
        <v>128.35000600000001</v>
      </c>
      <c r="O561" s="29">
        <f t="shared" si="154"/>
        <v>2.1724780239513195</v>
      </c>
      <c r="P561" s="29">
        <f t="shared" si="158"/>
        <v>2.2697281855068897E-3</v>
      </c>
      <c r="Q561" s="30">
        <f t="shared" si="161"/>
        <v>-5.2217565971345088E-2</v>
      </c>
      <c r="R561" s="29">
        <f t="shared" si="164"/>
        <v>-4.24643297500744E-2</v>
      </c>
      <c r="S561" s="29">
        <f t="shared" si="150"/>
        <v>-0.25073516932434337</v>
      </c>
      <c r="T561" s="29"/>
      <c r="U561" s="29"/>
      <c r="V561" s="29"/>
      <c r="W561" s="1" t="d">
        <v>2017-12-11</v>
      </c>
      <c r="X561">
        <v>97.970000999999996</v>
      </c>
      <c r="Y561">
        <v>74.519997000000004</v>
      </c>
      <c r="Z561" s="29">
        <f t="shared" si="155"/>
        <v>1.314680688996807</v>
      </c>
      <c r="AA561" s="29">
        <f t="shared" si="159"/>
        <v>-9.1826390821117179E-3</v>
      </c>
      <c r="AB561" s="30">
        <f t="shared" si="162"/>
        <v>-5.2294808783213374E-3</v>
      </c>
      <c r="AC561" s="29">
        <f t="shared" si="165"/>
        <v>-1.1649244211289298E-2</v>
      </c>
      <c r="AD561" s="29">
        <f t="shared" si="151"/>
        <v>-3.8823632845138678E-2</v>
      </c>
      <c r="AE561" s="29"/>
      <c r="AF561" s="29"/>
      <c r="AG561" s="29"/>
      <c r="AZ561" s="1" t="d">
        <f>A558</f>
        <v>2017-11-20</v>
      </c>
      <c r="BA561" s="6">
        <f t="shared" si="156"/>
        <v>-6.7893332139020518E-2</v>
      </c>
      <c r="BB561" s="6">
        <f t="shared" si="166"/>
        <v>-7.7050369081705927E-2</v>
      </c>
      <c r="BC561" s="6">
        <f t="shared" si="152"/>
        <v>-3.4613834614366082E-2</v>
      </c>
    </row>
    <row r="562" spans="1:55">
      <c r="A562" s="1" t="d">
        <v>2017-12-18</v>
      </c>
      <c r="B562">
        <v>71.970000999999996</v>
      </c>
      <c r="C562">
        <v>124.769997</v>
      </c>
      <c r="D562" s="29">
        <f t="shared" si="153"/>
        <v>1.7336389504843832</v>
      </c>
      <c r="E562" s="29">
        <f t="shared" si="157"/>
        <v>-7.4647030527748737E-2</v>
      </c>
      <c r="F562" s="30">
        <f t="shared" si="160"/>
        <v>-0.13152102836747601</v>
      </c>
      <c r="G562" s="29">
        <f t="shared" si="163"/>
        <v>-1.6866409064190055E-2</v>
      </c>
      <c r="H562" s="29">
        <f t="shared" si="149"/>
        <v>-0.114488107321148</v>
      </c>
      <c r="I562" s="29"/>
      <c r="J562" s="29"/>
      <c r="K562" s="29"/>
      <c r="L562" s="1" t="d">
        <v>2017-12-18</v>
      </c>
      <c r="M562">
        <v>60.34</v>
      </c>
      <c r="N562">
        <v>124.769997</v>
      </c>
      <c r="O562" s="29">
        <f t="shared" si="154"/>
        <v>2.0677825157441165</v>
      </c>
      <c r="P562" s="29">
        <f t="shared" si="158"/>
        <v>-4.1312385281421338E-2</v>
      </c>
      <c r="Q562" s="30">
        <f t="shared" si="161"/>
        <v>-0.1339042584422909</v>
      </c>
      <c r="R562" s="29">
        <f t="shared" si="164"/>
        <v>-0.12363772083101485</v>
      </c>
      <c r="S562" s="29">
        <f t="shared" si="150"/>
        <v>-0.31705403418266087</v>
      </c>
      <c r="T562" s="29"/>
      <c r="U562" s="29"/>
      <c r="V562" s="29"/>
      <c r="W562" s="1" t="d">
        <v>2017-12-18</v>
      </c>
      <c r="X562">
        <v>98.980002999999996</v>
      </c>
      <c r="Y562">
        <v>75.400002000000001</v>
      </c>
      <c r="Z562" s="29">
        <f t="shared" si="155"/>
        <v>1.3127321004580343</v>
      </c>
      <c r="AA562" s="29">
        <f t="shared" si="159"/>
        <v>-9.4260089483563132E-3</v>
      </c>
      <c r="AB562" s="30">
        <f t="shared" si="162"/>
        <v>-8.6956023843464143E-3</v>
      </c>
      <c r="AC562" s="29">
        <f t="shared" si="165"/>
        <v>-2.1597037247946701E-2</v>
      </c>
      <c r="AD562" s="29">
        <f t="shared" si="151"/>
        <v>-3.4472725600662585E-2</v>
      </c>
      <c r="AE562" s="29"/>
      <c r="AF562" s="29"/>
      <c r="AG562" s="29"/>
      <c r="AZ562" s="1" t="d">
        <f>A559</f>
        <v>2017-11-27</v>
      </c>
      <c r="BA562" s="6">
        <f t="shared" si="156"/>
        <v>-7.2289516614900615E-2</v>
      </c>
      <c r="BB562" s="6">
        <f t="shared" si="166"/>
        <v>-5.6505313197205746E-2</v>
      </c>
      <c r="BC562" s="6">
        <f t="shared" si="152"/>
        <v>-5.6745470853494795E-2</v>
      </c>
    </row>
    <row r="563" spans="1:55">
      <c r="A563" s="1" t="d">
        <v>2017-12-25</v>
      </c>
      <c r="B563">
        <v>72.260002</v>
      </c>
      <c r="C563">
        <v>126.860001</v>
      </c>
      <c r="D563" s="29">
        <f t="shared" si="153"/>
        <v>1.7556047258343557</v>
      </c>
      <c r="E563" s="29">
        <f t="shared" si="157"/>
        <v>-3.3910807461797809E-2</v>
      </c>
      <c r="F563" s="30">
        <f t="shared" si="160"/>
        <v>-0.14609472655529437</v>
      </c>
      <c r="G563" s="29">
        <f t="shared" si="163"/>
        <v>1.6488082114482033E-2</v>
      </c>
      <c r="H563" s="29">
        <f t="shared" si="149"/>
        <v>-7.8446443221836973E-4</v>
      </c>
      <c r="I563" s="29"/>
      <c r="J563" s="29"/>
      <c r="K563" s="29"/>
      <c r="L563" s="1" t="d">
        <v>2017-12-25</v>
      </c>
      <c r="M563">
        <v>60.529998999999997</v>
      </c>
      <c r="N563">
        <v>126.860001</v>
      </c>
      <c r="O563" s="29">
        <f t="shared" si="154"/>
        <v>2.0958203055645184</v>
      </c>
      <c r="P563" s="29">
        <f t="shared" si="158"/>
        <v>-2.1969298672439918E-2</v>
      </c>
      <c r="Q563" s="30">
        <f t="shared" si="161"/>
        <v>-0.1176462828044645</v>
      </c>
      <c r="R563" s="29">
        <f t="shared" si="164"/>
        <v>-9.4348522909048813E-2</v>
      </c>
      <c r="S563" s="29">
        <f t="shared" si="150"/>
        <v>-0.19008265755591189</v>
      </c>
      <c r="T563" s="29"/>
      <c r="U563" s="29"/>
      <c r="V563" s="29"/>
      <c r="W563" s="1" t="d">
        <v>2017-12-25</v>
      </c>
      <c r="X563">
        <v>98.690002000000007</v>
      </c>
      <c r="Y563">
        <v>75.669998000000007</v>
      </c>
      <c r="Z563" s="29">
        <f t="shared" si="155"/>
        <v>1.3042157342200538</v>
      </c>
      <c r="AA563" s="29">
        <f t="shared" si="159"/>
        <v>-6.5712831235013392E-3</v>
      </c>
      <c r="AB563" s="30">
        <f t="shared" si="162"/>
        <v>-7.6428528865772555E-3</v>
      </c>
      <c r="AC563" s="29">
        <f t="shared" si="165"/>
        <v>-3.5856656595409063E-2</v>
      </c>
      <c r="AD563" s="29">
        <f t="shared" si="151"/>
        <v>-1.2254335382831151E-3</v>
      </c>
      <c r="AE563" s="29"/>
      <c r="AF563" s="29"/>
      <c r="AG563" s="29"/>
      <c r="AZ563" s="1" t="d">
        <f>A560</f>
        <v>2017-12-04</v>
      </c>
      <c r="BA563" s="6">
        <f t="shared" si="156"/>
        <v>-9.3560278168978397E-2</v>
      </c>
      <c r="BB563" s="6">
        <f t="shared" si="166"/>
        <v>-5.4222955809133014E-2</v>
      </c>
      <c r="BC563" s="6">
        <f t="shared" si="152"/>
        <v>-5.7297129296106482E-2</v>
      </c>
    </row>
    <row r="564" spans="1:55">
      <c r="A564" s="1" t="d">
        <v>2018-01-01</v>
      </c>
      <c r="B564">
        <v>74.970000999999996</v>
      </c>
      <c r="C564">
        <v>125.709999</v>
      </c>
      <c r="D564" s="29">
        <f t="shared" si="153"/>
        <v>1.6768040192503133</v>
      </c>
      <c r="E564" s="29">
        <f t="shared" si="157"/>
        <v>-8.6697311462244214E-2</v>
      </c>
      <c r="F564" s="30">
        <f t="shared" si="160"/>
        <v>-0.1866792639040758</v>
      </c>
      <c r="G564" s="29">
        <f t="shared" si="163"/>
        <v>-2.2876420228456061E-2</v>
      </c>
      <c r="H564" s="29">
        <f t="shared" si="149"/>
        <v>-1.3151331912640707E-2</v>
      </c>
      <c r="I564" s="29"/>
      <c r="J564" s="29"/>
      <c r="K564" s="29"/>
      <c r="L564" s="1" t="d">
        <v>2018-01-01</v>
      </c>
      <c r="M564">
        <v>62.860000999999997</v>
      </c>
      <c r="N564">
        <v>125.709999</v>
      </c>
      <c r="O564" s="29">
        <f t="shared" si="154"/>
        <v>1.9998408685994136</v>
      </c>
      <c r="P564" s="29">
        <f t="shared" si="158"/>
        <v>-6.3876412327824275E-2</v>
      </c>
      <c r="Q564" s="30">
        <f t="shared" si="161"/>
        <v>-0.15672051827364955</v>
      </c>
      <c r="R564" s="29">
        <f t="shared" si="164"/>
        <v>-0.13779736713333107</v>
      </c>
      <c r="S564" s="29">
        <f t="shared" si="150"/>
        <v>-0.22363692527935694</v>
      </c>
      <c r="T564" s="29"/>
      <c r="U564" s="29"/>
      <c r="V564" s="29"/>
      <c r="W564" s="1" t="d">
        <v>2018-01-01</v>
      </c>
      <c r="X564">
        <v>101.779999</v>
      </c>
      <c r="Y564">
        <v>77.620002999999997</v>
      </c>
      <c r="Z564" s="29">
        <f t="shared" si="155"/>
        <v>1.3112599209768132</v>
      </c>
      <c r="AA564" s="29">
        <f t="shared" si="159"/>
        <v>7.0497053927472061E-3</v>
      </c>
      <c r="AB564" s="30">
        <f t="shared" si="162"/>
        <v>-1.3543222782562718E-3</v>
      </c>
      <c r="AC564" s="29">
        <f t="shared" si="165"/>
        <v>-2.1518517373904356E-2</v>
      </c>
      <c r="AD564" s="29">
        <f t="shared" si="151"/>
        <v>-1.0146936847885262E-2</v>
      </c>
      <c r="AE564" s="29"/>
      <c r="AF564" s="29"/>
      <c r="AG564" s="29"/>
      <c r="AZ564" s="1" t="d">
        <f>A561</f>
        <v>2017-12-11</v>
      </c>
      <c r="BA564" s="6">
        <f t="shared" si="156"/>
        <v>-6.2310094746948347E-2</v>
      </c>
      <c r="BB564" s="6">
        <f t="shared" si="166"/>
        <v>-4.267979036607452E-2</v>
      </c>
      <c r="BC564" s="6">
        <f t="shared" si="152"/>
        <v>-2.6227490095422686E-2</v>
      </c>
    </row>
    <row r="565" spans="1:55">
      <c r="A565" s="1" t="d">
        <v>2018-01-08</v>
      </c>
      <c r="B565">
        <v>77.419998000000007</v>
      </c>
      <c r="C565">
        <v>124.519997</v>
      </c>
      <c r="D565" s="29">
        <f t="shared" si="153"/>
        <v>1.6083699330501144</v>
      </c>
      <c r="E565" s="29">
        <f t="shared" si="157"/>
        <v>-0.14949945967201161</v>
      </c>
      <c r="F565" s="30">
        <f t="shared" si="160"/>
        <v>-0.21469645336769536</v>
      </c>
      <c r="G565" s="29">
        <f t="shared" si="163"/>
        <v>-0.10218785044024963</v>
      </c>
      <c r="H565" s="29">
        <f t="shared" si="149"/>
        <v>-3.2464168925488576E-2</v>
      </c>
      <c r="I565" s="29"/>
      <c r="J565" s="29"/>
      <c r="K565" s="29"/>
      <c r="L565" s="1" t="d">
        <v>2018-01-08</v>
      </c>
      <c r="M565">
        <v>63.389999000000003</v>
      </c>
      <c r="N565">
        <v>124.519997</v>
      </c>
      <c r="O565" s="29">
        <f t="shared" si="154"/>
        <v>1.9643476725721356</v>
      </c>
      <c r="P565" s="29">
        <f t="shared" si="158"/>
        <v>-0.10070824558856617</v>
      </c>
      <c r="Q565" s="30">
        <f t="shared" si="161"/>
        <v>-0.15193546207940323</v>
      </c>
      <c r="R565" s="29">
        <f t="shared" si="164"/>
        <v>-0.20295231827535828</v>
      </c>
      <c r="S565" s="29">
        <f t="shared" si="150"/>
        <v>-0.21595754081191529</v>
      </c>
      <c r="T565" s="29"/>
      <c r="U565" s="29"/>
      <c r="V565" s="29"/>
      <c r="W565" s="1" t="d">
        <v>2018-01-08</v>
      </c>
      <c r="X565">
        <v>105.029999</v>
      </c>
      <c r="Y565">
        <v>80.169998000000007</v>
      </c>
      <c r="Z565" s="29">
        <f t="shared" si="155"/>
        <v>1.3100910767142591</v>
      </c>
      <c r="AA565" s="29">
        <f t="shared" si="159"/>
        <v>-3.497155082296745E-3</v>
      </c>
      <c r="AB565" s="30">
        <f t="shared" si="162"/>
        <v>-3.3648571168478671E-3</v>
      </c>
      <c r="AC565" s="29">
        <f t="shared" si="165"/>
        <v>-3.1430169597180618E-2</v>
      </c>
      <c r="AD565" s="29">
        <f t="shared" si="151"/>
        <v>-9.9820834437794066E-3</v>
      </c>
      <c r="AE565" s="29"/>
      <c r="AF565" s="29"/>
      <c r="AG565" s="29"/>
      <c r="AZ565" s="1" t="d">
        <f>A562</f>
        <v>2017-12-18</v>
      </c>
      <c r="BA565" s="6">
        <f t="shared" si="156"/>
        <v>-5.7959187502472254E-2</v>
      </c>
      <c r="BB565" s="6">
        <f t="shared" si="166"/>
        <v>-0.12385318144701496</v>
      </c>
      <c r="BC565" s="6">
        <f t="shared" si="152"/>
        <v>-0.13390081131123949</v>
      </c>
    </row>
    <row r="566" spans="1:55">
      <c r="A566" s="1" t="d">
        <v>2018-01-15</v>
      </c>
      <c r="B566">
        <v>76.379997000000003</v>
      </c>
      <c r="C566">
        <v>123.05999799999999</v>
      </c>
      <c r="D566" s="29">
        <f t="shared" si="153"/>
        <v>1.6111547896499654</v>
      </c>
      <c r="E566" s="29">
        <f t="shared" si="157"/>
        <v>-7.3271456424259529E-2</v>
      </c>
      <c r="F566" s="30">
        <f t="shared" si="160"/>
        <v>-0.21774755765542644</v>
      </c>
      <c r="G566" s="29">
        <f t="shared" si="163"/>
        <v>-0.12319910962794718</v>
      </c>
      <c r="H566" s="29">
        <f t="shared" si="149"/>
        <v>8.0172585654295168E-3</v>
      </c>
      <c r="I566" s="29"/>
      <c r="J566" s="29"/>
      <c r="K566" s="29"/>
      <c r="L566" s="1" t="d">
        <v>2018-01-15</v>
      </c>
      <c r="M566">
        <v>63.279998999999997</v>
      </c>
      <c r="N566">
        <v>123.05999799999999</v>
      </c>
      <c r="O566" s="29">
        <f t="shared" si="154"/>
        <v>1.944690264612678</v>
      </c>
      <c r="P566" s="29">
        <f t="shared" si="158"/>
        <v>-6.1374067244280739E-2</v>
      </c>
      <c r="Q566" s="30">
        <f t="shared" si="161"/>
        <v>-0.18719473642783949</v>
      </c>
      <c r="R566" s="29">
        <f t="shared" si="164"/>
        <v>-0.19637976691312406</v>
      </c>
      <c r="S566" s="29">
        <f t="shared" si="150"/>
        <v>-0.20742718198382451</v>
      </c>
      <c r="T566" s="29"/>
      <c r="U566" s="29"/>
      <c r="V566" s="29"/>
      <c r="W566" s="1" t="d">
        <v>2018-01-15</v>
      </c>
      <c r="X566">
        <v>105.599998</v>
      </c>
      <c r="Y566">
        <v>79.690002000000007</v>
      </c>
      <c r="Z566" s="29">
        <f t="shared" si="155"/>
        <v>1.325134839374204</v>
      </c>
      <c r="AA566" s="29">
        <f t="shared" si="159"/>
        <v>9.4036815320748587E-3</v>
      </c>
      <c r="AB566" s="30">
        <f t="shared" si="162"/>
        <v>1.443996959516E-2</v>
      </c>
      <c r="AC566" s="29">
        <f t="shared" si="165"/>
        <v>-1.7984262861699157E-2</v>
      </c>
      <c r="AD566" s="29">
        <f t="shared" si="151"/>
        <v>2.1761954853010256E-2</v>
      </c>
      <c r="AE566" s="29"/>
      <c r="AF566" s="29"/>
      <c r="AG566" s="29"/>
      <c r="AZ566" s="1" t="d">
        <f>A563</f>
        <v>2017-12-25</v>
      </c>
      <c r="BA566" s="6">
        <f t="shared" si="156"/>
        <v>-2.4711895440092783E-2</v>
      </c>
      <c r="BB566" s="6">
        <f t="shared" si="166"/>
        <v>-9.4563983525048925E-2</v>
      </c>
      <c r="BC566" s="6">
        <f t="shared" si="152"/>
        <v>-2.0197168422309855E-2</v>
      </c>
    </row>
    <row r="567" spans="1:55">
      <c r="A567" s="1" t="d">
        <v>2018-01-22</v>
      </c>
      <c r="B567">
        <v>77.510002</v>
      </c>
      <c r="C567">
        <v>123.589996</v>
      </c>
      <c r="D567" s="29">
        <f t="shared" si="153"/>
        <v>1.5945038422267104</v>
      </c>
      <c r="E567" s="29">
        <f t="shared" si="157"/>
        <v>-9.6250753551108847E-2</v>
      </c>
      <c r="F567" s="30">
        <f t="shared" si="160"/>
        <v>-0.18929401133296167</v>
      </c>
      <c r="G567" s="29">
        <f t="shared" si="163"/>
        <v>-0.12317122388072835</v>
      </c>
      <c r="H567" s="29">
        <f t="shared" si="149"/>
        <v>3.8721334192694662E-2</v>
      </c>
      <c r="I567" s="29"/>
      <c r="J567" s="29"/>
      <c r="K567" s="29"/>
      <c r="L567" s="1" t="d">
        <v>2018-01-22</v>
      </c>
      <c r="M567">
        <v>64.089995999999999</v>
      </c>
      <c r="N567">
        <v>123.589996</v>
      </c>
      <c r="O567" s="29">
        <f t="shared" si="154"/>
        <v>1.9283820208071163</v>
      </c>
      <c r="P567" s="29">
        <f t="shared" si="158"/>
        <v>-8.3263710572929334E-2</v>
      </c>
      <c r="Q567" s="30">
        <f t="shared" si="161"/>
        <v>-0.15980189382021051</v>
      </c>
      <c r="R567" s="29">
        <f t="shared" si="164"/>
        <v>-0.1785926565696655</v>
      </c>
      <c r="S567" s="29">
        <f t="shared" si="150"/>
        <v>-0.16817520578185835</v>
      </c>
      <c r="T567" s="29"/>
      <c r="U567" s="29"/>
      <c r="V567" s="29"/>
      <c r="W567" s="1" t="d">
        <v>2018-01-22</v>
      </c>
      <c r="X567">
        <v>109</v>
      </c>
      <c r="Y567">
        <v>80.660004000000001</v>
      </c>
      <c r="Z567" s="29">
        <f t="shared" si="155"/>
        <v>1.3513512843366584</v>
      </c>
      <c r="AA567" s="29">
        <f t="shared" si="159"/>
        <v>3.5503153019530401E-2</v>
      </c>
      <c r="AB567" s="30">
        <f t="shared" si="162"/>
        <v>4.515774179487278E-2</v>
      </c>
      <c r="AC567" s="29">
        <f t="shared" si="165"/>
        <v>-4.5780762495035883E-3</v>
      </c>
      <c r="AD567" s="29">
        <f t="shared" si="151"/>
        <v>2.5175119501813944E-2</v>
      </c>
      <c r="AE567" s="29"/>
      <c r="AF567" s="29"/>
      <c r="AG567" s="29"/>
      <c r="AZ567" s="1" t="d">
        <f>A564</f>
        <v>2018-01-01</v>
      </c>
      <c r="BA567" s="6">
        <f t="shared" si="156"/>
        <v>-3.3633398749694933E-2</v>
      </c>
      <c r="BB567" s="6">
        <f t="shared" si="166"/>
        <v>-0.13801282774933119</v>
      </c>
      <c r="BC567" s="6">
        <f t="shared" si="152"/>
        <v>-3.2564035902732193E-2</v>
      </c>
    </row>
    <row r="568" spans="1:55">
      <c r="A568" s="1" t="d">
        <v>2018-01-29</v>
      </c>
      <c r="B568">
        <v>72.459998999999996</v>
      </c>
      <c r="C568">
        <v>119.58000199999999</v>
      </c>
      <c r="D568" s="29">
        <f t="shared" si="153"/>
        <v>1.6502898654470033</v>
      </c>
      <c r="E568" s="29">
        <f t="shared" si="157"/>
        <v>-1.5938663606534068E-2</v>
      </c>
      <c r="F568" s="30">
        <f t="shared" si="160"/>
        <v>-0.12924377493732639</v>
      </c>
      <c r="G568" s="29">
        <f t="shared" si="163"/>
        <v>-8.7924647744388268E-2</v>
      </c>
      <c r="H568" s="29">
        <f t="shared" si="149"/>
        <v>7.5002633771041022E-2</v>
      </c>
      <c r="I568" s="29"/>
      <c r="J568" s="29"/>
      <c r="K568" s="29"/>
      <c r="L568" s="1" t="d">
        <v>2018-01-29</v>
      </c>
      <c r="M568">
        <v>60.459999000000003</v>
      </c>
      <c r="N568">
        <v>119.58000199999999</v>
      </c>
      <c r="O568" s="29">
        <f t="shared" si="154"/>
        <v>1.9778366519655415</v>
      </c>
      <c r="P568" s="29">
        <f t="shared" si="158"/>
        <v>-1.1063964327621644E-2</v>
      </c>
      <c r="Q568" s="30">
        <f t="shared" si="161"/>
        <v>-0.12073909409014622</v>
      </c>
      <c r="R568" s="29">
        <f t="shared" si="164"/>
        <v>-0.13687298096523731</v>
      </c>
      <c r="S568" s="29">
        <f t="shared" si="150"/>
        <v>-0.16097826266535634</v>
      </c>
      <c r="T568" s="29"/>
      <c r="U568" s="29"/>
      <c r="V568" s="29"/>
      <c r="W568" s="1" t="d">
        <v>2018-01-29</v>
      </c>
      <c r="X568">
        <v>105.589996</v>
      </c>
      <c r="Y568">
        <v>77.989998</v>
      </c>
      <c r="Z568" s="29">
        <f t="shared" si="155"/>
        <v>1.3538915079854215</v>
      </c>
      <c r="AA568" s="29">
        <f t="shared" si="159"/>
        <v>3.19945974929726E-2</v>
      </c>
      <c r="AB568" s="30">
        <f t="shared" si="162"/>
        <v>6.7450116780288588E-2</v>
      </c>
      <c r="AC568" s="29">
        <f t="shared" si="165"/>
        <v>4.784135138656255E-3</v>
      </c>
      <c r="AD568" s="29">
        <f t="shared" si="151"/>
        <v>2.4330114516985489E-2</v>
      </c>
      <c r="AE568" s="29"/>
      <c r="AF568" s="29"/>
      <c r="AG568" s="29"/>
      <c r="AZ568" s="1" t="d">
        <f>A565</f>
        <v>2018-01-08</v>
      </c>
      <c r="BA568" s="6">
        <f t="shared" si="156"/>
        <v>-3.3468545345589074E-2</v>
      </c>
      <c r="BB568" s="6">
        <f t="shared" si="166"/>
        <v>-0.2031677788913584</v>
      </c>
      <c r="BC568" s="6">
        <f t="shared" si="152"/>
        <v>-5.1876872915580061E-2</v>
      </c>
    </row>
    <row r="569" spans="1:55">
      <c r="A569" s="1" t="d">
        <v>2018-02-05</v>
      </c>
      <c r="B569">
        <v>66.669998000000007</v>
      </c>
      <c r="C569">
        <v>117.94000200000001</v>
      </c>
      <c r="D569" s="29">
        <f t="shared" si="153"/>
        <v>1.7690116324887244</v>
      </c>
      <c r="E569" s="29">
        <f t="shared" si="157"/>
        <v>9.5199788734156604E-2</v>
      </c>
      <c r="F569" s="30">
        <f t="shared" si="160"/>
        <v>-2.9429141229819794E-2</v>
      </c>
      <c r="G569" s="29">
        <f t="shared" si="163"/>
        <v>-1.276304401332628E-2</v>
      </c>
      <c r="H569" s="29">
        <f t="shared" si="149"/>
        <v>0.13464070742366982</v>
      </c>
      <c r="I569" s="29"/>
      <c r="J569" s="29"/>
      <c r="K569" s="29"/>
      <c r="L569" s="1" t="d">
        <v>2018-02-05</v>
      </c>
      <c r="M569">
        <v>58.419998</v>
      </c>
      <c r="N569">
        <v>117.94000200000001</v>
      </c>
      <c r="O569" s="29">
        <f t="shared" si="154"/>
        <v>2.0188292714422893</v>
      </c>
      <c r="P569" s="29">
        <f t="shared" si="158"/>
        <v>2.7357557845213917E-2</v>
      </c>
      <c r="Q569" s="30">
        <f t="shared" si="161"/>
        <v>-8.4337824843519926E-2</v>
      </c>
      <c r="R569" s="29">
        <f t="shared" si="164"/>
        <v>-0.13358448511590287</v>
      </c>
      <c r="S569" s="29">
        <f t="shared" si="150"/>
        <v>-0.15118203643460848</v>
      </c>
      <c r="T569" s="29"/>
      <c r="U569" s="29"/>
      <c r="V569" s="29"/>
      <c r="W569" s="1" t="d">
        <v>2018-02-05</v>
      </c>
      <c r="X569">
        <v>100.83000199999999</v>
      </c>
      <c r="Y569">
        <v>73.809997999999993</v>
      </c>
      <c r="Z569" s="29">
        <f t="shared" si="155"/>
        <v>1.3660751216928633</v>
      </c>
      <c r="AA569" s="29">
        <f t="shared" si="159"/>
        <v>4.1845094549406492E-2</v>
      </c>
      <c r="AB569" s="30">
        <f t="shared" si="162"/>
        <v>7.3923444002577832E-2</v>
      </c>
      <c r="AC569" s="29">
        <f t="shared" si="165"/>
        <v>7.6562820565227365E-3</v>
      </c>
      <c r="AD569" s="29">
        <f t="shared" si="151"/>
        <v>4.2725756320118914E-2</v>
      </c>
      <c r="AE569" s="29"/>
      <c r="AF569" s="29"/>
      <c r="AG569" s="29"/>
      <c r="AZ569" s="1" t="d">
        <f>A566</f>
        <v>2018-01-15</v>
      </c>
      <c r="BA569" s="6">
        <f t="shared" si="156"/>
        <v>-1.7245070487994126E-3</v>
      </c>
      <c r="BB569" s="6">
        <f t="shared" si="166"/>
        <v>-0.19659522752912417</v>
      </c>
      <c r="BC569" s="6">
        <f t="shared" si="152"/>
        <v>-1.1395445424661968E-2</v>
      </c>
    </row>
    <row r="570" spans="1:55">
      <c r="A570" s="1" t="d">
        <v>2018-02-12</v>
      </c>
      <c r="B570">
        <v>68.120002999999997</v>
      </c>
      <c r="C570">
        <v>118.709999</v>
      </c>
      <c r="D570" s="29">
        <f t="shared" si="153"/>
        <v>1.7426599203173847</v>
      </c>
      <c r="E570" s="29">
        <f t="shared" si="157"/>
        <v>7.8461453267098788E-2</v>
      </c>
      <c r="F570" s="30">
        <f t="shared" si="160"/>
        <v>-4.1020379969569164E-2</v>
      </c>
      <c r="G570" s="29">
        <f t="shared" si="163"/>
        <v>-4.1843959341861449E-2</v>
      </c>
      <c r="H570" s="29">
        <f t="shared" si="149"/>
        <v>9.6943030967392166E-2</v>
      </c>
      <c r="I570" s="29"/>
      <c r="J570" s="29"/>
      <c r="K570" s="29"/>
      <c r="L570" s="1" t="d">
        <v>2018-02-12</v>
      </c>
      <c r="M570">
        <v>60.48</v>
      </c>
      <c r="N570">
        <v>118.709999</v>
      </c>
      <c r="O570" s="29">
        <f t="shared" si="154"/>
        <v>1.9627976025132277</v>
      </c>
      <c r="P570" s="29">
        <f t="shared" si="158"/>
        <v>9.2680863667825436E-3</v>
      </c>
      <c r="Q570" s="30">
        <f t="shared" si="161"/>
        <v>-8.3881380345027221E-2</v>
      </c>
      <c r="R570" s="29">
        <f t="shared" si="164"/>
        <v>-0.1838996651949581</v>
      </c>
      <c r="S570" s="29">
        <f t="shared" si="150"/>
        <v>-0.19983955163511369</v>
      </c>
      <c r="T570" s="29"/>
      <c r="U570" s="29"/>
      <c r="V570" s="29"/>
      <c r="W570" s="1" t="d">
        <v>2018-02-12</v>
      </c>
      <c r="X570">
        <v>104.790001</v>
      </c>
      <c r="Y570">
        <v>77.290001000000004</v>
      </c>
      <c r="Z570" s="29">
        <f t="shared" si="155"/>
        <v>1.3558028159425175</v>
      </c>
      <c r="AA570" s="29">
        <f t="shared" si="159"/>
        <v>2.2879543146822941E-2</v>
      </c>
      <c r="AB570" s="30">
        <f t="shared" si="162"/>
        <v>6.1485760148653236E-2</v>
      </c>
      <c r="AC570" s="29">
        <f t="shared" si="165"/>
        <v>5.028453487859217E-3</v>
      </c>
      <c r="AD570" s="29">
        <f t="shared" si="151"/>
        <v>3.5694972935656079E-2</v>
      </c>
      <c r="AE570" s="29"/>
      <c r="AF570" s="29"/>
      <c r="AG570" s="29"/>
      <c r="AZ570" s="1" t="d">
        <f>A567</f>
        <v>2018-01-22</v>
      </c>
      <c r="BA570" s="6">
        <f t="shared" si="156"/>
        <v>1.6886576000042751E-3</v>
      </c>
      <c r="BB570" s="6">
        <f t="shared" si="166"/>
        <v>-0.17880811718566561</v>
      </c>
      <c r="BC570" s="6">
        <f t="shared" si="152"/>
        <v>1.9308630202603178E-2</v>
      </c>
    </row>
    <row r="571" spans="1:55">
      <c r="A571" s="1" t="d">
        <v>2018-02-19</v>
      </c>
      <c r="B571">
        <v>68.800003000000004</v>
      </c>
      <c r="C571">
        <v>118.129997</v>
      </c>
      <c r="D571" s="29">
        <f t="shared" si="153"/>
        <v>1.7170056954794028</v>
      </c>
      <c r="E571" s="29">
        <f t="shared" si="157"/>
        <v>7.4019281880705987E-2</v>
      </c>
      <c r="F571" s="30">
        <f t="shared" si="160"/>
        <v>-7.2944409111507541E-2</v>
      </c>
      <c r="G571" s="29">
        <f t="shared" si="163"/>
        <v>-7.6642593470812245E-2</v>
      </c>
      <c r="H571" s="29">
        <f t="shared" si="149"/>
        <v>7.5233950052135845E-2</v>
      </c>
      <c r="I571" s="29"/>
      <c r="J571" s="29"/>
      <c r="K571" s="29"/>
      <c r="L571" s="1" t="d">
        <v>2018-02-19</v>
      </c>
      <c r="M571">
        <v>61.290000999999997</v>
      </c>
      <c r="N571">
        <v>118.129997</v>
      </c>
      <c r="O571" s="29">
        <f t="shared" si="154"/>
        <v>1.9273942743123795</v>
      </c>
      <c r="P571" s="29">
        <f t="shared" si="158"/>
        <v>-5.1234638150241549E-4</v>
      </c>
      <c r="Q571" s="30">
        <f t="shared" si="161"/>
        <v>-0.1124624074815843</v>
      </c>
      <c r="R571" s="29">
        <f t="shared" si="164"/>
        <v>-0.19093996430833213</v>
      </c>
      <c r="S571" s="29">
        <f t="shared" si="150"/>
        <v>-0.21411715009434593</v>
      </c>
      <c r="T571" s="29"/>
      <c r="U571" s="29"/>
      <c r="V571" s="29"/>
      <c r="W571" s="1" t="d">
        <v>2018-02-19</v>
      </c>
      <c r="X571">
        <v>105.910004</v>
      </c>
      <c r="Y571">
        <v>77.680000000000007</v>
      </c>
      <c r="Z571" s="29">
        <f t="shared" si="155"/>
        <v>1.3634140576725025</v>
      </c>
      <c r="AA571" s="29">
        <f t="shared" si="159"/>
        <v>8.8868474473761429E-3</v>
      </c>
      <c r="AB571" s="30">
        <f t="shared" si="162"/>
        <v>7.4216785959658998E-2</v>
      </c>
      <c r="AC571" s="29">
        <f t="shared" si="165"/>
        <v>1.2787072649325328E-2</v>
      </c>
      <c r="AD571" s="29">
        <f t="shared" si="151"/>
        <v>3.265774153967739E-2</v>
      </c>
      <c r="AE571" s="29"/>
      <c r="AF571" s="29"/>
      <c r="AG571" s="29"/>
      <c r="AZ571" s="1" t="d">
        <f>A568</f>
        <v>2018-01-29</v>
      </c>
      <c r="BA571" s="6">
        <f t="shared" si="156"/>
        <v>8.436526151758203E-4</v>
      </c>
      <c r="BB571" s="6">
        <f t="shared" si="166"/>
        <v>-0.13708844158123742</v>
      </c>
      <c r="BC571" s="6">
        <f t="shared" si="152"/>
        <v>5.5589929780949537E-2</v>
      </c>
    </row>
    <row r="572" spans="1:55">
      <c r="A572" s="1" t="d">
        <v>2018-02-26</v>
      </c>
      <c r="B572">
        <v>66.949996999999996</v>
      </c>
      <c r="C572">
        <v>118.349998</v>
      </c>
      <c r="D572" s="29">
        <f t="shared" si="153"/>
        <v>1.7677371665901644</v>
      </c>
      <c r="E572" s="29">
        <f t="shared" si="157"/>
        <v>6.8749343221593887E-2</v>
      </c>
      <c r="F572" s="30">
        <f t="shared" si="160"/>
        <v>-3.4300419857235052E-2</v>
      </c>
      <c r="G572" s="29">
        <f t="shared" si="163"/>
        <v>-8.7790343043516642E-2</v>
      </c>
      <c r="H572" s="29">
        <f t="shared" si="149"/>
        <v>8.0538103600702987E-2</v>
      </c>
      <c r="I572" s="29"/>
      <c r="J572" s="29"/>
      <c r="K572" s="29"/>
      <c r="L572" s="1" t="d">
        <v>2018-02-26</v>
      </c>
      <c r="M572">
        <v>58.959999000000003</v>
      </c>
      <c r="N572">
        <v>118.349998</v>
      </c>
      <c r="O572" s="29">
        <f t="shared" si="154"/>
        <v>2.0072930801779694</v>
      </c>
      <c r="P572" s="29">
        <f t="shared" si="158"/>
        <v>1.4783440774022471E-2</v>
      </c>
      <c r="Q572" s="30">
        <f t="shared" si="161"/>
        <v>-5.0212238511867485E-2</v>
      </c>
      <c r="R572" s="29">
        <f t="shared" si="164"/>
        <v>-0.15027204630505461</v>
      </c>
      <c r="S572" s="29">
        <f t="shared" si="150"/>
        <v>-0.17228880897888427</v>
      </c>
      <c r="T572" s="29"/>
      <c r="U572" s="29"/>
      <c r="V572" s="29"/>
      <c r="W572" s="1" t="d">
        <v>2018-02-26</v>
      </c>
      <c r="X572">
        <v>103.050003</v>
      </c>
      <c r="Y572">
        <v>75.129997000000003</v>
      </c>
      <c r="Z572" s="29">
        <f t="shared" si="155"/>
        <v>1.3716226156644196</v>
      </c>
      <c r="AA572" s="29">
        <f t="shared" si="159"/>
        <v>1.3011385760313163E-2</v>
      </c>
      <c r="AB572" s="30">
        <f t="shared" si="162"/>
        <v>9.1098005204793553E-2</v>
      </c>
      <c r="AC572" s="29">
        <f t="shared" si="165"/>
        <v>1.4191742726052082E-2</v>
      </c>
      <c r="AD572" s="29">
        <f t="shared" si="151"/>
        <v>3.2274669561519496E-2</v>
      </c>
      <c r="AE572" s="29"/>
      <c r="AF572" s="29"/>
      <c r="AG572" s="29"/>
      <c r="AZ572" s="1" t="d">
        <f>A569</f>
        <v>2018-02-05</v>
      </c>
      <c r="BA572" s="6">
        <f t="shared" si="156"/>
        <v>1.9239294418309245E-2</v>
      </c>
      <c r="BB572" s="6">
        <f t="shared" si="166"/>
        <v>-0.13379994573190299</v>
      </c>
      <c r="BC572" s="6">
        <f t="shared" si="152"/>
        <v>0.11522800343357834</v>
      </c>
    </row>
    <row r="573" spans="1:55">
      <c r="A573" s="1" t="d">
        <v>2018-03-05</v>
      </c>
      <c r="B573">
        <v>68.449996999999996</v>
      </c>
      <c r="C573">
        <v>117.910004</v>
      </c>
      <c r="D573" s="29">
        <f t="shared" si="153"/>
        <v>1.7225713538015204</v>
      </c>
      <c r="E573" s="29">
        <f t="shared" si="157"/>
        <v>-2.660284329274952E-2</v>
      </c>
      <c r="F573" s="30">
        <f t="shared" si="160"/>
        <v>-6.0561155561187061E-2</v>
      </c>
      <c r="G573" s="29">
        <f t="shared" si="163"/>
        <v>-8.3685862939146108E-2</v>
      </c>
      <c r="H573" s="29">
        <f t="shared" si="149"/>
        <v>6.8162420657275749E-2</v>
      </c>
      <c r="I573" s="29"/>
      <c r="J573" s="29"/>
      <c r="K573" s="29"/>
      <c r="L573" s="1" t="d">
        <v>2018-03-05</v>
      </c>
      <c r="M573">
        <v>61.32</v>
      </c>
      <c r="N573">
        <v>117.910004</v>
      </c>
      <c r="O573" s="29">
        <f t="shared" si="154"/>
        <v>1.9228637312459231</v>
      </c>
      <c r="P573" s="29">
        <f t="shared" si="158"/>
        <v>-4.870217329624231E-2</v>
      </c>
      <c r="Q573" s="30">
        <f t="shared" si="161"/>
        <v>-8.0748796265625769E-2</v>
      </c>
      <c r="R573" s="29">
        <f t="shared" si="164"/>
        <v>-0.1691033941605152</v>
      </c>
      <c r="S573" s="29">
        <f t="shared" si="150"/>
        <v>-0.19958724956351356</v>
      </c>
      <c r="T573" s="29"/>
      <c r="U573" s="29"/>
      <c r="V573" s="29"/>
      <c r="W573" s="1" t="d">
        <v>2018-03-05</v>
      </c>
      <c r="X573">
        <v>106.239998</v>
      </c>
      <c r="Y573">
        <v>78.449996999999996</v>
      </c>
      <c r="Z573" s="29">
        <f t="shared" si="155"/>
        <v>1.354238394680882</v>
      </c>
      <c r="AA573" s="29">
        <f t="shared" si="159"/>
        <v>-8.702527590429639E-3</v>
      </c>
      <c r="AB573" s="30">
        <f t="shared" si="162"/>
        <v>5.8212941755960354E-2</v>
      </c>
      <c r="AC573" s="29">
        <f t="shared" si="165"/>
        <v>1.7510196881163703E-2</v>
      </c>
      <c r="AD573" s="29">
        <f t="shared" si="151"/>
        <v>2.335066943362988E-2</v>
      </c>
      <c r="AE573" s="29"/>
      <c r="AF573" s="29"/>
      <c r="AG573" s="29"/>
      <c r="AZ573" s="1" t="d">
        <f>A570</f>
        <v>2018-02-12</v>
      </c>
      <c r="BA573" s="6">
        <f t="shared" si="156"/>
        <v>1.220851103384641E-2</v>
      </c>
      <c r="BB573" s="6">
        <f t="shared" si="166"/>
        <v>-0.18411512581095821</v>
      </c>
      <c r="BC573" s="6">
        <f t="shared" si="152"/>
        <v>7.7530326977300681E-2</v>
      </c>
    </row>
    <row r="574" spans="1:55">
      <c r="A574" s="1" t="d">
        <v>2018-03-12</v>
      </c>
      <c r="B574">
        <v>67.309997999999993</v>
      </c>
      <c r="C574">
        <v>119.80999799999999</v>
      </c>
      <c r="D574" s="29">
        <f t="shared" si="153"/>
        <v>1.779973281235278</v>
      </c>
      <c r="E574" s="29">
        <f t="shared" si="157"/>
        <v>2.1185717842219315E-2</v>
      </c>
      <c r="F574" s="30">
        <f t="shared" si="160"/>
        <v>-2.7364277032566445E-2</v>
      </c>
      <c r="G574" s="29">
        <f t="shared" si="163"/>
        <v>-6.8267521915116286E-2</v>
      </c>
      <c r="H574" s="29">
        <f t="shared" si="149"/>
        <v>9.9363154088246322E-2</v>
      </c>
      <c r="I574" s="29"/>
      <c r="J574" s="29"/>
      <c r="K574" s="29"/>
      <c r="L574" s="1" t="d">
        <v>2018-03-12</v>
      </c>
      <c r="M574">
        <v>59.150002000000001</v>
      </c>
      <c r="N574">
        <v>119.80999799999999</v>
      </c>
      <c r="O574" s="29">
        <f t="shared" si="154"/>
        <v>2.0255282155358167</v>
      </c>
      <c r="P574" s="29">
        <f t="shared" si="158"/>
        <v>3.1459709951698417E-2</v>
      </c>
      <c r="Q574" s="30">
        <f t="shared" si="161"/>
        <v>-5.2938190116599296E-2</v>
      </c>
      <c r="R574" s="29">
        <f t="shared" si="164"/>
        <v>-0.14387095591871391</v>
      </c>
      <c r="S574" s="29">
        <f t="shared" si="150"/>
        <v>-0.11187252172886829</v>
      </c>
      <c r="T574" s="29"/>
      <c r="U574" s="29"/>
      <c r="V574" s="29"/>
      <c r="W574" s="1" t="d">
        <v>2018-03-12</v>
      </c>
      <c r="X574">
        <v>105.18</v>
      </c>
      <c r="Y574">
        <v>76.580001999999993</v>
      </c>
      <c r="Z574" s="29">
        <f t="shared" si="155"/>
        <v>1.373465620959373</v>
      </c>
      <c r="AA574" s="29">
        <f t="shared" si="159"/>
        <v>1.2943433022889158E-2</v>
      </c>
      <c r="AB574" s="30">
        <f t="shared" si="162"/>
        <v>7.3117093378757589E-2</v>
      </c>
      <c r="AC574" s="29">
        <f t="shared" si="165"/>
        <v>4.5320260190272729E-2</v>
      </c>
      <c r="AD574" s="29">
        <f t="shared" si="151"/>
        <v>4.0490471692623549E-2</v>
      </c>
      <c r="AE574" s="29"/>
      <c r="AF574" s="29"/>
      <c r="AG574" s="29"/>
      <c r="AZ574" s="1" t="d">
        <f>A571</f>
        <v>2018-02-19</v>
      </c>
      <c r="BA574" s="6">
        <f t="shared" si="156"/>
        <v>9.1712796378677214E-3</v>
      </c>
      <c r="BB574" s="6">
        <f t="shared" si="166"/>
        <v>-0.19115542492433224</v>
      </c>
      <c r="BC574" s="6">
        <f t="shared" si="152"/>
        <v>5.5821246062044361E-2</v>
      </c>
    </row>
    <row r="575" spans="1:55">
      <c r="A575" s="1" t="d">
        <v>2018-03-19</v>
      </c>
      <c r="B575">
        <v>66.769997000000004</v>
      </c>
      <c r="C575">
        <v>120.16999800000001</v>
      </c>
      <c r="D575" s="29">
        <f t="shared" si="153"/>
        <v>1.7997604223346004</v>
      </c>
      <c r="E575" s="29">
        <f t="shared" si="157"/>
        <v>4.7071658319971274E-2</v>
      </c>
      <c r="F575" s="30">
        <f t="shared" si="160"/>
        <v>1.0192203605791334E-2</v>
      </c>
      <c r="G575" s="29">
        <f t="shared" si="163"/>
        <v>-9.7853490735206911E-2</v>
      </c>
      <c r="H575" s="29">
        <f t="shared" si="149"/>
        <v>0.10445402709759745</v>
      </c>
      <c r="I575" s="29"/>
      <c r="J575" s="29"/>
      <c r="K575" s="29"/>
      <c r="L575" s="1" t="d">
        <v>2018-03-19</v>
      </c>
      <c r="M575">
        <v>56.02</v>
      </c>
      <c r="N575">
        <v>120.16999800000001</v>
      </c>
      <c r="O575" s="29">
        <f t="shared" si="154"/>
        <v>2.145126704748304</v>
      </c>
      <c r="P575" s="29">
        <f t="shared" si="158"/>
        <v>0.10702964669699434</v>
      </c>
      <c r="Q575" s="30">
        <f t="shared" si="161"/>
        <v>4.4487276493868494E-3</v>
      </c>
      <c r="R575" s="29">
        <f t="shared" si="164"/>
        <v>-0.1009090404378971</v>
      </c>
      <c r="S575" s="29">
        <f t="shared" si="150"/>
        <v>-6.3143836360601779E-2</v>
      </c>
      <c r="T575" s="29"/>
      <c r="U575" s="29"/>
      <c r="V575" s="29"/>
      <c r="W575" s="1" t="d">
        <v>2018-03-19</v>
      </c>
      <c r="X575">
        <v>100.18</v>
      </c>
      <c r="Y575">
        <v>72.739998</v>
      </c>
      <c r="Z575" s="29">
        <f t="shared" si="155"/>
        <v>1.3772340219200996</v>
      </c>
      <c r="AA575" s="29">
        <f t="shared" si="159"/>
        <v>1.008526522539278E-2</v>
      </c>
      <c r="AB575" s="30">
        <f t="shared" si="162"/>
        <v>5.7799435230872213E-2</v>
      </c>
      <c r="AC575" s="29">
        <f t="shared" si="165"/>
        <v>4.5269907969198518E-2</v>
      </c>
      <c r="AD575" s="29">
        <f t="shared" si="151"/>
        <v>3.6371865975174132E-2</v>
      </c>
      <c r="AE575" s="29"/>
      <c r="AF575" s="29"/>
      <c r="AG575" s="29"/>
      <c r="AZ575" s="1" t="d">
        <f>A572</f>
        <v>2018-02-26</v>
      </c>
      <c r="BA575" s="6">
        <f t="shared" si="156"/>
        <v>8.7882076597098277E-3</v>
      </c>
      <c r="BB575" s="6">
        <f t="shared" si="166"/>
        <v>-0.15048750692105473</v>
      </c>
      <c r="BC575" s="6">
        <f t="shared" si="152"/>
        <v>6.1125399610611503E-2</v>
      </c>
    </row>
    <row r="576" spans="1:55">
      <c r="A576" s="1" t="d">
        <v>2018-03-26</v>
      </c>
      <c r="B576">
        <v>67.410004000000001</v>
      </c>
      <c r="C576">
        <v>121.900002</v>
      </c>
      <c r="D576" s="29">
        <f t="shared" si="153"/>
        <v>1.8083369643473097</v>
      </c>
      <c r="E576" s="29">
        <f t="shared" si="157"/>
        <v>2.2707326957050321E-2</v>
      </c>
      <c r="F576" s="30">
        <f t="shared" si="160"/>
        <v>-3.587471531013197E-2</v>
      </c>
      <c r="G576" s="29">
        <f t="shared" si="163"/>
        <v>-6.3709970244346076E-2</v>
      </c>
      <c r="H576" s="29">
        <f t="shared" ref="H576:H639" si="167">LN(D576/D517)</f>
        <v>9.2890204009567018E-2</v>
      </c>
      <c r="I576" s="29"/>
      <c r="J576" s="29"/>
      <c r="K576" s="29"/>
      <c r="L576" s="1" t="d">
        <v>2018-03-26</v>
      </c>
      <c r="M576">
        <v>56.939999</v>
      </c>
      <c r="N576">
        <v>121.900002</v>
      </c>
      <c r="O576" s="29">
        <f t="shared" si="154"/>
        <v>2.1408500902853898</v>
      </c>
      <c r="P576" s="29">
        <f t="shared" si="158"/>
        <v>6.4415900466036985E-2</v>
      </c>
      <c r="Q576" s="30">
        <f t="shared" si="161"/>
        <v>-1.2395745756663459E-2</v>
      </c>
      <c r="R576" s="29">
        <f t="shared" si="164"/>
        <v>-8.2610970082176743E-2</v>
      </c>
      <c r="S576" s="29">
        <f t="shared" ref="S576:S639" si="168">LN(O576/O517)</f>
        <v>-7.9437222422237219E-2</v>
      </c>
      <c r="T576" s="29"/>
      <c r="U576" s="29"/>
      <c r="V576" s="29"/>
      <c r="W576" s="1" t="d">
        <v>2018-03-26</v>
      </c>
      <c r="X576">
        <v>101.290001</v>
      </c>
      <c r="Y576">
        <v>74.290001000000004</v>
      </c>
      <c r="Z576" s="29">
        <f t="shared" si="155"/>
        <v>1.3634405658441167</v>
      </c>
      <c r="AA576" s="29">
        <f t="shared" si="159"/>
        <v>-5.9830970513952914E-3</v>
      </c>
      <c r="AB576" s="30">
        <f t="shared" si="162"/>
        <v>2.7234879776741227E-2</v>
      </c>
      <c r="AC576" s="29">
        <f t="shared" si="165"/>
        <v>3.5445340983896852E-2</v>
      </c>
      <c r="AD576" s="29">
        <f t="shared" ref="AD576:AD639" si="169">LN(Z576/Z517)</f>
        <v>2.9033294166403066E-2</v>
      </c>
      <c r="AE576" s="29"/>
      <c r="AF576" s="29"/>
      <c r="AG576" s="29"/>
      <c r="AZ576" s="1" t="d">
        <f>A573</f>
        <v>2018-03-05</v>
      </c>
      <c r="BA576" s="6">
        <f t="shared" si="156"/>
        <v>-1.3579246817978924E-4</v>
      </c>
      <c r="BB576" s="6">
        <f t="shared" si="166"/>
        <v>-0.16931885477651532</v>
      </c>
      <c r="BC576" s="6">
        <f t="shared" si="152"/>
        <v>4.8749716667184265E-2</v>
      </c>
    </row>
    <row r="577" spans="1:55">
      <c r="A577" s="1" t="d">
        <v>2018-04-02</v>
      </c>
      <c r="B577">
        <v>67.349997999999999</v>
      </c>
      <c r="C577">
        <v>121.099998</v>
      </c>
      <c r="D577" s="29">
        <f t="shared" si="153"/>
        <v>1.7980698084059334</v>
      </c>
      <c r="E577" s="29">
        <f t="shared" si="157"/>
        <v>4.2895613277101736E-2</v>
      </c>
      <c r="F577" s="30">
        <f t="shared" si="160"/>
        <v>-3.8155908609028878E-2</v>
      </c>
      <c r="G577" s="29">
        <f t="shared" si="163"/>
        <v>-6.4152232485530397E-2</v>
      </c>
      <c r="H577" s="29">
        <f t="shared" si="167"/>
        <v>7.2808280095878725E-2</v>
      </c>
      <c r="I577" s="29"/>
      <c r="J577" s="29"/>
      <c r="K577" s="29"/>
      <c r="L577" s="1" t="d">
        <v>2018-04-02</v>
      </c>
      <c r="M577">
        <v>56.509998000000003</v>
      </c>
      <c r="N577">
        <v>121.099998</v>
      </c>
      <c r="O577" s="29">
        <f t="shared" si="154"/>
        <v>2.1429835831882351</v>
      </c>
      <c r="P577" s="29">
        <f t="shared" si="158"/>
        <v>0.10838345428483687</v>
      </c>
      <c r="Q577" s="30">
        <f t="shared" si="161"/>
        <v>-5.5901141352100144E-3</v>
      </c>
      <c r="R577" s="29">
        <f t="shared" si="164"/>
        <v>-5.6133024258069271E-2</v>
      </c>
      <c r="S577" s="29">
        <f t="shared" si="168"/>
        <v>-7.0959452457126981E-2</v>
      </c>
      <c r="T577" s="29"/>
      <c r="U577" s="29"/>
      <c r="V577" s="29"/>
      <c r="W577" s="1" t="d">
        <v>2018-04-02</v>
      </c>
      <c r="X577">
        <v>100.68</v>
      </c>
      <c r="Y577">
        <v>72.769997000000004</v>
      </c>
      <c r="Z577" s="29">
        <f t="shared" si="155"/>
        <v>1.3835372289489032</v>
      </c>
      <c r="AA577" s="29">
        <f t="shared" si="159"/>
        <v>2.1404203169201465E-2</v>
      </c>
      <c r="AB577" s="30">
        <f t="shared" si="162"/>
        <v>4.3106881891760623E-2</v>
      </c>
      <c r="AC577" s="29">
        <f t="shared" si="165"/>
        <v>6.2929269467852225E-2</v>
      </c>
      <c r="AD577" s="29">
        <f t="shared" si="169"/>
        <v>5.1214804993855202E-2</v>
      </c>
      <c r="AE577" s="29"/>
      <c r="AF577" s="29"/>
      <c r="AG577" s="29"/>
      <c r="AZ577" s="1" t="d">
        <f>A574</f>
        <v>2018-03-12</v>
      </c>
      <c r="BA577" s="6">
        <f t="shared" si="156"/>
        <v>1.700400979081388E-2</v>
      </c>
      <c r="BB577" s="6">
        <f t="shared" si="166"/>
        <v>-0.14408641653471402</v>
      </c>
      <c r="BC577" s="6">
        <f t="shared" si="152"/>
        <v>7.9950450098154838E-2</v>
      </c>
    </row>
    <row r="578" spans="1:55">
      <c r="A578" s="1" t="d">
        <v>2018-04-09</v>
      </c>
      <c r="B578">
        <v>71.410004000000001</v>
      </c>
      <c r="C578">
        <v>120.900002</v>
      </c>
      <c r="D578" s="29">
        <f t="shared" si="153"/>
        <v>1.6930401236218948</v>
      </c>
      <c r="E578" s="29">
        <f t="shared" si="157"/>
        <v>-5.0072551061592578E-2</v>
      </c>
      <c r="F578" s="30">
        <f t="shared" si="160"/>
        <v>-7.0198375565167059E-2</v>
      </c>
      <c r="G578" s="29">
        <f t="shared" si="163"/>
        <v>-0.10781561416259559</v>
      </c>
      <c r="H578" s="29">
        <f t="shared" si="167"/>
        <v>-1.5038228513266472E-2</v>
      </c>
      <c r="I578" s="29"/>
      <c r="J578" s="29"/>
      <c r="K578" s="29"/>
      <c r="L578" s="1" t="d">
        <v>2018-04-09</v>
      </c>
      <c r="M578">
        <v>58.110000999999997</v>
      </c>
      <c r="N578">
        <v>120.900002</v>
      </c>
      <c r="O578" s="29">
        <f t="shared" si="154"/>
        <v>2.0805369113657393</v>
      </c>
      <c r="P578" s="29">
        <f t="shared" si="158"/>
        <v>2.6795477145614772E-2</v>
      </c>
      <c r="Q578" s="30">
        <f t="shared" si="161"/>
        <v>-2.9288338510445912E-2</v>
      </c>
      <c r="R578" s="29">
        <f t="shared" si="164"/>
        <v>-7.0369374529100845E-2</v>
      </c>
      <c r="S578" s="29">
        <f t="shared" si="168"/>
        <v>-0.1119980875273122</v>
      </c>
      <c r="T578" s="29"/>
      <c r="U578" s="29"/>
      <c r="V578" s="29"/>
      <c r="W578" s="1" t="d">
        <v>2018-04-09</v>
      </c>
      <c r="X578">
        <v>101.220001</v>
      </c>
      <c r="Y578">
        <v>73.989998</v>
      </c>
      <c r="Z578" s="29">
        <f t="shared" si="155"/>
        <v>1.3680227562649752</v>
      </c>
      <c r="AA578" s="29">
        <f t="shared" si="159"/>
        <v>-3.9707422369477732E-3</v>
      </c>
      <c r="AB578" s="30">
        <f t="shared" si="162"/>
        <v>4.1193280461604309E-2</v>
      </c>
      <c r="AC578" s="29">
        <f t="shared" si="165"/>
        <v>5.176692617078104E-2</v>
      </c>
      <c r="AD578" s="29">
        <f t="shared" si="169"/>
        <v>3.6364991128976926E-2</v>
      </c>
      <c r="AE578" s="29"/>
      <c r="AF578" s="29"/>
      <c r="AG578" s="29"/>
      <c r="AZ578" s="1" t="d">
        <f>A575</f>
        <v>2018-03-19</v>
      </c>
      <c r="BA578" s="6">
        <f t="shared" si="156"/>
        <v>1.2885404073364463E-2</v>
      </c>
      <c r="BB578" s="6">
        <f t="shared" si="166"/>
        <v>-0.10112450105389721</v>
      </c>
      <c r="BC578" s="6">
        <f t="shared" si="152"/>
        <v>8.5041323107505964E-2</v>
      </c>
    </row>
    <row r="579" spans="1:55">
      <c r="A579" s="1" t="d">
        <v>2018-04-16</v>
      </c>
      <c r="B579">
        <v>73.300003000000004</v>
      </c>
      <c r="C579">
        <v>118.459999</v>
      </c>
      <c r="D579" s="29">
        <f t="shared" si="153"/>
        <v>1.6160981466808397</v>
      </c>
      <c r="E579" s="29">
        <f t="shared" si="157"/>
        <v>-0.10763886475384925</v>
      </c>
      <c r="F579" s="30">
        <f t="shared" si="160"/>
        <v>-0.12357223099367634</v>
      </c>
      <c r="G579" s="29">
        <f t="shared" si="163"/>
        <v>-0.17772571865466502</v>
      </c>
      <c r="H579" s="29">
        <f t="shared" si="167"/>
        <v>-2.5518450740976445E-2</v>
      </c>
      <c r="I579" s="29"/>
      <c r="J579" s="29"/>
      <c r="K579" s="29"/>
      <c r="L579" s="1" t="d">
        <v>2018-04-16</v>
      </c>
      <c r="M579">
        <v>59</v>
      </c>
      <c r="N579">
        <v>118.459999</v>
      </c>
      <c r="O579" s="29">
        <f t="shared" si="154"/>
        <v>2.007796593220339</v>
      </c>
      <c r="P579" s="29">
        <f t="shared" si="158"/>
        <v>-6.6160721946725246E-2</v>
      </c>
      <c r="Q579" s="30">
        <f t="shared" si="161"/>
        <v>-5.9906125520526612E-2</v>
      </c>
      <c r="R579" s="29">
        <f t="shared" si="164"/>
        <v>-0.12473139204475374</v>
      </c>
      <c r="S579" s="29">
        <f t="shared" si="168"/>
        <v>-0.12116628345780814</v>
      </c>
      <c r="T579" s="29"/>
      <c r="U579" s="29"/>
      <c r="V579" s="29"/>
      <c r="W579" s="1" t="d">
        <v>2018-04-16</v>
      </c>
      <c r="X579">
        <v>102.980003</v>
      </c>
      <c r="Y579">
        <v>75.599997999999999</v>
      </c>
      <c r="Z579" s="29">
        <f t="shared" si="155"/>
        <v>1.362169387888079</v>
      </c>
      <c r="AA579" s="29">
        <f t="shared" si="159"/>
        <v>-1.0998588846411878E-2</v>
      </c>
      <c r="AB579" s="30">
        <f t="shared" si="162"/>
        <v>4.5139825667170334E-2</v>
      </c>
      <c r="AC579" s="29">
        <f t="shared" si="165"/>
        <v>2.7704531896383888E-2</v>
      </c>
      <c r="AD579" s="29">
        <f t="shared" si="169"/>
        <v>3.7661959191860342E-2</v>
      </c>
      <c r="AE579" s="29"/>
      <c r="AF579" s="29"/>
      <c r="AG579" s="29"/>
      <c r="AZ579" s="1" t="d">
        <f>A576</f>
        <v>2018-03-26</v>
      </c>
      <c r="BA579" s="6">
        <f t="shared" si="156"/>
        <v>5.5468322645933973E-3</v>
      </c>
      <c r="BB579" s="6">
        <f t="shared" si="166"/>
        <v>-8.2826430698176856E-2</v>
      </c>
      <c r="BC579" s="6">
        <f t="shared" ref="BC579:BC642" si="170">H576-AVERAGE($E$4:$H$640)</f>
        <v>7.3477500019475533E-2</v>
      </c>
    </row>
    <row r="580" spans="1:55">
      <c r="A580" s="1" t="d">
        <v>2018-04-23</v>
      </c>
      <c r="B580">
        <v>73.819999999999993</v>
      </c>
      <c r="C580">
        <v>118.889999</v>
      </c>
      <c r="D580" s="29">
        <f t="shared" ref="D580:D640" si="171">C580/B580</f>
        <v>1.6105391357355732</v>
      </c>
      <c r="E580" s="29">
        <f t="shared" si="157"/>
        <v>-0.11583862883292924</v>
      </c>
      <c r="F580" s="30">
        <f t="shared" si="160"/>
        <v>-0.14815167197905538</v>
      </c>
      <c r="G580" s="29">
        <f t="shared" si="163"/>
        <v>-0.14607434410063513</v>
      </c>
      <c r="H580" s="29">
        <f t="shared" si="167"/>
        <v>-3.9101299912470883E-2</v>
      </c>
      <c r="I580" s="29"/>
      <c r="J580" s="29"/>
      <c r="K580" s="29"/>
      <c r="L580" s="1" t="d">
        <v>2018-04-23</v>
      </c>
      <c r="M580">
        <v>57.759998000000003</v>
      </c>
      <c r="N580">
        <v>118.889999</v>
      </c>
      <c r="O580" s="29">
        <f t="shared" ref="O580:O640" si="172">N580/M580</f>
        <v>2.0583449293055724</v>
      </c>
      <c r="P580" s="29">
        <f t="shared" si="158"/>
        <v>-3.9300761105786022E-2</v>
      </c>
      <c r="Q580" s="30">
        <f t="shared" si="161"/>
        <v>-5.3966235047956432E-2</v>
      </c>
      <c r="R580" s="29">
        <f t="shared" si="164"/>
        <v>-8.9068321678719337E-2</v>
      </c>
      <c r="S580" s="29">
        <f t="shared" si="168"/>
        <v>-8.9049291714305534E-2</v>
      </c>
      <c r="T580" s="29"/>
      <c r="U580" s="29"/>
      <c r="V580" s="29"/>
      <c r="W580" s="1" t="d">
        <v>2018-04-23</v>
      </c>
      <c r="X580">
        <v>104.110001</v>
      </c>
      <c r="Y580">
        <v>73.190002000000007</v>
      </c>
      <c r="Z580" s="29">
        <f t="shared" ref="Z580:Z640" si="173">X580/Y580</f>
        <v>1.4224620597769622</v>
      </c>
      <c r="AA580" s="29">
        <f t="shared" si="159"/>
        <v>4.2377882205741686E-2</v>
      </c>
      <c r="AB580" s="30">
        <f t="shared" si="162"/>
        <v>7.8795401064594511E-2</v>
      </c>
      <c r="AC580" s="29">
        <f t="shared" si="165"/>
        <v>6.262601667889027E-2</v>
      </c>
      <c r="AD580" s="29">
        <f t="shared" si="169"/>
        <v>7.5434241109180719E-2</v>
      </c>
      <c r="AE580" s="29"/>
      <c r="AF580" s="29"/>
      <c r="AG580" s="29"/>
      <c r="AZ580" s="1" t="d">
        <f>A577</f>
        <v>2018-04-02</v>
      </c>
      <c r="BA580" s="6">
        <f t="shared" si="156"/>
        <v>2.7728343092045533E-2</v>
      </c>
      <c r="BB580" s="6">
        <f t="shared" si="166"/>
        <v>-5.6348484874069391E-2</v>
      </c>
      <c r="BC580" s="6">
        <f t="shared" si="170"/>
        <v>5.339557610578724E-2</v>
      </c>
    </row>
    <row r="581" spans="1:55">
      <c r="A581" s="1" t="d">
        <v>2018-04-30</v>
      </c>
      <c r="B581">
        <v>73.849997999999999</v>
      </c>
      <c r="C581">
        <v>118.989998</v>
      </c>
      <c r="D581" s="29">
        <f t="shared" si="171"/>
        <v>1.6112390145223836</v>
      </c>
      <c r="E581" s="29">
        <f t="shared" si="157"/>
        <v>-0.10971030361955601</v>
      </c>
      <c r="F581" s="30">
        <f t="shared" si="160"/>
        <v>-7.3219181700836106E-2</v>
      </c>
      <c r="G581" s="29">
        <f t="shared" si="163"/>
        <v>-0.1665648721929997</v>
      </c>
      <c r="H581" s="29">
        <f t="shared" si="167"/>
        <v>-5.345617938908645E-2</v>
      </c>
      <c r="I581" s="29"/>
      <c r="J581" s="29"/>
      <c r="K581" s="29"/>
      <c r="L581" s="1" t="d">
        <v>2018-04-30</v>
      </c>
      <c r="M581">
        <v>57.799999</v>
      </c>
      <c r="N581">
        <v>118.989998</v>
      </c>
      <c r="O581" s="29">
        <f t="shared" si="172"/>
        <v>2.0586505200458567</v>
      </c>
      <c r="P581" s="29">
        <f t="shared" si="158"/>
        <v>-4.0148375012351231E-2</v>
      </c>
      <c r="Q581" s="30">
        <f t="shared" si="161"/>
        <v>-4.4261038661399408E-3</v>
      </c>
      <c r="R581" s="29">
        <f t="shared" si="164"/>
        <v>-0.10603534773845386</v>
      </c>
      <c r="S581" s="29">
        <f t="shared" si="168"/>
        <v>-9.628211151718323E-2</v>
      </c>
      <c r="T581" s="29"/>
      <c r="U581" s="29"/>
      <c r="V581" s="29"/>
      <c r="W581" s="1" t="d">
        <v>2018-04-30</v>
      </c>
      <c r="X581">
        <v>104.019997</v>
      </c>
      <c r="Y581">
        <v>72.260002</v>
      </c>
      <c r="Z581" s="29">
        <f t="shared" si="173"/>
        <v>1.4395238599633584</v>
      </c>
      <c r="AA581" s="29">
        <f t="shared" si="159"/>
        <v>3.9668976973093878E-2</v>
      </c>
      <c r="AB581" s="30">
        <f t="shared" si="162"/>
        <v>9.2201867813210742E-2</v>
      </c>
      <c r="AC581" s="29">
        <f t="shared" si="165"/>
        <v>8.5489111140654078E-2</v>
      </c>
      <c r="AD581" s="29">
        <f t="shared" si="169"/>
        <v>7.9069347807686124E-2</v>
      </c>
      <c r="AE581" s="29"/>
      <c r="AF581" s="29"/>
      <c r="AG581" s="29"/>
      <c r="AZ581" s="1" t="d">
        <f>A578</f>
        <v>2018-04-09</v>
      </c>
      <c r="BA581" s="6">
        <f t="shared" si="156"/>
        <v>1.2878529227167257E-2</v>
      </c>
      <c r="BB581" s="6">
        <f t="shared" si="166"/>
        <v>-7.0584835145100958E-2</v>
      </c>
      <c r="BC581" s="6">
        <f t="shared" si="170"/>
        <v>-3.4450932503357956E-2</v>
      </c>
    </row>
    <row r="582" spans="1:55">
      <c r="A582" s="1" t="d">
        <v>2018-05-07</v>
      </c>
      <c r="B582">
        <v>76.730002999999996</v>
      </c>
      <c r="C582">
        <v>119.230003</v>
      </c>
      <c r="D582" s="29">
        <f t="shared" si="171"/>
        <v>1.5538902429079795</v>
      </c>
      <c r="E582" s="29">
        <f t="shared" si="157"/>
        <v>-8.576418189597973E-2</v>
      </c>
      <c r="F582" s="30">
        <f t="shared" si="160"/>
        <v>-0.12205174999934898</v>
      </c>
      <c r="G582" s="29">
        <f t="shared" si="163"/>
        <v>-0.24098204663998979</v>
      </c>
      <c r="H582" s="29">
        <f t="shared" si="167"/>
        <v>-0.12632742733670377</v>
      </c>
      <c r="I582" s="29"/>
      <c r="J582" s="29"/>
      <c r="K582" s="29"/>
      <c r="L582" s="1" t="d">
        <v>2018-05-07</v>
      </c>
      <c r="M582">
        <v>58.889999000000003</v>
      </c>
      <c r="N582">
        <v>119.230003</v>
      </c>
      <c r="O582" s="29">
        <f t="shared" si="172"/>
        <v>2.0246222622622221</v>
      </c>
      <c r="P582" s="29">
        <f t="shared" si="158"/>
        <v>-2.7242844863762727E-2</v>
      </c>
      <c r="Q582" s="30">
        <f t="shared" si="161"/>
        <v>-3.4561884701768741E-2</v>
      </c>
      <c r="R582" s="29">
        <f t="shared" si="164"/>
        <v>-0.15499789708623868</v>
      </c>
      <c r="S582" s="29">
        <f t="shared" si="168"/>
        <v>-0.14473135947496268</v>
      </c>
      <c r="T582" s="29"/>
      <c r="U582" s="29"/>
      <c r="V582" s="29"/>
      <c r="W582" s="1" t="d">
        <v>2018-05-07</v>
      </c>
      <c r="X582">
        <v>104.889999</v>
      </c>
      <c r="Y582">
        <v>74.709998999999996</v>
      </c>
      <c r="Z582" s="29">
        <f t="shared" si="173"/>
        <v>1.4039619917542765</v>
      </c>
      <c r="AA582" s="29">
        <f t="shared" si="159"/>
        <v>2.5931780078471557E-2</v>
      </c>
      <c r="AB582" s="30">
        <f t="shared" si="162"/>
        <v>7.3696343663577288E-2</v>
      </c>
      <c r="AC582" s="29">
        <f t="shared" si="165"/>
        <v>5.8492093158964122E-2</v>
      </c>
      <c r="AD582" s="29">
        <f t="shared" si="169"/>
        <v>4.5590658295363955E-2</v>
      </c>
      <c r="AE582" s="29"/>
      <c r="AF582" s="29"/>
      <c r="AG582" s="29"/>
      <c r="AZ582" s="1" t="d">
        <f>A579</f>
        <v>2018-04-16</v>
      </c>
      <c r="BA582" s="6">
        <f t="shared" si="156"/>
        <v>1.4175497290050673E-2</v>
      </c>
      <c r="BB582" s="6">
        <f t="shared" si="166"/>
        <v>-0.12494685266075385</v>
      </c>
      <c r="BC582" s="6">
        <f t="shared" si="170"/>
        <v>-4.4931154731067929E-2</v>
      </c>
    </row>
    <row r="583" spans="1:55">
      <c r="A583" s="1" t="d">
        <v>2018-05-14</v>
      </c>
      <c r="B583">
        <v>78.110000999999997</v>
      </c>
      <c r="C583">
        <v>117.209999</v>
      </c>
      <c r="D583" s="29">
        <f t="shared" si="171"/>
        <v>1.5005760785997173</v>
      </c>
      <c r="E583" s="29">
        <f t="shared" si="157"/>
        <v>-7.4165605808121884E-2</v>
      </c>
      <c r="F583" s="30">
        <f t="shared" si="160"/>
        <v>-0.11104052533955394</v>
      </c>
      <c r="G583" s="29">
        <f t="shared" si="163"/>
        <v>-0.30305901046769718</v>
      </c>
      <c r="H583" s="29">
        <f t="shared" si="167"/>
        <v>-0.1404762017979207</v>
      </c>
      <c r="I583" s="29"/>
      <c r="J583" s="29"/>
      <c r="K583" s="29"/>
      <c r="L583" s="1" t="d">
        <v>2018-05-14</v>
      </c>
      <c r="M583">
        <v>59.860000999999997</v>
      </c>
      <c r="N583">
        <v>117.209999</v>
      </c>
      <c r="O583" s="29">
        <f t="shared" si="172"/>
        <v>1.9580687778471637</v>
      </c>
      <c r="P583" s="29">
        <f t="shared" si="158"/>
        <v>-2.5079228428237205E-2</v>
      </c>
      <c r="Q583" s="30">
        <f t="shared" si="161"/>
        <v>-2.1108941620939532E-2</v>
      </c>
      <c r="R583" s="29">
        <f t="shared" si="164"/>
        <v>-0.18563264343686414</v>
      </c>
      <c r="S583" s="29">
        <f t="shared" si="168"/>
        <v>-0.16233488354144854</v>
      </c>
      <c r="T583" s="29"/>
      <c r="U583" s="29"/>
      <c r="V583" s="29"/>
      <c r="W583" s="1" t="d">
        <v>2018-05-14</v>
      </c>
      <c r="X583">
        <v>104.870003</v>
      </c>
      <c r="Y583">
        <v>75.330001999999993</v>
      </c>
      <c r="Z583" s="29">
        <f t="shared" si="173"/>
        <v>1.3921412480514737</v>
      </c>
      <c r="AA583" s="29">
        <f t="shared" si="159"/>
        <v>2.1764461046305035E-2</v>
      </c>
      <c r="AB583" s="30">
        <f t="shared" si="162"/>
        <v>5.985458132072799E-2</v>
      </c>
      <c r="AC583" s="29">
        <f t="shared" si="165"/>
        <v>5.7598285005615174E-2</v>
      </c>
      <c r="AD583" s="29">
        <f t="shared" si="169"/>
        <v>2.9384481296783251E-2</v>
      </c>
      <c r="AE583" s="29"/>
      <c r="AF583" s="29"/>
      <c r="AG583" s="29"/>
      <c r="AZ583" s="1" t="d">
        <f>A580</f>
        <v>2018-04-23</v>
      </c>
      <c r="BA583" s="6">
        <f t="shared" si="156"/>
        <v>5.194777920737105E-2</v>
      </c>
      <c r="BB583" s="6">
        <f t="shared" si="166"/>
        <v>-8.9283782294719449E-2</v>
      </c>
      <c r="BC583" s="6">
        <f t="shared" si="170"/>
        <v>-5.8514003902562367E-2</v>
      </c>
    </row>
    <row r="584" spans="1:55">
      <c r="A584" s="1" t="d">
        <v>2018-05-21</v>
      </c>
      <c r="B584">
        <v>74.580001999999993</v>
      </c>
      <c r="C584">
        <v>119.620003</v>
      </c>
      <c r="D584" s="29">
        <f t="shared" si="171"/>
        <v>1.6039152559958367</v>
      </c>
      <c r="E584" s="29">
        <f t="shared" si="157"/>
        <v>-4.1213147291510139E-3</v>
      </c>
      <c r="F584" s="30">
        <f t="shared" si="160"/>
        <v>-2.7735270361945461E-3</v>
      </c>
      <c r="G584" s="29">
        <f t="shared" si="163"/>
        <v>-0.23112120089404584</v>
      </c>
      <c r="H584" s="29">
        <f t="shared" si="167"/>
        <v>-6.7318357218426217E-2</v>
      </c>
      <c r="I584" s="29"/>
      <c r="J584" s="29"/>
      <c r="K584" s="29"/>
      <c r="L584" s="1" t="d">
        <v>2018-05-21</v>
      </c>
      <c r="M584">
        <v>59.009998000000003</v>
      </c>
      <c r="N584">
        <v>119.620003</v>
      </c>
      <c r="O584" s="29">
        <f t="shared" si="172"/>
        <v>2.0271141680092919</v>
      </c>
      <c r="P584" s="29">
        <f t="shared" si="158"/>
        <v>-1.5289037981473172E-2</v>
      </c>
      <c r="Q584" s="30">
        <f t="shared" si="161"/>
        <v>3.1452972559136587E-2</v>
      </c>
      <c r="R584" s="29">
        <f t="shared" si="164"/>
        <v>-0.14317494044847107</v>
      </c>
      <c r="S584" s="29">
        <f t="shared" si="168"/>
        <v>-0.12425178930815253</v>
      </c>
      <c r="T584" s="29"/>
      <c r="U584" s="29"/>
      <c r="V584" s="29"/>
      <c r="W584" s="1" t="d">
        <v>2018-05-21</v>
      </c>
      <c r="X584">
        <v>106.129997</v>
      </c>
      <c r="Y584">
        <v>75.690002000000007</v>
      </c>
      <c r="Z584" s="29">
        <f t="shared" si="173"/>
        <v>1.4021666560399879</v>
      </c>
      <c r="AA584" s="29">
        <f t="shared" si="159"/>
        <v>-1.4370563390747963E-2</v>
      </c>
      <c r="AB584" s="30">
        <f t="shared" si="162"/>
        <v>6.7921992756143204E-2</v>
      </c>
      <c r="AC584" s="29">
        <f t="shared" si="165"/>
        <v>6.5675882738627844E-2</v>
      </c>
      <c r="AD584" s="29">
        <f t="shared" si="169"/>
        <v>4.5511687642979817E-2</v>
      </c>
      <c r="AE584" s="29"/>
      <c r="AF584" s="29"/>
      <c r="AG584" s="29"/>
      <c r="AZ584" s="1" t="d">
        <f>A581</f>
        <v>2018-04-30</v>
      </c>
      <c r="BA584" s="6">
        <f t="shared" ref="BA584:BA643" si="174">AD581-AVERAGE($AA$4:$AD$640)</f>
        <v>5.5582885905876456E-2</v>
      </c>
      <c r="BB584" s="6">
        <f t="shared" si="166"/>
        <v>-0.10625080835445397</v>
      </c>
      <c r="BC584" s="6">
        <f t="shared" si="170"/>
        <v>-7.2868883379177934E-2</v>
      </c>
    </row>
    <row r="585" spans="1:55">
      <c r="A585" s="1" t="d">
        <v>2018-05-28</v>
      </c>
      <c r="B585">
        <v>76.379997000000003</v>
      </c>
      <c r="C585">
        <v>120.300003</v>
      </c>
      <c r="D585" s="29">
        <f t="shared" si="171"/>
        <v>1.5750197397886778</v>
      </c>
      <c r="E585" s="29">
        <f t="shared" ref="E585:E640" si="175">LN(D585/D581)</f>
        <v>-2.2735651865244184E-2</v>
      </c>
      <c r="F585" s="30">
        <f t="shared" si="160"/>
        <v>-2.2683377141820633E-2</v>
      </c>
      <c r="G585" s="29">
        <f t="shared" si="163"/>
        <v>-0.23564985013398657</v>
      </c>
      <c r="H585" s="29">
        <f t="shared" si="167"/>
        <v>-0.1231412472065407</v>
      </c>
      <c r="I585" s="29"/>
      <c r="J585" s="29"/>
      <c r="K585" s="29"/>
      <c r="L585" s="1" t="d">
        <v>2018-05-28</v>
      </c>
      <c r="M585">
        <v>59.07</v>
      </c>
      <c r="N585">
        <v>120.300003</v>
      </c>
      <c r="O585" s="29">
        <f t="shared" si="172"/>
        <v>2.036566835957339</v>
      </c>
      <c r="P585" s="29">
        <f t="shared" ref="P585:P640" si="176">LN(O585/O581)</f>
        <v>-1.0785214182488158E-2</v>
      </c>
      <c r="Q585" s="30">
        <f t="shared" si="161"/>
        <v>4.6162749195652497E-2</v>
      </c>
      <c r="R585" s="29">
        <f t="shared" si="164"/>
        <v>-0.11583021244043415</v>
      </c>
      <c r="S585" s="29">
        <f t="shared" si="168"/>
        <v>-0.1668470686363891</v>
      </c>
      <c r="T585" s="29"/>
      <c r="U585" s="29"/>
      <c r="V585" s="29"/>
      <c r="W585" s="1" t="d">
        <v>2018-05-28</v>
      </c>
      <c r="X585">
        <v>106.540001</v>
      </c>
      <c r="Y585">
        <v>75.260002</v>
      </c>
      <c r="Z585" s="29">
        <f t="shared" si="173"/>
        <v>1.4156258061220885</v>
      </c>
      <c r="AA585" s="29">
        <f t="shared" ref="AA585:AA640" si="177">LN(Z585/Z581)</f>
        <v>-1.6740706971827907E-2</v>
      </c>
      <c r="AB585" s="30">
        <f t="shared" si="162"/>
        <v>6.6057479309307929E-2</v>
      </c>
      <c r="AC585" s="29">
        <f t="shared" si="165"/>
        <v>7.4110183012596378E-2</v>
      </c>
      <c r="AD585" s="29">
        <f t="shared" si="169"/>
        <v>4.60448705322637E-2</v>
      </c>
      <c r="AE585" s="29"/>
      <c r="AF585" s="29"/>
      <c r="AG585" s="29"/>
      <c r="AZ585" s="1" t="d">
        <f>A582</f>
        <v>2018-05-07</v>
      </c>
      <c r="BA585" s="6">
        <f t="shared" si="174"/>
        <v>2.2104196393554286E-2</v>
      </c>
      <c r="BB585" s="6">
        <f t="shared" si="166"/>
        <v>-0.15521335770223879</v>
      </c>
      <c r="BC585" s="6">
        <f t="shared" si="170"/>
        <v>-0.14574013132679525</v>
      </c>
    </row>
    <row r="586" spans="1:55">
      <c r="A586" s="1" t="d">
        <v>2018-06-04</v>
      </c>
      <c r="B586">
        <v>76.900002000000001</v>
      </c>
      <c r="C586">
        <v>119.529999</v>
      </c>
      <c r="D586" s="29">
        <f t="shared" si="171"/>
        <v>1.5543562534627762</v>
      </c>
      <c r="E586" s="29">
        <f t="shared" si="175"/>
        <v>2.9985431260516978E-4</v>
      </c>
      <c r="F586" s="30">
        <f t="shared" si="160"/>
        <v>-2.5501142135634983E-2</v>
      </c>
      <c r="G586" s="29">
        <f t="shared" si="163"/>
        <v>-0.25363726519107549</v>
      </c>
      <c r="H586" s="29">
        <f t="shared" si="167"/>
        <v>-0.15908881716359624</v>
      </c>
      <c r="I586" s="29"/>
      <c r="J586" s="29"/>
      <c r="K586" s="29"/>
      <c r="L586" s="1" t="d">
        <v>2018-06-04</v>
      </c>
      <c r="M586">
        <v>60.830002</v>
      </c>
      <c r="N586">
        <v>119.529999</v>
      </c>
      <c r="O586" s="29">
        <f t="shared" si="172"/>
        <v>1.9649843016608812</v>
      </c>
      <c r="P586" s="29">
        <f t="shared" si="176"/>
        <v>-2.9898889691163642E-2</v>
      </c>
      <c r="Q586" s="30">
        <f t="shared" si="161"/>
        <v>1.8802936179996992E-2</v>
      </c>
      <c r="R586" s="29">
        <f t="shared" si="164"/>
        <v>-0.17681319751867022</v>
      </c>
      <c r="S586" s="29">
        <f t="shared" si="168"/>
        <v>-0.18599822800395477</v>
      </c>
      <c r="T586" s="29"/>
      <c r="U586" s="29"/>
      <c r="V586" s="29"/>
      <c r="W586" s="1" t="d">
        <v>2018-06-04</v>
      </c>
      <c r="X586">
        <v>109.91999800000001</v>
      </c>
      <c r="Y586">
        <v>76.440002000000007</v>
      </c>
      <c r="Z586" s="29">
        <f t="shared" si="173"/>
        <v>1.4379905170593794</v>
      </c>
      <c r="AA586" s="29">
        <f t="shared" si="177"/>
        <v>2.3948430905509792E-2</v>
      </c>
      <c r="AB586" s="30">
        <f t="shared" si="162"/>
        <v>6.2141621549556672E-2</v>
      </c>
      <c r="AC586" s="29">
        <f t="shared" si="165"/>
        <v>9.6172414511905682E-2</v>
      </c>
      <c r="AD586" s="29">
        <f t="shared" si="169"/>
        <v>6.3748182055046412E-2</v>
      </c>
      <c r="AE586" s="29"/>
      <c r="AF586" s="29"/>
      <c r="AG586" s="29"/>
      <c r="AZ586" s="1" t="d">
        <f>A583</f>
        <v>2018-05-14</v>
      </c>
      <c r="BA586" s="6">
        <f t="shared" si="174"/>
        <v>5.8980193949735825E-3</v>
      </c>
      <c r="BB586" s="6">
        <f t="shared" si="166"/>
        <v>-0.18584810405286425</v>
      </c>
      <c r="BC586" s="6">
        <f t="shared" si="170"/>
        <v>-0.15988890578801218</v>
      </c>
    </row>
    <row r="587" spans="1:55">
      <c r="A587" s="1" t="d">
        <v>2018-06-11</v>
      </c>
      <c r="B587">
        <v>74.169998000000007</v>
      </c>
      <c r="C587">
        <v>120.379997</v>
      </c>
      <c r="D587" s="29">
        <f t="shared" si="171"/>
        <v>1.6230281818262957</v>
      </c>
      <c r="E587" s="29">
        <f t="shared" si="175"/>
        <v>7.844456563642524E-2</v>
      </c>
      <c r="F587" s="30">
        <f t="shared" si="160"/>
        <v>-1.6657296096594616E-2</v>
      </c>
      <c r="G587" s="29">
        <f t="shared" si="163"/>
        <v>-0.17156297605783033</v>
      </c>
      <c r="H587" s="29">
        <f t="shared" si="167"/>
        <v>-0.10544018860559708</v>
      </c>
      <c r="I587" s="29"/>
      <c r="J587" s="29"/>
      <c r="K587" s="29"/>
      <c r="L587" s="1" t="d">
        <v>2018-06-11</v>
      </c>
      <c r="M587">
        <v>59.73</v>
      </c>
      <c r="N587">
        <v>120.379997</v>
      </c>
      <c r="O587" s="29">
        <f t="shared" si="172"/>
        <v>2.0154025950108823</v>
      </c>
      <c r="P587" s="29">
        <f t="shared" si="176"/>
        <v>2.8860304381132143E-2</v>
      </c>
      <c r="Q587" s="30">
        <f t="shared" si="161"/>
        <v>1.8815327087814283E-2</v>
      </c>
      <c r="R587" s="29">
        <f t="shared" si="164"/>
        <v>-0.11566423949854865</v>
      </c>
      <c r="S587" s="29">
        <f t="shared" si="168"/>
        <v>-0.13445500224800361</v>
      </c>
      <c r="T587" s="29"/>
      <c r="U587" s="29"/>
      <c r="V587" s="29"/>
      <c r="W587" s="1" t="d">
        <v>2018-06-11</v>
      </c>
      <c r="X587">
        <v>112.110001</v>
      </c>
      <c r="Y587">
        <v>75.120002999999997</v>
      </c>
      <c r="Z587" s="29">
        <f t="shared" si="173"/>
        <v>1.492412094285992</v>
      </c>
      <c r="AA587" s="29">
        <f t="shared" si="177"/>
        <v>6.9550638183494509E-2</v>
      </c>
      <c r="AB587" s="30">
        <f t="shared" si="162"/>
        <v>9.7410622011249975E-2</v>
      </c>
      <c r="AC587" s="29">
        <f t="shared" si="165"/>
        <v>0.14444636485102944</v>
      </c>
      <c r="AD587" s="29">
        <f t="shared" si="169"/>
        <v>9.4710546806652918E-2</v>
      </c>
      <c r="AE587" s="29"/>
      <c r="AF587" s="29"/>
      <c r="AG587" s="29"/>
      <c r="AZ587" s="1" t="d">
        <f>A584</f>
        <v>2018-05-21</v>
      </c>
      <c r="BA587" s="6">
        <f t="shared" si="174"/>
        <v>2.2025225741170149E-2</v>
      </c>
      <c r="BB587" s="6">
        <f t="shared" si="166"/>
        <v>-0.14339040106447118</v>
      </c>
      <c r="BC587" s="6">
        <f t="shared" si="170"/>
        <v>-8.6731061208517701E-2</v>
      </c>
    </row>
    <row r="588" spans="1:55">
      <c r="A588" s="1" t="d">
        <v>2018-06-18</v>
      </c>
      <c r="B588">
        <v>75.150002000000001</v>
      </c>
      <c r="C588">
        <v>120.529999</v>
      </c>
      <c r="D588" s="29">
        <f t="shared" si="171"/>
        <v>1.6038588927782065</v>
      </c>
      <c r="E588" s="29">
        <f t="shared" si="175"/>
        <v>-3.5141637173901214E-5</v>
      </c>
      <c r="F588" s="30">
        <f t="shared" si="160"/>
        <v>-9.8008457407525201E-2</v>
      </c>
      <c r="G588" s="29">
        <f t="shared" si="163"/>
        <v>-0.15778218995793625</v>
      </c>
      <c r="H588" s="29">
        <f t="shared" si="167"/>
        <v>-0.11646306276499818</v>
      </c>
      <c r="I588" s="29"/>
      <c r="J588" s="29"/>
      <c r="K588" s="29"/>
      <c r="L588" s="1" t="d">
        <v>2018-06-18</v>
      </c>
      <c r="M588">
        <v>58.52</v>
      </c>
      <c r="N588">
        <v>120.529999</v>
      </c>
      <c r="O588" s="29">
        <f t="shared" si="172"/>
        <v>2.0596377136021871</v>
      </c>
      <c r="P588" s="29">
        <f t="shared" si="176"/>
        <v>1.5916910632326389E-2</v>
      </c>
      <c r="Q588" s="30">
        <f t="shared" si="161"/>
        <v>2.0012325346249051E-2</v>
      </c>
      <c r="R588" s="29">
        <f t="shared" si="164"/>
        <v>-8.0212641305019525E-2</v>
      </c>
      <c r="S588" s="29">
        <f t="shared" si="168"/>
        <v>-9.6346528180110719E-2</v>
      </c>
      <c r="T588" s="29"/>
      <c r="U588" s="29"/>
      <c r="V588" s="29"/>
      <c r="W588" s="1" t="d">
        <v>2018-06-18</v>
      </c>
      <c r="X588">
        <v>111.32</v>
      </c>
      <c r="Y588">
        <v>72.610000999999997</v>
      </c>
      <c r="Z588" s="29">
        <f t="shared" si="173"/>
        <v>1.5331221383676885</v>
      </c>
      <c r="AA588" s="29">
        <f t="shared" si="177"/>
        <v>8.9287617731461363E-2</v>
      </c>
      <c r="AB588" s="30">
        <f t="shared" si="162"/>
        <v>0.11536451593819805</v>
      </c>
      <c r="AC588" s="29">
        <f t="shared" si="165"/>
        <v>0.19177334203566163</v>
      </c>
      <c r="AD588" s="29">
        <f t="shared" si="169"/>
        <v>0.1291073603940292</v>
      </c>
      <c r="AE588" s="29"/>
      <c r="AF588" s="29"/>
      <c r="AG588" s="29"/>
      <c r="AZ588" s="1" t="d">
        <f>A585</f>
        <v>2018-05-28</v>
      </c>
      <c r="BA588" s="6">
        <f t="shared" si="174"/>
        <v>2.2558408630454031E-2</v>
      </c>
      <c r="BB588" s="6">
        <f t="shared" si="166"/>
        <v>-0.11604567305643426</v>
      </c>
      <c r="BC588" s="6">
        <f t="shared" si="170"/>
        <v>-0.14255395119663217</v>
      </c>
    </row>
    <row r="589" spans="1:55">
      <c r="A589" s="1" t="d">
        <v>2018-06-25</v>
      </c>
      <c r="B589">
        <v>75.940002000000007</v>
      </c>
      <c r="C589">
        <v>121.720001</v>
      </c>
      <c r="D589" s="29">
        <f t="shared" si="171"/>
        <v>1.6028443217581161</v>
      </c>
      <c r="E589" s="29">
        <f t="shared" si="175"/>
        <v>1.7511946705892321E-2</v>
      </c>
      <c r="F589" s="30">
        <f t="shared" si="160"/>
        <v>-8.3632883703026933E-2</v>
      </c>
      <c r="G589" s="29">
        <f t="shared" si="163"/>
        <v>-0.12807038002437521</v>
      </c>
      <c r="H589" s="29">
        <f t="shared" si="167"/>
        <v>-0.11140428280788177</v>
      </c>
      <c r="I589" s="29"/>
      <c r="J589" s="29"/>
      <c r="K589" s="29"/>
      <c r="L589" s="1" t="d">
        <v>2018-06-25</v>
      </c>
      <c r="M589">
        <v>58.07</v>
      </c>
      <c r="N589">
        <v>121.720001</v>
      </c>
      <c r="O589" s="29">
        <f t="shared" si="172"/>
        <v>2.0960909419665921</v>
      </c>
      <c r="P589" s="29">
        <f t="shared" si="176"/>
        <v>2.880868726124363E-2</v>
      </c>
      <c r="Q589" s="30">
        <f t="shared" si="161"/>
        <v>6.5703350090113632E-2</v>
      </c>
      <c r="R589" s="29">
        <f t="shared" si="164"/>
        <v>-4.6781445788521205E-2</v>
      </c>
      <c r="S589" s="29">
        <f t="shared" si="168"/>
        <v>-9.6028106060904145E-2</v>
      </c>
      <c r="T589" s="29"/>
      <c r="U589" s="29"/>
      <c r="V589" s="29"/>
      <c r="W589" s="1" t="d">
        <v>2018-06-25</v>
      </c>
      <c r="X589">
        <v>109.300003</v>
      </c>
      <c r="Y589">
        <v>71.629997000000003</v>
      </c>
      <c r="Z589" s="29">
        <f t="shared" si="173"/>
        <v>1.5258970763324198</v>
      </c>
      <c r="AA589" s="29">
        <f t="shared" si="177"/>
        <v>7.5010784750252413E-2</v>
      </c>
      <c r="AB589" s="30">
        <f t="shared" si="162"/>
        <v>0.11818872091273754</v>
      </c>
      <c r="AC589" s="29">
        <f t="shared" si="165"/>
        <v>0.18456417433286781</v>
      </c>
      <c r="AD589" s="29">
        <f t="shared" si="169"/>
        <v>0.1182970123868128</v>
      </c>
      <c r="AE589" s="29"/>
      <c r="AF589" s="29"/>
      <c r="AG589" s="29"/>
      <c r="AZ589" s="1" t="d">
        <f>A586</f>
        <v>2018-06-04</v>
      </c>
      <c r="BA589" s="6">
        <f t="shared" si="174"/>
        <v>4.0261720153236744E-2</v>
      </c>
      <c r="BB589" s="6">
        <f t="shared" si="166"/>
        <v>-0.17702865813467034</v>
      </c>
      <c r="BC589" s="6">
        <f t="shared" si="170"/>
        <v>-0.17850152115368773</v>
      </c>
    </row>
    <row r="590" spans="1:55">
      <c r="A590" s="1" t="d">
        <v>2018-07-02</v>
      </c>
      <c r="B590">
        <v>75.669998000000007</v>
      </c>
      <c r="C590">
        <v>122.75</v>
      </c>
      <c r="D590" s="29">
        <f t="shared" si="171"/>
        <v>1.6221752774461549</v>
      </c>
      <c r="E590" s="29">
        <f t="shared" si="175"/>
        <v>4.2706537394365002E-2</v>
      </c>
      <c r="F590" s="30">
        <f t="shared" si="160"/>
        <v>-5.6813886621975965E-2</v>
      </c>
      <c r="G590" s="29">
        <f t="shared" si="163"/>
        <v>-0.11266500337795185</v>
      </c>
      <c r="H590" s="29">
        <f t="shared" si="167"/>
        <v>-0.11348858275024414</v>
      </c>
      <c r="I590" s="29"/>
      <c r="J590" s="29"/>
      <c r="K590" s="29"/>
      <c r="L590" s="1" t="d">
        <v>2018-07-02</v>
      </c>
      <c r="M590">
        <v>58.450001</v>
      </c>
      <c r="N590">
        <v>122.75</v>
      </c>
      <c r="O590" s="29">
        <f t="shared" si="172"/>
        <v>2.1000855072697089</v>
      </c>
      <c r="P590" s="29">
        <f t="shared" si="176"/>
        <v>6.6493805335250941E-2</v>
      </c>
      <c r="Q590" s="30">
        <f t="shared" si="161"/>
        <v>8.5809087896750513E-2</v>
      </c>
      <c r="R590" s="29">
        <f t="shared" si="164"/>
        <v>-1.627412246738931E-2</v>
      </c>
      <c r="S590" s="29">
        <f t="shared" si="168"/>
        <v>-0.11629240731732021</v>
      </c>
      <c r="T590" s="29"/>
      <c r="U590" s="29"/>
      <c r="V590" s="29"/>
      <c r="W590" s="1" t="d">
        <v>2018-07-02</v>
      </c>
      <c r="X590">
        <v>110.300003</v>
      </c>
      <c r="Y590">
        <v>72.160004000000001</v>
      </c>
      <c r="Z590" s="29">
        <f t="shared" si="173"/>
        <v>1.5285476286836126</v>
      </c>
      <c r="AA590" s="29">
        <f t="shared" si="177"/>
        <v>6.1071357528662468E-2</v>
      </c>
      <c r="AB590" s="30">
        <f t="shared" si="162"/>
        <v>0.11432613163084289</v>
      </c>
      <c r="AC590" s="29">
        <f t="shared" si="165"/>
        <v>0.18141001944723825</v>
      </c>
      <c r="AD590" s="29">
        <f t="shared" si="169"/>
        <v>0.12495271278644432</v>
      </c>
      <c r="AE590" s="29"/>
      <c r="AF590" s="29"/>
      <c r="AG590" s="29"/>
      <c r="AZ590" s="1" t="d">
        <f>A587</f>
        <v>2018-06-11</v>
      </c>
      <c r="BA590" s="6">
        <f t="shared" si="174"/>
        <v>7.1224084904843249E-2</v>
      </c>
      <c r="BB590" s="6">
        <f t="shared" si="166"/>
        <v>-0.11587970011454876</v>
      </c>
      <c r="BC590" s="6">
        <f t="shared" si="170"/>
        <v>-0.12485289259568856</v>
      </c>
    </row>
    <row r="591" spans="1:55">
      <c r="A591" s="1" t="d">
        <v>2018-07-09</v>
      </c>
      <c r="B591">
        <v>76.260002</v>
      </c>
      <c r="C591">
        <v>122.720001</v>
      </c>
      <c r="D591" s="29">
        <f t="shared" si="171"/>
        <v>1.6092315470959468</v>
      </c>
      <c r="E591" s="29">
        <f t="shared" si="175"/>
        <v>-8.5368873030640148E-3</v>
      </c>
      <c r="F591" s="30">
        <f t="shared" si="160"/>
        <v>-9.3943526621252479E-2</v>
      </c>
      <c r="G591" s="29">
        <f t="shared" si="163"/>
        <v>-0.13776954302014618</v>
      </c>
      <c r="H591" s="29">
        <f t="shared" si="167"/>
        <v>-0.1414677273794509</v>
      </c>
      <c r="I591" s="29"/>
      <c r="J591" s="29"/>
      <c r="K591" s="29"/>
      <c r="L591" s="1" t="d">
        <v>2018-07-09</v>
      </c>
      <c r="M591">
        <v>58.580002</v>
      </c>
      <c r="N591">
        <v>122.720001</v>
      </c>
      <c r="O591" s="29">
        <f t="shared" si="172"/>
        <v>2.0949128851173477</v>
      </c>
      <c r="P591" s="29">
        <f t="shared" si="176"/>
        <v>3.8692995772318536E-2</v>
      </c>
      <c r="Q591" s="30">
        <f t="shared" si="161"/>
        <v>4.2724882086110354E-2</v>
      </c>
      <c r="R591" s="29">
        <f t="shared" si="164"/>
        <v>-2.9119411006101544E-2</v>
      </c>
      <c r="S591" s="29">
        <f t="shared" si="168"/>
        <v>-0.10759696783284935</v>
      </c>
      <c r="T591" s="29"/>
      <c r="U591" s="29"/>
      <c r="V591" s="29"/>
      <c r="W591" s="1" t="d">
        <v>2018-07-09</v>
      </c>
      <c r="X591">
        <v>112.589996</v>
      </c>
      <c r="Y591">
        <v>73.75</v>
      </c>
      <c r="Z591" s="29">
        <f t="shared" si="173"/>
        <v>1.526644013559322</v>
      </c>
      <c r="AA591" s="29">
        <f t="shared" si="177"/>
        <v>2.2678204818771242E-2</v>
      </c>
      <c r="AB591" s="30">
        <f t="shared" si="162"/>
        <v>0.10707744106970814</v>
      </c>
      <c r="AC591" s="29">
        <f t="shared" si="165"/>
        <v>0.18729676638721077</v>
      </c>
      <c r="AD591" s="29">
        <f t="shared" si="169"/>
        <v>0.12586705307687704</v>
      </c>
      <c r="AE591" s="29"/>
      <c r="AF591" s="29"/>
      <c r="AG591" s="29"/>
      <c r="AZ591" s="1" t="d">
        <f>A588</f>
        <v>2018-06-18</v>
      </c>
      <c r="BA591" s="6">
        <f t="shared" si="174"/>
        <v>0.10562089849221953</v>
      </c>
      <c r="BB591" s="6">
        <f t="shared" si="166"/>
        <v>-8.0428101921019637E-2</v>
      </c>
      <c r="BC591" s="6">
        <f t="shared" si="170"/>
        <v>-0.13587576675508967</v>
      </c>
    </row>
    <row r="592" spans="1:55">
      <c r="A592" s="1" t="d">
        <v>2018-07-16</v>
      </c>
      <c r="B592">
        <v>74.889999000000003</v>
      </c>
      <c r="C592">
        <v>120.760002</v>
      </c>
      <c r="D592" s="29">
        <f t="shared" si="171"/>
        <v>1.6124983791226917</v>
      </c>
      <c r="E592" s="29">
        <f t="shared" si="175"/>
        <v>5.372231000915567E-3</v>
      </c>
      <c r="F592" s="30">
        <f t="shared" si="160"/>
        <v>-6.6033383113860047E-2</v>
      </c>
      <c r="G592" s="29">
        <f t="shared" si="163"/>
        <v>-0.12621594709852313</v>
      </c>
      <c r="H592" s="29">
        <f t="shared" si="167"/>
        <v>-0.17970587028480473</v>
      </c>
      <c r="I592" s="29"/>
      <c r="J592" s="29"/>
      <c r="K592" s="29"/>
      <c r="L592" s="1" t="d">
        <v>2018-07-16</v>
      </c>
      <c r="M592">
        <v>58.290000999999997</v>
      </c>
      <c r="N592">
        <v>120.760002</v>
      </c>
      <c r="O592" s="29">
        <f t="shared" si="172"/>
        <v>2.0717104122197565</v>
      </c>
      <c r="P592" s="29">
        <f t="shared" si="176"/>
        <v>5.8444520357150741E-3</v>
      </c>
      <c r="Q592" s="30">
        <f t="shared" si="161"/>
        <v>7.4558950678206337E-2</v>
      </c>
      <c r="R592" s="29">
        <f t="shared" si="164"/>
        <v>-1.8624774465048274E-2</v>
      </c>
      <c r="S592" s="29">
        <f t="shared" si="168"/>
        <v>-0.11868458225823542</v>
      </c>
      <c r="T592" s="29"/>
      <c r="U592" s="29"/>
      <c r="V592" s="29"/>
      <c r="W592" s="1" t="d">
        <v>2018-07-16</v>
      </c>
      <c r="X592">
        <v>112.150002</v>
      </c>
      <c r="Y592">
        <v>74.440002000000007</v>
      </c>
      <c r="Z592" s="29">
        <f t="shared" si="173"/>
        <v>1.5065824689257798</v>
      </c>
      <c r="AA592" s="29">
        <f t="shared" si="177"/>
        <v>-1.7462449335176267E-2</v>
      </c>
      <c r="AB592" s="30">
        <f t="shared" si="162"/>
        <v>0.10660459419345143</v>
      </c>
      <c r="AC592" s="29">
        <f t="shared" si="165"/>
        <v>0.18494739536467703</v>
      </c>
      <c r="AD592" s="29">
        <f t="shared" si="169"/>
        <v>0.10804113288593564</v>
      </c>
      <c r="AE592" s="29"/>
      <c r="AF592" s="29"/>
      <c r="AG592" s="29"/>
      <c r="AZ592" s="1" t="d">
        <f>A589</f>
        <v>2018-06-25</v>
      </c>
      <c r="BA592" s="6">
        <f t="shared" si="174"/>
        <v>9.4810550485003128E-2</v>
      </c>
      <c r="BB592" s="6">
        <f t="shared" si="166"/>
        <v>-4.6996906404521324E-2</v>
      </c>
      <c r="BC592" s="6">
        <f t="shared" si="170"/>
        <v>-0.13081698679797327</v>
      </c>
    </row>
    <row r="593" spans="1:55">
      <c r="A593" s="1" t="d">
        <v>2018-07-23</v>
      </c>
      <c r="B593">
        <v>76.629997000000003</v>
      </c>
      <c r="C593">
        <v>119.459999</v>
      </c>
      <c r="D593" s="29">
        <f t="shared" si="171"/>
        <v>1.5589195312117785</v>
      </c>
      <c r="E593" s="29">
        <f t="shared" si="175"/>
        <v>-2.7786779004106272E-2</v>
      </c>
      <c r="F593" s="30">
        <f t="shared" si="160"/>
        <v>-0.13260538054935264</v>
      </c>
      <c r="G593" s="29">
        <f t="shared" si="163"/>
        <v>-0.16038633006709935</v>
      </c>
      <c r="H593" s="29">
        <f t="shared" si="167"/>
        <v>-0.18351103744505837</v>
      </c>
      <c r="I593" s="29"/>
      <c r="J593" s="29"/>
      <c r="K593" s="29"/>
      <c r="L593" s="1" t="d">
        <v>2018-07-23</v>
      </c>
      <c r="M593">
        <v>59.299999</v>
      </c>
      <c r="N593">
        <v>119.459999</v>
      </c>
      <c r="O593" s="29">
        <f t="shared" si="172"/>
        <v>2.0145025466189299</v>
      </c>
      <c r="P593" s="29">
        <f t="shared" si="176"/>
        <v>-3.9701864067504741E-2</v>
      </c>
      <c r="Q593" s="30">
        <f t="shared" si="161"/>
        <v>-5.4582239290895318E-3</v>
      </c>
      <c r="R593" s="29">
        <f t="shared" si="164"/>
        <v>-3.41921079818895E-2</v>
      </c>
      <c r="S593" s="29">
        <f t="shared" si="168"/>
        <v>-0.12254670587677885</v>
      </c>
      <c r="T593" s="29"/>
      <c r="U593" s="29"/>
      <c r="V593" s="29"/>
      <c r="W593" s="1" t="d">
        <v>2018-07-23</v>
      </c>
      <c r="X593">
        <v>111.639999</v>
      </c>
      <c r="Y593">
        <v>76.010002</v>
      </c>
      <c r="Z593" s="29">
        <f t="shared" si="173"/>
        <v>1.4687540594986435</v>
      </c>
      <c r="AA593" s="29">
        <f t="shared" si="177"/>
        <v>-3.816802106493665E-2</v>
      </c>
      <c r="AB593" s="30">
        <f t="shared" si="162"/>
        <v>6.7077266824911608E-2</v>
      </c>
      <c r="AC593" s="29">
        <f t="shared" si="165"/>
        <v>0.13938817861174349</v>
      </c>
      <c r="AD593" s="29">
        <f t="shared" si="169"/>
        <v>9.8685433736946868E-2</v>
      </c>
      <c r="AE593" s="29"/>
      <c r="AF593" s="29"/>
      <c r="AG593" s="29"/>
      <c r="AZ593" s="1" t="d">
        <f>A590</f>
        <v>2018-07-02</v>
      </c>
      <c r="BA593" s="6">
        <f t="shared" si="174"/>
        <v>0.10146625088463465</v>
      </c>
      <c r="BB593" s="6">
        <f t="shared" si="166"/>
        <v>-1.6489583083389429E-2</v>
      </c>
      <c r="BC593" s="6">
        <f t="shared" si="170"/>
        <v>-0.13290128674033563</v>
      </c>
    </row>
    <row r="594" spans="1:55">
      <c r="A594" s="1" t="d">
        <v>2018-07-30</v>
      </c>
      <c r="B594">
        <v>75.239998</v>
      </c>
      <c r="C594">
        <v>119.220001</v>
      </c>
      <c r="D594" s="29">
        <f t="shared" si="171"/>
        <v>1.5845295609922796</v>
      </c>
      <c r="E594" s="29">
        <f t="shared" si="175"/>
        <v>-2.3480456070342635E-2</v>
      </c>
      <c r="F594" s="30">
        <f t="shared" si="160"/>
        <v>-0.12736600101228976</v>
      </c>
      <c r="G594" s="29">
        <f t="shared" si="163"/>
        <v>-0.14367507435351118</v>
      </c>
      <c r="H594" s="29">
        <f t="shared" si="167"/>
        <v>-0.18457831923606108</v>
      </c>
      <c r="I594" s="29"/>
      <c r="J594" s="29"/>
      <c r="K594" s="29"/>
      <c r="L594" s="1" t="d">
        <v>2018-07-30</v>
      </c>
      <c r="M594">
        <v>59.290000999999997</v>
      </c>
      <c r="N594">
        <v>119.220001</v>
      </c>
      <c r="O594" s="29">
        <f t="shared" si="172"/>
        <v>2.0107943833564788</v>
      </c>
      <c r="P594" s="29">
        <f t="shared" si="176"/>
        <v>-4.3448202053804723E-2</v>
      </c>
      <c r="Q594" s="30">
        <f t="shared" si="161"/>
        <v>-6.4668760854048712E-2</v>
      </c>
      <c r="R594" s="29">
        <f t="shared" si="164"/>
        <v>-6.0238844244464518E-2</v>
      </c>
      <c r="S594" s="29">
        <f t="shared" si="168"/>
        <v>-0.15117161004657914</v>
      </c>
      <c r="T594" s="29"/>
      <c r="U594" s="29"/>
      <c r="V594" s="29"/>
      <c r="W594" s="1" t="d">
        <v>2018-07-30</v>
      </c>
      <c r="X594">
        <v>111.860001</v>
      </c>
      <c r="Y594">
        <v>75.849997999999999</v>
      </c>
      <c r="Z594" s="29">
        <f t="shared" si="173"/>
        <v>1.4747528536520198</v>
      </c>
      <c r="AA594" s="29">
        <f t="shared" si="177"/>
        <v>-3.582760336478831E-2</v>
      </c>
      <c r="AB594" s="30">
        <f t="shared" si="162"/>
        <v>6.8413263040661781E-2</v>
      </c>
      <c r="AC594" s="29">
        <f t="shared" si="165"/>
        <v>0.14427031628966502</v>
      </c>
      <c r="AD594" s="29">
        <f t="shared" si="169"/>
        <v>0.11647348310118028</v>
      </c>
      <c r="AE594" s="29"/>
      <c r="AF594" s="29"/>
      <c r="AG594" s="29"/>
      <c r="AZ594" s="1" t="d">
        <f>A591</f>
        <v>2018-07-09</v>
      </c>
      <c r="BA594" s="6">
        <f t="shared" si="174"/>
        <v>0.10238059117506737</v>
      </c>
      <c r="BB594" s="6">
        <f t="shared" si="166"/>
        <v>-2.9334871622101664E-2</v>
      </c>
      <c r="BC594" s="6">
        <f t="shared" si="170"/>
        <v>-0.16088043136954239</v>
      </c>
    </row>
    <row r="595" spans="1:55">
      <c r="A595" s="1" t="d">
        <v>2018-08-06</v>
      </c>
      <c r="B595">
        <v>75.290001000000004</v>
      </c>
      <c r="C595">
        <v>120.660004</v>
      </c>
      <c r="D595" s="29">
        <f t="shared" si="171"/>
        <v>1.6026032992083503</v>
      </c>
      <c r="E595" s="29">
        <f t="shared" si="175"/>
        <v>-4.1273960924802988E-3</v>
      </c>
      <c r="F595" s="30">
        <f t="shared" si="160"/>
        <v>-0.12077824967078309</v>
      </c>
      <c r="G595" s="29">
        <f t="shared" si="163"/>
        <v>-0.10583198471529892</v>
      </c>
      <c r="H595" s="29">
        <f t="shared" si="167"/>
        <v>-0.21387767905629701</v>
      </c>
      <c r="I595" s="29"/>
      <c r="J595" s="29"/>
      <c r="K595" s="29"/>
      <c r="L595" s="1" t="d">
        <v>2018-08-06</v>
      </c>
      <c r="M595">
        <v>58.68</v>
      </c>
      <c r="N595">
        <v>120.660004</v>
      </c>
      <c r="O595" s="29">
        <f t="shared" si="172"/>
        <v>2.0562372869802319</v>
      </c>
      <c r="P595" s="29">
        <f t="shared" si="176"/>
        <v>-1.8634217337808026E-2</v>
      </c>
      <c r="Q595" s="30">
        <f t="shared" si="161"/>
        <v>-4.0325235717734609E-2</v>
      </c>
      <c r="R595" s="29">
        <f t="shared" si="164"/>
        <v>-3.7872139909932843E-2</v>
      </c>
      <c r="S595" s="29">
        <f t="shared" si="168"/>
        <v>-0.14322990799721685</v>
      </c>
      <c r="T595" s="29"/>
      <c r="U595" s="29"/>
      <c r="V595" s="29"/>
      <c r="W595" s="1" t="d">
        <v>2018-08-06</v>
      </c>
      <c r="X595">
        <v>112.720001</v>
      </c>
      <c r="Y595">
        <v>75.069999999999993</v>
      </c>
      <c r="Z595" s="29">
        <f t="shared" si="173"/>
        <v>1.5015319168775809</v>
      </c>
      <c r="AA595" s="29">
        <f t="shared" si="177"/>
        <v>-1.6586006190921584E-2</v>
      </c>
      <c r="AB595" s="30">
        <f t="shared" si="162"/>
        <v>9.6474531930181823E-2</v>
      </c>
      <c r="AC595" s="29">
        <f t="shared" si="165"/>
        <v>0.14420814424210962</v>
      </c>
      <c r="AD595" s="29">
        <f t="shared" si="169"/>
        <v>0.13167861698043581</v>
      </c>
      <c r="AE595" s="29"/>
      <c r="AF595" s="29"/>
      <c r="AG595" s="29"/>
      <c r="AZ595" s="1" t="d">
        <f>A592</f>
        <v>2018-07-16</v>
      </c>
      <c r="BA595" s="6">
        <f t="shared" si="174"/>
        <v>8.4554670984125974E-2</v>
      </c>
      <c r="BB595" s="6">
        <f t="shared" si="166"/>
        <v>-1.8840235081048394E-2</v>
      </c>
      <c r="BC595" s="6">
        <f t="shared" si="170"/>
        <v>-0.19911857427489621</v>
      </c>
    </row>
    <row r="596" spans="1:55">
      <c r="A596" s="1" t="d">
        <v>2018-08-13</v>
      </c>
      <c r="B596">
        <v>72.610000999999997</v>
      </c>
      <c r="C596">
        <v>120.980003</v>
      </c>
      <c r="D596" s="29">
        <f t="shared" si="171"/>
        <v>1.6661617040881187</v>
      </c>
      <c r="E596" s="29">
        <f t="shared" si="175"/>
        <v>3.2737835819836761E-2</v>
      </c>
      <c r="F596" s="30">
        <f t="shared" si="160"/>
        <v>-7.6191160571125002E-2</v>
      </c>
      <c r="G596" s="29">
        <f t="shared" si="163"/>
        <v>-0.11775973368863366</v>
      </c>
      <c r="H596" s="29">
        <f t="shared" si="167"/>
        <v>-0.14559498862284773</v>
      </c>
      <c r="I596" s="29"/>
      <c r="J596" s="29"/>
      <c r="K596" s="29"/>
      <c r="L596" s="1" t="d">
        <v>2018-08-13</v>
      </c>
      <c r="M596">
        <v>58.43</v>
      </c>
      <c r="N596">
        <v>120.980003</v>
      </c>
      <c r="O596" s="29">
        <f t="shared" si="172"/>
        <v>2.0705117747732329</v>
      </c>
      <c r="P596" s="29">
        <f t="shared" si="176"/>
        <v>-5.7874127744453688E-4</v>
      </c>
      <c r="Q596" s="30">
        <f t="shared" si="161"/>
        <v>-3.4403244884075167E-2</v>
      </c>
      <c r="R596" s="29">
        <f t="shared" si="164"/>
        <v>-4.5802923453325636E-2</v>
      </c>
      <c r="S596" s="29">
        <f t="shared" si="168"/>
        <v>-0.11601814777883898</v>
      </c>
      <c r="T596" s="29"/>
      <c r="U596" s="29"/>
      <c r="V596" s="29"/>
      <c r="W596" s="1" t="d">
        <v>2018-08-13</v>
      </c>
      <c r="X596">
        <v>112.510002</v>
      </c>
      <c r="Y596">
        <v>76.279999000000004</v>
      </c>
      <c r="Z596" s="29">
        <f t="shared" si="173"/>
        <v>1.4749607167666585</v>
      </c>
      <c r="AA596" s="29">
        <f t="shared" si="177"/>
        <v>-2.121246342159477E-2</v>
      </c>
      <c r="AB596" s="30">
        <f t="shared" si="162"/>
        <v>6.3987927602655328E-2</v>
      </c>
      <c r="AC596" s="29">
        <f t="shared" si="165"/>
        <v>0.10585490356642523</v>
      </c>
      <c r="AD596" s="29">
        <f t="shared" si="169"/>
        <v>0.11406536477358088</v>
      </c>
      <c r="AE596" s="29"/>
      <c r="AF596" s="29"/>
      <c r="AG596" s="29"/>
      <c r="AZ596" s="1" t="d">
        <f>A593</f>
        <v>2018-07-23</v>
      </c>
      <c r="BA596" s="6">
        <f t="shared" si="174"/>
        <v>7.5198971835137199E-2</v>
      </c>
      <c r="BB596" s="6">
        <f t="shared" si="166"/>
        <v>-3.4407568597889619E-2</v>
      </c>
      <c r="BC596" s="6">
        <f t="shared" si="170"/>
        <v>-0.20292374143514985</v>
      </c>
    </row>
    <row r="597" spans="1:55">
      <c r="A597" s="1" t="d">
        <v>2018-08-20</v>
      </c>
      <c r="B597">
        <v>74.540001000000004</v>
      </c>
      <c r="C597">
        <v>122.290001</v>
      </c>
      <c r="D597" s="29">
        <f t="shared" si="171"/>
        <v>1.6405956447465033</v>
      </c>
      <c r="E597" s="29">
        <f t="shared" si="175"/>
        <v>5.1066400811830781E-2</v>
      </c>
      <c r="F597" s="30">
        <f t="shared" si="160"/>
        <v>-3.1466428675929276E-2</v>
      </c>
      <c r="G597" s="29">
        <f t="shared" si="163"/>
        <v>-0.12981029558021201</v>
      </c>
      <c r="H597" s="29">
        <f t="shared" si="167"/>
        <v>-0.15580661945671356</v>
      </c>
      <c r="I597" s="29"/>
      <c r="J597" s="29"/>
      <c r="K597" s="29"/>
      <c r="L597" s="1" t="d">
        <v>2018-08-20</v>
      </c>
      <c r="M597">
        <v>59.130001</v>
      </c>
      <c r="N597">
        <v>122.290001</v>
      </c>
      <c r="O597" s="29">
        <f t="shared" si="172"/>
        <v>2.0681548948392545</v>
      </c>
      <c r="P597" s="29">
        <f t="shared" si="176"/>
        <v>2.6284564841050954E-2</v>
      </c>
      <c r="Q597" s="30">
        <f t="shared" si="161"/>
        <v>-5.9691362336534038E-3</v>
      </c>
      <c r="R597" s="29">
        <f t="shared" si="164"/>
        <v>-4.1132315295259847E-2</v>
      </c>
      <c r="S597" s="29">
        <f t="shared" si="168"/>
        <v>-9.1675225418119122E-2</v>
      </c>
      <c r="T597" s="29"/>
      <c r="U597" s="29"/>
      <c r="V597" s="29"/>
      <c r="W597" s="1" t="d">
        <v>2018-08-20</v>
      </c>
      <c r="X597">
        <v>114.889999</v>
      </c>
      <c r="Y597">
        <v>76.720000999999996</v>
      </c>
      <c r="Z597" s="29">
        <f t="shared" si="173"/>
        <v>1.497523429385774</v>
      </c>
      <c r="AA597" s="29">
        <f t="shared" si="177"/>
        <v>1.9398233731219818E-2</v>
      </c>
      <c r="AB597" s="30">
        <f t="shared" si="162"/>
        <v>9.0446242793079279E-2</v>
      </c>
      <c r="AC597" s="29">
        <f t="shared" si="165"/>
        <v>0.1222761493095621</v>
      </c>
      <c r="AD597" s="29">
        <f t="shared" si="169"/>
        <v>0.1420985368856538</v>
      </c>
      <c r="AE597" s="29"/>
      <c r="AF597" s="29"/>
      <c r="AG597" s="29"/>
      <c r="AZ597" s="1" t="d">
        <f>A594</f>
        <v>2018-07-30</v>
      </c>
      <c r="BA597" s="6">
        <f t="shared" si="174"/>
        <v>9.2987021199370606E-2</v>
      </c>
      <c r="BB597" s="6">
        <f t="shared" si="166"/>
        <v>-6.0454304860464637E-2</v>
      </c>
      <c r="BC597" s="6">
        <f t="shared" si="170"/>
        <v>-0.20399102322615256</v>
      </c>
    </row>
    <row r="598" spans="1:55">
      <c r="A598" s="1" t="d">
        <v>2018-08-27</v>
      </c>
      <c r="B598">
        <v>74.440002000000007</v>
      </c>
      <c r="C598">
        <v>121</v>
      </c>
      <c r="D598" s="29">
        <f t="shared" si="171"/>
        <v>1.6254701336520649</v>
      </c>
      <c r="E598" s="29">
        <f t="shared" si="175"/>
        <v>2.5509530627004562E-2</v>
      </c>
      <c r="F598" s="30">
        <f t="shared" si="160"/>
        <v>5.7823943685640861E-3</v>
      </c>
      <c r="G598" s="29">
        <f t="shared" si="163"/>
        <v>-0.11092709119751476</v>
      </c>
      <c r="H598" s="29">
        <f t="shared" si="167"/>
        <v>-0.1485443297949432</v>
      </c>
      <c r="I598" s="29"/>
      <c r="J598" s="29"/>
      <c r="K598" s="29"/>
      <c r="L598" s="1" t="d">
        <v>2018-08-27</v>
      </c>
      <c r="M598">
        <v>59.27</v>
      </c>
      <c r="N598">
        <v>121</v>
      </c>
      <c r="O598" s="29">
        <f t="shared" si="172"/>
        <v>2.0415049772228784</v>
      </c>
      <c r="P598" s="29">
        <f t="shared" si="176"/>
        <v>1.5157410202886155E-2</v>
      </c>
      <c r="Q598" s="30">
        <f t="shared" si="161"/>
        <v>1.6649371295562852E-2</v>
      </c>
      <c r="R598" s="29">
        <f t="shared" si="164"/>
        <v>-4.822705958103967E-2</v>
      </c>
      <c r="S598" s="29">
        <f t="shared" si="168"/>
        <v>-8.9308095599694576E-2</v>
      </c>
      <c r="T598" s="29"/>
      <c r="U598" s="29"/>
      <c r="V598" s="29"/>
      <c r="W598" s="1" t="d">
        <v>2018-08-27</v>
      </c>
      <c r="X598">
        <v>116.949997</v>
      </c>
      <c r="Y598">
        <v>77.099997999999999</v>
      </c>
      <c r="Z598" s="29">
        <f t="shared" si="173"/>
        <v>1.5168612196332352</v>
      </c>
      <c r="AA598" s="29">
        <f t="shared" si="177"/>
        <v>2.8152793842775015E-2</v>
      </c>
      <c r="AB598" s="30">
        <f t="shared" si="162"/>
        <v>0.1075646457298487</v>
      </c>
      <c r="AC598" s="29">
        <f t="shared" si="165"/>
        <v>0.1444700394522348</v>
      </c>
      <c r="AD598" s="29">
        <f t="shared" si="169"/>
        <v>0.15504368516141145</v>
      </c>
      <c r="AE598" s="29"/>
      <c r="AF598" s="29"/>
      <c r="AG598" s="29"/>
      <c r="AZ598" s="1" t="d">
        <f>A595</f>
        <v>2018-08-06</v>
      </c>
      <c r="BA598" s="6">
        <f t="shared" si="174"/>
        <v>0.10819215507862615</v>
      </c>
      <c r="BB598" s="6">
        <f t="shared" si="166"/>
        <v>-3.8087600525932963E-2</v>
      </c>
      <c r="BC598" s="6">
        <f t="shared" si="170"/>
        <v>-0.23329038304638849</v>
      </c>
    </row>
    <row r="599" spans="1:55">
      <c r="A599" s="1" t="d">
        <v>2018-09-03</v>
      </c>
      <c r="B599">
        <v>72.800003000000004</v>
      </c>
      <c r="C599">
        <v>119.129997</v>
      </c>
      <c r="D599" s="29">
        <f t="shared" si="171"/>
        <v>1.6364009902582008</v>
      </c>
      <c r="E599" s="29">
        <f t="shared" si="175"/>
        <v>2.0869943197654419E-2</v>
      </c>
      <c r="F599" s="30">
        <f t="shared" si="160"/>
        <v>1.593032235980054E-2</v>
      </c>
      <c r="G599" s="29">
        <f t="shared" si="163"/>
        <v>-0.11108761136326281</v>
      </c>
      <c r="H599" s="29">
        <f t="shared" si="167"/>
        <v>-0.16524109902425138</v>
      </c>
      <c r="I599" s="29"/>
      <c r="J599" s="29"/>
      <c r="K599" s="29"/>
      <c r="L599" s="1" t="d">
        <v>2018-09-03</v>
      </c>
      <c r="M599">
        <v>58.98</v>
      </c>
      <c r="N599">
        <v>119.129997</v>
      </c>
      <c r="O599" s="29">
        <f t="shared" si="172"/>
        <v>2.019837182095626</v>
      </c>
      <c r="P599" s="29">
        <f t="shared" si="176"/>
        <v>-1.7860847647271267E-2</v>
      </c>
      <c r="Q599" s="30">
        <f t="shared" si="161"/>
        <v>-1.8885322259219739E-2</v>
      </c>
      <c r="R599" s="29">
        <f t="shared" si="164"/>
        <v>-5.3927118780392309E-2</v>
      </c>
      <c r="S599" s="29">
        <f t="shared" si="168"/>
        <v>-0.1187523853046195</v>
      </c>
      <c r="T599" s="29"/>
      <c r="U599" s="29"/>
      <c r="V599" s="29"/>
      <c r="W599" s="1" t="d">
        <v>2018-09-03</v>
      </c>
      <c r="X599">
        <v>115.58000199999999</v>
      </c>
      <c r="Y599">
        <v>77.589995999999999</v>
      </c>
      <c r="Z599" s="29">
        <f t="shared" si="173"/>
        <v>1.4896250542402398</v>
      </c>
      <c r="AA599" s="29">
        <f t="shared" si="177"/>
        <v>-7.9614180362116982E-3</v>
      </c>
      <c r="AB599" s="30">
        <f t="shared" si="162"/>
        <v>4.6135231688228417E-2</v>
      </c>
      <c r="AC599" s="29">
        <f t="shared" si="165"/>
        <v>0.13458570548860788</v>
      </c>
      <c r="AD599" s="29">
        <f t="shared" si="169"/>
        <v>0.11715041171782148</v>
      </c>
      <c r="AE599" s="29"/>
      <c r="AF599" s="29"/>
      <c r="AG599" s="29"/>
      <c r="AZ599" s="1" t="d">
        <f>A596</f>
        <v>2018-08-13</v>
      </c>
      <c r="BA599" s="6">
        <f t="shared" si="174"/>
        <v>9.0578902871771214E-2</v>
      </c>
      <c r="BB599" s="6">
        <f t="shared" si="166"/>
        <v>-4.6018384069325756E-2</v>
      </c>
      <c r="BC599" s="6">
        <f t="shared" si="170"/>
        <v>-0.16500769261293921</v>
      </c>
    </row>
    <row r="600" spans="1:55">
      <c r="A600" s="1" t="d">
        <v>2018-09-10</v>
      </c>
      <c r="B600">
        <v>74.260002</v>
      </c>
      <c r="C600">
        <v>118.550003</v>
      </c>
      <c r="D600" s="29">
        <f t="shared" si="171"/>
        <v>1.5964179882462164</v>
      </c>
      <c r="E600" s="29">
        <f t="shared" si="175"/>
        <v>-4.2760238176033118E-2</v>
      </c>
      <c r="F600" s="30">
        <f t="shared" ref="F600:F640" si="178">LN(D600/D581)</f>
        <v>-9.2410951276021228E-3</v>
      </c>
      <c r="G600" s="29">
        <f t="shared" si="163"/>
        <v>-0.15695829970066086</v>
      </c>
      <c r="H600" s="29">
        <f t="shared" si="167"/>
        <v>-0.15488097182224064</v>
      </c>
      <c r="I600" s="29"/>
      <c r="J600" s="29"/>
      <c r="K600" s="29"/>
      <c r="L600" s="1" t="d">
        <v>2018-09-10</v>
      </c>
      <c r="M600">
        <v>59.41</v>
      </c>
      <c r="N600">
        <v>118.550003</v>
      </c>
      <c r="O600" s="29">
        <f t="shared" si="172"/>
        <v>1.9954553610503285</v>
      </c>
      <c r="P600" s="29">
        <f t="shared" si="176"/>
        <v>-3.6923535460367037E-2</v>
      </c>
      <c r="Q600" s="30">
        <f t="shared" ref="Q600:Q640" si="179">LN(O600/O581)</f>
        <v>-3.1178405332090844E-2</v>
      </c>
      <c r="R600" s="29">
        <f t="shared" si="164"/>
        <v>-8.4996187099199705E-2</v>
      </c>
      <c r="S600" s="29">
        <f t="shared" si="168"/>
        <v>-0.1200982737299625</v>
      </c>
      <c r="T600" s="29"/>
      <c r="U600" s="29"/>
      <c r="V600" s="29"/>
      <c r="W600" s="1" t="d">
        <v>2018-09-10</v>
      </c>
      <c r="X600">
        <v>116.91999800000001</v>
      </c>
      <c r="Y600">
        <v>79.069999999999993</v>
      </c>
      <c r="Z600" s="29">
        <f t="shared" si="173"/>
        <v>1.4786897432654611</v>
      </c>
      <c r="AA600" s="29">
        <f t="shared" si="177"/>
        <v>2.5250303179401652E-3</v>
      </c>
      <c r="AB600" s="30">
        <f t="shared" ref="AB600:AB640" si="180">LN(Z600/Z581)</f>
        <v>2.6843980947501487E-2</v>
      </c>
      <c r="AC600" s="29">
        <f t="shared" si="165"/>
        <v>0.11756257296647706</v>
      </c>
      <c r="AD600" s="29">
        <f t="shared" si="169"/>
        <v>0.10139318858077266</v>
      </c>
      <c r="AE600" s="29"/>
      <c r="AF600" s="29"/>
      <c r="AG600" s="29"/>
      <c r="AZ600" s="1" t="d">
        <f>A597</f>
        <v>2018-08-20</v>
      </c>
      <c r="BA600" s="6">
        <f t="shared" si="174"/>
        <v>0.11861207498384413</v>
      </c>
      <c r="BB600" s="6">
        <f t="shared" si="166"/>
        <v>-4.1347775911259967E-2</v>
      </c>
      <c r="BC600" s="6">
        <f t="shared" si="170"/>
        <v>-0.17521932344680505</v>
      </c>
    </row>
    <row r="601" spans="1:55">
      <c r="A601" s="1" t="d">
        <v>2018-09-17</v>
      </c>
      <c r="B601">
        <v>75.099997999999999</v>
      </c>
      <c r="C601">
        <v>117.099998</v>
      </c>
      <c r="D601" s="29">
        <f t="shared" si="171"/>
        <v>1.5592543424568399</v>
      </c>
      <c r="E601" s="29">
        <f t="shared" si="175"/>
        <v>-5.0851652526512053E-2</v>
      </c>
      <c r="F601" s="30">
        <f t="shared" si="178"/>
        <v>3.4461006935383462E-3</v>
      </c>
      <c r="G601" s="29">
        <f t="shared" si="163"/>
        <v>-0.10601491757897535</v>
      </c>
      <c r="H601" s="29">
        <f t="shared" si="167"/>
        <v>-0.19936060807113895</v>
      </c>
      <c r="I601" s="29"/>
      <c r="J601" s="29"/>
      <c r="K601" s="29"/>
      <c r="L601" s="1" t="d">
        <v>2018-09-17</v>
      </c>
      <c r="M601">
        <v>60.560001</v>
      </c>
      <c r="N601">
        <v>117.099998</v>
      </c>
      <c r="O601" s="29">
        <f t="shared" si="172"/>
        <v>1.9336194859045659</v>
      </c>
      <c r="P601" s="29">
        <f t="shared" si="176"/>
        <v>-6.7263226751425181E-2</v>
      </c>
      <c r="Q601" s="30">
        <f t="shared" si="179"/>
        <v>-4.5989518121315943E-2</v>
      </c>
      <c r="R601" s="29">
        <f t="shared" si="164"/>
        <v>-6.7083156765263705E-2</v>
      </c>
      <c r="S601" s="29">
        <f t="shared" si="168"/>
        <v>-0.16869240063757771</v>
      </c>
      <c r="T601" s="29"/>
      <c r="U601" s="29"/>
      <c r="V601" s="29"/>
      <c r="W601" s="1" t="d">
        <v>2018-09-17</v>
      </c>
      <c r="X601">
        <v>116.91999800000001</v>
      </c>
      <c r="Y601">
        <v>80</v>
      </c>
      <c r="Z601" s="29">
        <f t="shared" si="173"/>
        <v>1.4614999750000002</v>
      </c>
      <c r="AA601" s="29">
        <f t="shared" si="177"/>
        <v>-2.4349408088251968E-2</v>
      </c>
      <c r="AB601" s="30">
        <f t="shared" si="180"/>
        <v>4.0165054626355723E-2</v>
      </c>
      <c r="AC601" s="29">
        <f t="shared" si="165"/>
        <v>0.10735275016966633</v>
      </c>
      <c r="AD601" s="29">
        <f t="shared" si="169"/>
        <v>0.10063999349710988</v>
      </c>
      <c r="AE601" s="29"/>
      <c r="AF601" s="29"/>
      <c r="AG601" s="29"/>
      <c r="AZ601" s="1" t="d">
        <f>A598</f>
        <v>2018-08-27</v>
      </c>
      <c r="BA601" s="6">
        <f t="shared" si="174"/>
        <v>0.13155722325960179</v>
      </c>
      <c r="BB601" s="6">
        <f t="shared" si="166"/>
        <v>-4.844252019703979E-2</v>
      </c>
      <c r="BC601" s="6">
        <f t="shared" si="170"/>
        <v>-0.16795703378503468</v>
      </c>
    </row>
    <row r="602" spans="1:55">
      <c r="A602" s="1" t="d">
        <v>2018-09-24</v>
      </c>
      <c r="B602">
        <v>75.739998</v>
      </c>
      <c r="C602">
        <v>117.269997</v>
      </c>
      <c r="D602" s="29">
        <f t="shared" si="171"/>
        <v>1.5483232122609774</v>
      </c>
      <c r="E602" s="29">
        <f t="shared" si="175"/>
        <v>-4.8624540131955322E-2</v>
      </c>
      <c r="F602" s="30">
        <f t="shared" si="178"/>
        <v>3.1323460044730675E-2</v>
      </c>
      <c r="G602" s="29">
        <f t="shared" si="163"/>
        <v>-0.12564082386767214</v>
      </c>
      <c r="H602" s="29">
        <f t="shared" si="167"/>
        <v>-0.24457112050831289</v>
      </c>
      <c r="I602" s="29"/>
      <c r="J602" s="29"/>
      <c r="K602" s="29"/>
      <c r="L602" s="1" t="d">
        <v>2018-09-24</v>
      </c>
      <c r="M602">
        <v>57.93</v>
      </c>
      <c r="N602">
        <v>117.269997</v>
      </c>
      <c r="O602" s="29">
        <f t="shared" si="172"/>
        <v>2.02433966856551</v>
      </c>
      <c r="P602" s="29">
        <f t="shared" si="176"/>
        <v>-8.4437120145446683E-3</v>
      </c>
      <c r="Q602" s="30">
        <f t="shared" si="179"/>
        <v>3.3284887709255265E-2</v>
      </c>
      <c r="R602" s="29">
        <f t="shared" si="164"/>
        <v>-3.470147292314444E-2</v>
      </c>
      <c r="S602" s="29">
        <f t="shared" si="168"/>
        <v>-0.15513748530761431</v>
      </c>
      <c r="T602" s="29"/>
      <c r="U602" s="29"/>
      <c r="V602" s="29"/>
      <c r="W602" s="1" t="d">
        <v>2018-09-24</v>
      </c>
      <c r="X602">
        <v>117.220001</v>
      </c>
      <c r="Y602">
        <v>78.400002000000001</v>
      </c>
      <c r="Z602" s="29">
        <f t="shared" si="173"/>
        <v>1.4951530358379328</v>
      </c>
      <c r="AA602" s="29">
        <f t="shared" si="177"/>
        <v>-1.4414646036568703E-2</v>
      </c>
      <c r="AB602" s="30">
        <f t="shared" si="180"/>
        <v>7.1385538646975041E-2</v>
      </c>
      <c r="AC602" s="29">
        <f t="shared" si="165"/>
        <v>0.13662667653916735</v>
      </c>
      <c r="AD602" s="29">
        <f t="shared" si="169"/>
        <v>0.12142242603455433</v>
      </c>
      <c r="AE602" s="29"/>
      <c r="AF602" s="29"/>
      <c r="AG602" s="29"/>
      <c r="AZ602" s="1" t="d">
        <f>A599</f>
        <v>2018-09-03</v>
      </c>
      <c r="BA602" s="6">
        <f t="shared" si="174"/>
        <v>9.366394981601181E-2</v>
      </c>
      <c r="BB602" s="6">
        <f t="shared" si="166"/>
        <v>-5.4142579396392429E-2</v>
      </c>
      <c r="BC602" s="6">
        <f t="shared" si="170"/>
        <v>-0.18465380301434287</v>
      </c>
    </row>
    <row r="603" spans="1:55">
      <c r="A603" s="1" t="d">
        <v>2018-10-01</v>
      </c>
      <c r="B603">
        <v>77.160004000000001</v>
      </c>
      <c r="C603">
        <v>113.040001</v>
      </c>
      <c r="D603" s="29">
        <f t="shared" si="171"/>
        <v>1.4650077130633639</v>
      </c>
      <c r="E603" s="29">
        <f t="shared" si="175"/>
        <v>-0.11063880487242574</v>
      </c>
      <c r="F603" s="30">
        <f t="shared" si="178"/>
        <v>-9.058716778347424E-2</v>
      </c>
      <c r="G603" s="29">
        <f t="shared" si="163"/>
        <v>-0.13502910477344435</v>
      </c>
      <c r="H603" s="29">
        <f t="shared" si="167"/>
        <v>-0.32704758990158761</v>
      </c>
      <c r="I603" s="29"/>
      <c r="J603" s="29"/>
      <c r="K603" s="29"/>
      <c r="L603" s="1" t="d">
        <v>2018-10-01</v>
      </c>
      <c r="M603">
        <v>57.639999000000003</v>
      </c>
      <c r="N603">
        <v>113.040001</v>
      </c>
      <c r="O603" s="29">
        <f t="shared" si="172"/>
        <v>1.9611381499156515</v>
      </c>
      <c r="P603" s="29">
        <f t="shared" si="176"/>
        <v>-2.9491911801125884E-2</v>
      </c>
      <c r="Q603" s="30">
        <f t="shared" si="179"/>
        <v>-3.308819607887236E-2</v>
      </c>
      <c r="R603" s="29">
        <f t="shared" si="164"/>
        <v>-1.9542618253693828E-2</v>
      </c>
      <c r="S603" s="29">
        <f t="shared" si="168"/>
        <v>-0.18406632006961857</v>
      </c>
      <c r="T603" s="29"/>
      <c r="U603" s="29"/>
      <c r="V603" s="29"/>
      <c r="W603" s="1" t="d">
        <v>2018-10-01</v>
      </c>
      <c r="X603">
        <v>112.239998</v>
      </c>
      <c r="Y603">
        <v>78.930000000000007</v>
      </c>
      <c r="Z603" s="29">
        <f t="shared" si="173"/>
        <v>1.4220194856201696</v>
      </c>
      <c r="AA603" s="29">
        <f t="shared" si="177"/>
        <v>-4.6446412585907343E-2</v>
      </c>
      <c r="AB603" s="30">
        <f t="shared" si="180"/>
        <v>1.4059382493069065E-2</v>
      </c>
      <c r="AC603" s="29">
        <f t="shared" si="165"/>
        <v>8.1089587509953154E-2</v>
      </c>
      <c r="AD603" s="29">
        <f t="shared" si="169"/>
        <v>7.8833291194840283E-2</v>
      </c>
      <c r="AE603" s="29"/>
      <c r="AF603" s="29"/>
      <c r="AG603" s="29"/>
      <c r="AZ603" s="1" t="d">
        <f>A600</f>
        <v>2018-09-10</v>
      </c>
      <c r="BA603" s="6">
        <f t="shared" si="174"/>
        <v>7.7906726678962993E-2</v>
      </c>
      <c r="BB603" s="6">
        <f t="shared" si="166"/>
        <v>-8.5211647715199818E-2</v>
      </c>
      <c r="BC603" s="6">
        <f t="shared" si="170"/>
        <v>-0.17429367581233213</v>
      </c>
    </row>
    <row r="604" spans="1:55">
      <c r="A604" s="1" t="d">
        <v>2018-10-08</v>
      </c>
      <c r="B604">
        <v>73</v>
      </c>
      <c r="C604">
        <v>114.470001</v>
      </c>
      <c r="D604" s="29">
        <f t="shared" si="171"/>
        <v>1.5680822054794521</v>
      </c>
      <c r="E604" s="29">
        <f t="shared" si="175"/>
        <v>-1.7909014617951923E-2</v>
      </c>
      <c r="F604" s="30">
        <f t="shared" si="178"/>
        <v>-4.414457880309865E-3</v>
      </c>
      <c r="G604" s="29">
        <f t="shared" si="163"/>
        <v>-2.5367854646601067E-2</v>
      </c>
      <c r="H604" s="29">
        <f t="shared" si="167"/>
        <v>-0.25371552850445234</v>
      </c>
      <c r="I604" s="29"/>
      <c r="J604" s="29"/>
      <c r="K604" s="29"/>
      <c r="L604" s="1" t="d">
        <v>2018-10-08</v>
      </c>
      <c r="M604">
        <v>53.759998000000003</v>
      </c>
      <c r="N604">
        <v>114.470001</v>
      </c>
      <c r="O604" s="29">
        <f t="shared" si="172"/>
        <v>2.129278371624939</v>
      </c>
      <c r="P604" s="29">
        <f t="shared" si="176"/>
        <v>6.4910854204243293E-2</v>
      </c>
      <c r="Q604" s="30">
        <f t="shared" si="179"/>
        <v>4.451766305464061E-2</v>
      </c>
      <c r="R604" s="29">
        <f t="shared" si="164"/>
        <v>8.0622912693609744E-2</v>
      </c>
      <c r="S604" s="29">
        <f t="shared" si="168"/>
        <v>-9.4005000313997791E-2</v>
      </c>
      <c r="T604" s="29"/>
      <c r="U604" s="29"/>
      <c r="V604" s="29"/>
      <c r="W604" s="1" t="d">
        <v>2018-10-08</v>
      </c>
      <c r="X604">
        <v>108.480003</v>
      </c>
      <c r="Y604">
        <v>73.900002000000001</v>
      </c>
      <c r="Z604" s="29">
        <f t="shared" si="173"/>
        <v>1.4679296355093467</v>
      </c>
      <c r="AA604" s="29">
        <f t="shared" si="177"/>
        <v>-7.3033902252990536E-3</v>
      </c>
      <c r="AB604" s="30">
        <f t="shared" si="180"/>
        <v>3.6281297694030441E-2</v>
      </c>
      <c r="AC604" s="29">
        <f t="shared" si="165"/>
        <v>0.11375633782347463</v>
      </c>
      <c r="AD604" s="29">
        <f t="shared" si="169"/>
        <v>0.11151022780595907</v>
      </c>
      <c r="AE604" s="29"/>
      <c r="AF604" s="29"/>
      <c r="AG604" s="29"/>
      <c r="AZ604" s="1" t="d">
        <f>A601</f>
        <v>2018-09-17</v>
      </c>
      <c r="BA604" s="6">
        <f t="shared" si="174"/>
        <v>7.7153531595300209E-2</v>
      </c>
      <c r="BB604" s="6">
        <f t="shared" si="166"/>
        <v>-6.7298617381263817E-2</v>
      </c>
      <c r="BC604" s="6">
        <f t="shared" si="170"/>
        <v>-0.21877331206123043</v>
      </c>
    </row>
    <row r="605" spans="1:55">
      <c r="A605" s="1" t="d">
        <v>2018-10-15</v>
      </c>
      <c r="B605">
        <v>71.529999000000004</v>
      </c>
      <c r="C605">
        <v>113.709999</v>
      </c>
      <c r="D605" s="29">
        <f t="shared" si="171"/>
        <v>1.5896826588799475</v>
      </c>
      <c r="E605" s="29">
        <f t="shared" si="175"/>
        <v>1.9326689316863866E-2</v>
      </c>
      <c r="F605" s="30">
        <f t="shared" si="178"/>
        <v>2.2472935697797198E-2</v>
      </c>
      <c r="G605" s="29">
        <f t="shared" si="163"/>
        <v>-1.3416771837851782E-2</v>
      </c>
      <c r="H605" s="29">
        <f t="shared" si="167"/>
        <v>-0.22638324483001776</v>
      </c>
      <c r="I605" s="29"/>
      <c r="J605" s="29"/>
      <c r="K605" s="29"/>
      <c r="L605" s="1" t="d">
        <v>2018-10-15</v>
      </c>
      <c r="M605">
        <v>53.099997999999999</v>
      </c>
      <c r="N605">
        <v>113.709999</v>
      </c>
      <c r="O605" s="29">
        <f t="shared" si="172"/>
        <v>2.1414313235944</v>
      </c>
      <c r="P605" s="29">
        <f t="shared" si="176"/>
        <v>0.10208082037671173</v>
      </c>
      <c r="Q605" s="30">
        <f t="shared" si="179"/>
        <v>8.5990191946559352E-2</v>
      </c>
      <c r="R605" s="29">
        <f t="shared" si="164"/>
        <v>9.637173085572863E-2</v>
      </c>
      <c r="S605" s="29">
        <f t="shared" si="168"/>
        <v>-6.5621230780358017E-2</v>
      </c>
      <c r="T605" s="29"/>
      <c r="U605" s="29"/>
      <c r="V605" s="29"/>
      <c r="W605" s="1" t="d">
        <v>2018-10-15</v>
      </c>
      <c r="X605">
        <v>106.339996</v>
      </c>
      <c r="Y605">
        <v>73.180000000000007</v>
      </c>
      <c r="Z605" s="29">
        <f t="shared" si="173"/>
        <v>1.4531292156326865</v>
      </c>
      <c r="AA605" s="29">
        <f t="shared" si="177"/>
        <v>-5.7439775935158059E-3</v>
      </c>
      <c r="AB605" s="30">
        <f t="shared" si="180"/>
        <v>1.0472646127330171E-2</v>
      </c>
      <c r="AC605" s="29">
        <f t="shared" si="165"/>
        <v>9.2205091044075885E-2</v>
      </c>
      <c r="AD605" s="29">
        <f t="shared" si="169"/>
        <v>0.10025779474736421</v>
      </c>
      <c r="AE605" s="29"/>
      <c r="AF605" s="29"/>
      <c r="AG605" s="29"/>
      <c r="AZ605" s="1" t="d">
        <f>A602</f>
        <v>2018-09-24</v>
      </c>
      <c r="BA605" s="6">
        <f t="shared" si="174"/>
        <v>9.7935964132744663E-2</v>
      </c>
      <c r="BB605" s="6">
        <f t="shared" si="166"/>
        <v>-3.491693353914456E-2</v>
      </c>
      <c r="BC605" s="6">
        <f t="shared" si="170"/>
        <v>-0.26398382449840441</v>
      </c>
    </row>
    <row r="606" spans="1:55">
      <c r="A606" s="1" t="d">
        <v>2018-10-22</v>
      </c>
      <c r="B606">
        <v>66.480002999999996</v>
      </c>
      <c r="C606">
        <v>114.989998</v>
      </c>
      <c r="D606" s="29">
        <f t="shared" si="171"/>
        <v>1.7296930326552482</v>
      </c>
      <c r="E606" s="29">
        <f t="shared" si="175"/>
        <v>0.11077140817075072</v>
      </c>
      <c r="F606" s="30">
        <f t="shared" si="178"/>
        <v>6.3650302579055934E-2</v>
      </c>
      <c r="G606" s="29">
        <f t="shared" si="163"/>
        <v>8.1381337854187427E-2</v>
      </c>
      <c r="H606" s="29">
        <f t="shared" si="167"/>
        <v>-0.14675478520125304</v>
      </c>
      <c r="I606" s="29"/>
      <c r="J606" s="29"/>
      <c r="K606" s="29"/>
      <c r="L606" s="1" t="d">
        <v>2018-10-22</v>
      </c>
      <c r="M606">
        <v>50.860000999999997</v>
      </c>
      <c r="N606">
        <v>114.989998</v>
      </c>
      <c r="O606" s="29">
        <f t="shared" si="172"/>
        <v>2.2609122245200113</v>
      </c>
      <c r="P606" s="29">
        <f t="shared" si="176"/>
        <v>0.11052481322951664</v>
      </c>
      <c r="Q606" s="30">
        <f t="shared" si="179"/>
        <v>0.11494939655763972</v>
      </c>
      <c r="R606" s="29">
        <f t="shared" si="164"/>
        <v>0.15908705087930169</v>
      </c>
      <c r="S606" s="29">
        <f t="shared" si="168"/>
        <v>-3.6529082819365642E-2</v>
      </c>
      <c r="T606" s="29"/>
      <c r="U606" s="29"/>
      <c r="V606" s="29"/>
      <c r="W606" s="1" t="d">
        <v>2018-10-22</v>
      </c>
      <c r="X606">
        <v>103.410004</v>
      </c>
      <c r="Y606">
        <v>69.099997999999999</v>
      </c>
      <c r="Z606" s="29">
        <f t="shared" si="173"/>
        <v>1.4965268739949891</v>
      </c>
      <c r="AA606" s="29">
        <f t="shared" si="177"/>
        <v>9.1843933511311213E-4</v>
      </c>
      <c r="AB606" s="30">
        <f t="shared" si="180"/>
        <v>2.7533397985937428E-3</v>
      </c>
      <c r="AC606" s="29">
        <f t="shared" si="165"/>
        <v>0.10204196285475026</v>
      </c>
      <c r="AD606" s="29">
        <f t="shared" si="169"/>
        <v>0.13607275581709916</v>
      </c>
      <c r="AE606" s="29"/>
      <c r="AF606" s="29"/>
      <c r="AG606" s="29"/>
      <c r="AZ606" s="1" t="d">
        <f>A603</f>
        <v>2018-10-01</v>
      </c>
      <c r="BA606" s="6">
        <f t="shared" si="174"/>
        <v>5.5346829293030614E-2</v>
      </c>
      <c r="BB606" s="6">
        <f t="shared" si="166"/>
        <v>-1.9758078869693947E-2</v>
      </c>
      <c r="BC606" s="6">
        <f t="shared" si="170"/>
        <v>-0.34646029389167909</v>
      </c>
    </row>
    <row r="607" spans="1:55">
      <c r="A607" s="1" t="d">
        <v>2018-10-29</v>
      </c>
      <c r="B607">
        <v>67.559997999999993</v>
      </c>
      <c r="C607">
        <v>112</v>
      </c>
      <c r="D607" s="29">
        <f t="shared" si="171"/>
        <v>1.6577857210712175</v>
      </c>
      <c r="E607" s="29">
        <f t="shared" si="175"/>
        <v>0.12362230161397196</v>
      </c>
      <c r="F607" s="30">
        <f t="shared" si="178"/>
        <v>3.307027546767171E-2</v>
      </c>
      <c r="G607" s="29">
        <f t="shared" si="163"/>
        <v>4.531860447061665E-3</v>
      </c>
      <c r="H607" s="29">
        <f t="shared" si="167"/>
        <v>-0.15037381951417406</v>
      </c>
      <c r="I607" s="29"/>
      <c r="J607" s="29"/>
      <c r="K607" s="29"/>
      <c r="L607" s="1" t="d">
        <v>2018-10-29</v>
      </c>
      <c r="M607">
        <v>53.959999000000003</v>
      </c>
      <c r="N607">
        <v>112</v>
      </c>
      <c r="O607" s="29">
        <f t="shared" si="172"/>
        <v>2.0756116025873164</v>
      </c>
      <c r="P607" s="29">
        <f t="shared" si="176"/>
        <v>5.6730865047345529E-2</v>
      </c>
      <c r="Q607" s="30">
        <f t="shared" si="179"/>
        <v>7.725758336146595E-3</v>
      </c>
      <c r="R607" s="29">
        <f t="shared" si="164"/>
        <v>4.8252211121273383E-2</v>
      </c>
      <c r="S607" s="29">
        <f t="shared" si="168"/>
        <v>-8.6227355465089583E-2</v>
      </c>
      <c r="T607" s="29"/>
      <c r="U607" s="29"/>
      <c r="V607" s="29"/>
      <c r="W607" s="1" t="d">
        <v>2018-10-29</v>
      </c>
      <c r="X607">
        <v>107.970001</v>
      </c>
      <c r="Y607">
        <v>70.989998</v>
      </c>
      <c r="Z607" s="29">
        <f t="shared" si="173"/>
        <v>1.5209184961520916</v>
      </c>
      <c r="AA607" s="29">
        <f t="shared" si="177"/>
        <v>6.723639188763407E-2</v>
      </c>
      <c r="AB607" s="30">
        <f t="shared" si="180"/>
        <v>-7.9918433507582196E-3</v>
      </c>
      <c r="AC607" s="29">
        <f t="shared" si="165"/>
        <v>0.11633138190461483</v>
      </c>
      <c r="AD607" s="29">
        <f t="shared" si="169"/>
        <v>0.16336712474439399</v>
      </c>
      <c r="AE607" s="29"/>
      <c r="AF607" s="29"/>
      <c r="AG607" s="29"/>
      <c r="AZ607" s="1" t="d">
        <f>A604</f>
        <v>2018-10-08</v>
      </c>
      <c r="BA607" s="6">
        <f t="shared" si="174"/>
        <v>8.8023765904149398E-2</v>
      </c>
      <c r="BB607" s="6">
        <f t="shared" si="166"/>
        <v>8.0407452077609631E-2</v>
      </c>
      <c r="BC607" s="6">
        <f t="shared" si="170"/>
        <v>-0.27312823249454382</v>
      </c>
    </row>
    <row r="608" spans="1:55">
      <c r="A608" s="1" t="d">
        <v>2018-11-05</v>
      </c>
      <c r="B608">
        <v>68.5</v>
      </c>
      <c r="C608">
        <v>113.349998</v>
      </c>
      <c r="D608" s="29">
        <f t="shared" si="171"/>
        <v>1.654744496350365</v>
      </c>
      <c r="E608" s="29">
        <f t="shared" si="175"/>
        <v>5.3793266522987125E-2</v>
      </c>
      <c r="F608" s="30">
        <f t="shared" si="178"/>
        <v>3.1866861936784903E-2</v>
      </c>
      <c r="G608" s="29">
        <f t="shared" si="163"/>
        <v>-6.6774376857770629E-2</v>
      </c>
      <c r="H608" s="29">
        <f t="shared" si="167"/>
        <v>-0.1265481094081817</v>
      </c>
      <c r="I608" s="29"/>
      <c r="J608" s="29"/>
      <c r="K608" s="29"/>
      <c r="L608" s="1" t="d">
        <v>2018-11-05</v>
      </c>
      <c r="M608">
        <v>54.98</v>
      </c>
      <c r="N608">
        <v>113.349998</v>
      </c>
      <c r="O608" s="29">
        <f t="shared" si="172"/>
        <v>2.0616587486358675</v>
      </c>
      <c r="P608" s="29">
        <f t="shared" si="176"/>
        <v>-3.2272253081811565E-2</v>
      </c>
      <c r="Q608" s="30">
        <f t="shared" si="179"/>
        <v>-1.6563277288414432E-2</v>
      </c>
      <c r="R608" s="29">
        <f t="shared" si="164"/>
        <v>2.0993101766584317E-2</v>
      </c>
      <c r="S608" s="29">
        <f t="shared" si="168"/>
        <v>-7.9231864884684214E-2</v>
      </c>
      <c r="T608" s="29"/>
      <c r="U608" s="29"/>
      <c r="V608" s="29"/>
      <c r="W608" s="1" t="d">
        <v>2018-11-05</v>
      </c>
      <c r="X608">
        <v>110.019997</v>
      </c>
      <c r="Y608">
        <v>72.419998000000007</v>
      </c>
      <c r="Z608" s="29">
        <f t="shared" si="173"/>
        <v>1.519193593460193</v>
      </c>
      <c r="AA608" s="29">
        <f t="shared" si="177"/>
        <v>3.4326666629530732E-2</v>
      </c>
      <c r="AB608" s="30">
        <f t="shared" si="180"/>
        <v>-4.4028204266912613E-3</v>
      </c>
      <c r="AC608" s="29">
        <f t="shared" si="165"/>
        <v>0.10623790990359881</v>
      </c>
      <c r="AD608" s="29">
        <f t="shared" si="169"/>
        <v>0.18264673600106238</v>
      </c>
      <c r="AE608" s="29"/>
      <c r="AF608" s="29"/>
      <c r="AG608" s="29"/>
      <c r="AZ608" s="1" t="d">
        <f>A605</f>
        <v>2018-10-15</v>
      </c>
      <c r="BA608" s="6">
        <f t="shared" si="174"/>
        <v>7.6771332845554541E-2</v>
      </c>
      <c r="BB608" s="6">
        <f t="shared" si="166"/>
        <v>9.6156270239728517E-2</v>
      </c>
      <c r="BC608" s="6">
        <f t="shared" si="170"/>
        <v>-0.24579594882010924</v>
      </c>
    </row>
    <row r="609" spans="1:55">
      <c r="A609" s="1" t="d">
        <v>2018-11-12</v>
      </c>
      <c r="B609">
        <v>67.180000000000007</v>
      </c>
      <c r="C609">
        <v>114.699997</v>
      </c>
      <c r="D609" s="29">
        <f t="shared" si="171"/>
        <v>1.7073533343256919</v>
      </c>
      <c r="E609" s="29">
        <f t="shared" si="175"/>
        <v>7.1410003093804575E-2</v>
      </c>
      <c r="F609" s="30">
        <f t="shared" si="178"/>
        <v>5.117640139723665E-2</v>
      </c>
      <c r="G609" s="29">
        <f t="shared" si="163"/>
        <v>-2.0468222011146047E-2</v>
      </c>
      <c r="H609" s="29">
        <f t="shared" si="167"/>
        <v>-6.4905718332494228E-2</v>
      </c>
      <c r="I609" s="29"/>
      <c r="J609" s="29"/>
      <c r="K609" s="29"/>
      <c r="L609" s="1" t="d">
        <v>2018-11-12</v>
      </c>
      <c r="M609">
        <v>55.240001999999997</v>
      </c>
      <c r="N609">
        <v>114.699997</v>
      </c>
      <c r="O609" s="29">
        <f t="shared" si="172"/>
        <v>2.0763937879654675</v>
      </c>
      <c r="P609" s="29">
        <f t="shared" si="176"/>
        <v>-3.0841815025822648E-2</v>
      </c>
      <c r="Q609" s="30">
        <f t="shared" si="179"/>
        <v>-1.1345428414514301E-2</v>
      </c>
      <c r="R609" s="29">
        <f t="shared" si="164"/>
        <v>5.6261829463123414E-2</v>
      </c>
      <c r="S609" s="29">
        <f t="shared" si="168"/>
        <v>-5.6222966415511375E-2</v>
      </c>
      <c r="T609" s="29"/>
      <c r="U609" s="29"/>
      <c r="V609" s="29"/>
      <c r="W609" s="1" t="d">
        <v>2018-11-12</v>
      </c>
      <c r="X609">
        <v>106.370003</v>
      </c>
      <c r="Y609">
        <v>71.989998</v>
      </c>
      <c r="Z609" s="29">
        <f t="shared" si="173"/>
        <v>1.477566411378425</v>
      </c>
      <c r="AA609" s="29">
        <f t="shared" si="177"/>
        <v>1.6677106897504727E-2</v>
      </c>
      <c r="AB609" s="30">
        <f t="shared" si="180"/>
        <v>-3.3921604503827578E-2</v>
      </c>
      <c r="AC609" s="29">
        <f t="shared" si="165"/>
        <v>8.600265479475748E-2</v>
      </c>
      <c r="AD609" s="29">
        <f t="shared" si="169"/>
        <v>0.1523781082148879</v>
      </c>
      <c r="AE609" s="29"/>
      <c r="AF609" s="29"/>
      <c r="AG609" s="29"/>
      <c r="AZ609" s="1" t="d">
        <f>A606</f>
        <v>2018-10-22</v>
      </c>
      <c r="BA609" s="6">
        <f t="shared" si="174"/>
        <v>0.11258629391528949</v>
      </c>
      <c r="BB609" s="6">
        <f t="shared" si="166"/>
        <v>0.15887159026330158</v>
      </c>
      <c r="BC609" s="6">
        <f t="shared" si="170"/>
        <v>-0.16616748919134453</v>
      </c>
    </row>
    <row r="610" spans="1:55">
      <c r="A610" s="1" t="d">
        <v>2018-11-19</v>
      </c>
      <c r="B610">
        <v>63.91</v>
      </c>
      <c r="C610">
        <v>115.139999</v>
      </c>
      <c r="D610" s="29">
        <f t="shared" si="171"/>
        <v>1.8015959787200753</v>
      </c>
      <c r="E610" s="29">
        <f t="shared" si="175"/>
        <v>4.0728971906183201E-2</v>
      </c>
      <c r="F610" s="30">
        <f t="shared" si="178"/>
        <v>0.1129161617883032</v>
      </c>
      <c r="G610" s="29">
        <f t="shared" si="163"/>
        <v>4.8091027879664516E-2</v>
      </c>
      <c r="H610" s="29">
        <f t="shared" si="167"/>
        <v>-7.7600888763114557E-3</v>
      </c>
      <c r="I610" s="29"/>
      <c r="J610" s="29"/>
      <c r="K610" s="29"/>
      <c r="L610" s="1" t="d">
        <v>2018-11-19</v>
      </c>
      <c r="M610">
        <v>53.310001</v>
      </c>
      <c r="N610">
        <v>115.139999</v>
      </c>
      <c r="O610" s="29">
        <f t="shared" si="172"/>
        <v>2.1598198619429776</v>
      </c>
      <c r="P610" s="29">
        <f t="shared" si="176"/>
        <v>-4.5743550042258038E-2</v>
      </c>
      <c r="Q610" s="30">
        <f t="shared" si="179"/>
        <v>3.0512850743063206E-2</v>
      </c>
      <c r="R610" s="29">
        <f t="shared" si="164"/>
        <v>0.11385584721854596</v>
      </c>
      <c r="S610" s="29">
        <f t="shared" si="168"/>
        <v>1.1772636854406113E-2</v>
      </c>
      <c r="T610" s="29"/>
      <c r="U610" s="29"/>
      <c r="V610" s="29"/>
      <c r="W610" s="1" t="d">
        <v>2018-11-19</v>
      </c>
      <c r="X610">
        <v>102.019997</v>
      </c>
      <c r="Y610">
        <v>69.730002999999996</v>
      </c>
      <c r="Z610" s="29">
        <f t="shared" si="173"/>
        <v>1.4630717425897717</v>
      </c>
      <c r="AA610" s="29">
        <f t="shared" si="177"/>
        <v>-2.2608847215024003E-2</v>
      </c>
      <c r="AB610" s="30">
        <f t="shared" si="180"/>
        <v>-4.2533712235201651E-2</v>
      </c>
      <c r="AC610" s="29">
        <f t="shared" si="165"/>
        <v>7.0546268192350103E-2</v>
      </c>
      <c r="AD610" s="29">
        <f t="shared" si="169"/>
        <v>0.13763015600874554</v>
      </c>
      <c r="AE610" s="29"/>
      <c r="AF610" s="29"/>
      <c r="AG610" s="29"/>
      <c r="AZ610" s="1" t="d">
        <f>A607</f>
        <v>2018-10-29</v>
      </c>
      <c r="BA610" s="6">
        <f t="shared" si="174"/>
        <v>0.13988066284258432</v>
      </c>
      <c r="BB610" s="6">
        <f t="shared" si="166"/>
        <v>4.8036750505273264E-2</v>
      </c>
      <c r="BC610" s="6">
        <f t="shared" si="170"/>
        <v>-0.16978652350426554</v>
      </c>
    </row>
    <row r="611" spans="1:55">
      <c r="A611" s="1" t="d">
        <v>2018-11-26</v>
      </c>
      <c r="B611">
        <v>66.110000999999997</v>
      </c>
      <c r="C611">
        <v>115.33000199999999</v>
      </c>
      <c r="D611" s="29">
        <f t="shared" si="171"/>
        <v>1.7445167184311492</v>
      </c>
      <c r="E611" s="29">
        <f t="shared" si="175"/>
        <v>5.0994756148786242E-2</v>
      </c>
      <c r="F611" s="30">
        <f t="shared" si="178"/>
        <v>7.8692800615542194E-2</v>
      </c>
      <c r="G611" s="29">
        <f t="shared" si="163"/>
        <v>-1.3222726625745907E-2</v>
      </c>
      <c r="H611" s="29">
        <f t="shared" si="167"/>
        <v>-5.7048743024639657E-2</v>
      </c>
      <c r="I611" s="29"/>
      <c r="J611" s="29"/>
      <c r="K611" s="29"/>
      <c r="L611" s="1" t="d">
        <v>2018-11-26</v>
      </c>
      <c r="M611">
        <v>54.610000999999997</v>
      </c>
      <c r="N611">
        <v>115.33000199999999</v>
      </c>
      <c r="O611" s="29">
        <f t="shared" si="172"/>
        <v>2.1118842682313814</v>
      </c>
      <c r="P611" s="29">
        <f t="shared" si="176"/>
        <v>1.7324708615876618E-2</v>
      </c>
      <c r="Q611" s="30">
        <f t="shared" si="179"/>
        <v>1.9206014916308377E-2</v>
      </c>
      <c r="R611" s="29">
        <f t="shared" si="164"/>
        <v>5.0793478963127484E-2</v>
      </c>
      <c r="S611" s="29">
        <f t="shared" si="168"/>
        <v>-2.1050814129084362E-2</v>
      </c>
      <c r="T611" s="29"/>
      <c r="U611" s="29"/>
      <c r="V611" s="29"/>
      <c r="W611" s="1" t="d">
        <v>2018-11-26</v>
      </c>
      <c r="X611">
        <v>107.989998</v>
      </c>
      <c r="Y611">
        <v>72.540001000000004</v>
      </c>
      <c r="Z611" s="29">
        <f t="shared" si="173"/>
        <v>1.48869584382829</v>
      </c>
      <c r="AA611" s="29">
        <f t="shared" si="177"/>
        <v>-2.1413962058387838E-2</v>
      </c>
      <c r="AB611" s="30">
        <f t="shared" si="180"/>
        <v>-1.1943356073969815E-2</v>
      </c>
      <c r="AC611" s="29">
        <f t="shared" si="165"/>
        <v>8.1906034085913682E-2</v>
      </c>
      <c r="AD611" s="29">
        <f t="shared" si="169"/>
        <v>0.16212535940341616</v>
      </c>
      <c r="AE611" s="29"/>
      <c r="AF611" s="29"/>
      <c r="AG611" s="29"/>
      <c r="AZ611" s="1" t="d">
        <f>A608</f>
        <v>2018-11-05</v>
      </c>
      <c r="BA611" s="6">
        <f t="shared" si="174"/>
        <v>0.15916027409925271</v>
      </c>
      <c r="BB611" s="6">
        <f t="shared" si="166"/>
        <v>2.0777641150584197E-2</v>
      </c>
      <c r="BC611" s="6">
        <f t="shared" si="170"/>
        <v>-0.14596081339827319</v>
      </c>
    </row>
    <row r="612" spans="1:55">
      <c r="A612" s="1" t="d">
        <v>2018-12-03</v>
      </c>
      <c r="B612">
        <v>64.069999999999993</v>
      </c>
      <c r="C612">
        <v>118.410004</v>
      </c>
      <c r="D612" s="29">
        <f t="shared" si="171"/>
        <v>1.8481349149367881</v>
      </c>
      <c r="E612" s="29">
        <f t="shared" si="175"/>
        <v>0.11053036243197129</v>
      </c>
      <c r="F612" s="30">
        <f t="shared" si="178"/>
        <v>0.17018400337286227</v>
      </c>
      <c r="G612" s="29">
        <f t="shared" si="163"/>
        <v>7.0358828866949968E-2</v>
      </c>
      <c r="H612" s="29">
        <f t="shared" si="167"/>
        <v>1.0176264882286901E-2</v>
      </c>
      <c r="I612" s="29"/>
      <c r="J612" s="29"/>
      <c r="K612" s="29"/>
      <c r="L612" s="1" t="d">
        <v>2018-12-03</v>
      </c>
      <c r="M612">
        <v>51.91</v>
      </c>
      <c r="N612">
        <v>118.410004</v>
      </c>
      <c r="O612" s="29">
        <f t="shared" si="172"/>
        <v>2.2810634559815068</v>
      </c>
      <c r="P612" s="29">
        <f t="shared" si="176"/>
        <v>0.10113088571268392</v>
      </c>
      <c r="Q612" s="30">
        <f t="shared" si="179"/>
        <v>0.12426947249177425</v>
      </c>
      <c r="R612" s="29">
        <f t="shared" si="164"/>
        <v>0.17082616077551052</v>
      </c>
      <c r="S612" s="29">
        <f t="shared" si="168"/>
        <v>7.7642435632255882E-2</v>
      </c>
      <c r="T612" s="29"/>
      <c r="U612" s="29"/>
      <c r="V612" s="29"/>
      <c r="W612" s="1" t="d">
        <v>2018-12-03</v>
      </c>
      <c r="X612">
        <v>103.370003</v>
      </c>
      <c r="Y612">
        <v>68.029999000000004</v>
      </c>
      <c r="Z612" s="29">
        <f t="shared" si="173"/>
        <v>1.519476767888825</v>
      </c>
      <c r="AA612" s="29">
        <f t="shared" si="177"/>
        <v>1.863804860531613E-4</v>
      </c>
      <c r="AB612" s="30">
        <f t="shared" si="180"/>
        <v>3.3951581124298531E-2</v>
      </c>
      <c r="AC612" s="29">
        <f t="shared" si="165"/>
        <v>0.11512681798008161</v>
      </c>
      <c r="AD612" s="29">
        <f t="shared" si="169"/>
        <v>0.19346961915130709</v>
      </c>
      <c r="AE612" s="29"/>
      <c r="AF612" s="29"/>
      <c r="AG612" s="29"/>
      <c r="AZ612" s="1" t="d">
        <f>A609</f>
        <v>2018-11-12</v>
      </c>
      <c r="BA612" s="6">
        <f t="shared" si="174"/>
        <v>0.12889164631307823</v>
      </c>
      <c r="BB612" s="6">
        <f t="shared" si="166"/>
        <v>5.6046368847123294E-2</v>
      </c>
      <c r="BC612" s="6">
        <f t="shared" si="170"/>
        <v>-8.4318422322585712E-2</v>
      </c>
    </row>
    <row r="613" spans="1:55">
      <c r="A613" s="1" t="d">
        <v>2018-12-10</v>
      </c>
      <c r="B613">
        <v>62.09</v>
      </c>
      <c r="C613">
        <v>118.480003</v>
      </c>
      <c r="D613" s="29">
        <f t="shared" si="171"/>
        <v>1.9081978257368335</v>
      </c>
      <c r="E613" s="29">
        <f t="shared" si="175"/>
        <v>0.11121483610748037</v>
      </c>
      <c r="F613" s="30">
        <f t="shared" si="178"/>
        <v>0.18587169357505964</v>
      </c>
      <c r="G613" s="29">
        <f t="shared" si="163"/>
        <v>6.9560896254114948E-2</v>
      </c>
      <c r="H613" s="29">
        <f t="shared" si="167"/>
        <v>4.1779946736368354E-2</v>
      </c>
      <c r="I613" s="29"/>
      <c r="J613" s="29"/>
      <c r="K613" s="29"/>
      <c r="L613" s="1" t="d">
        <v>2018-12-10</v>
      </c>
      <c r="M613">
        <v>51.32</v>
      </c>
      <c r="N613">
        <v>118.480003</v>
      </c>
      <c r="O613" s="29">
        <f t="shared" si="172"/>
        <v>2.3086516562743569</v>
      </c>
      <c r="P613" s="29">
        <f t="shared" si="176"/>
        <v>0.10603102229943814</v>
      </c>
      <c r="Q613" s="30">
        <f t="shared" si="179"/>
        <v>0.13813379593872852</v>
      </c>
      <c r="R613" s="29">
        <f t="shared" si="164"/>
        <v>0.13083314181086322</v>
      </c>
      <c r="S613" s="29">
        <f t="shared" si="168"/>
        <v>0.10209925775806319</v>
      </c>
      <c r="T613" s="29"/>
      <c r="U613" s="29"/>
      <c r="V613" s="29"/>
      <c r="W613" s="1" t="d">
        <v>2018-12-10</v>
      </c>
      <c r="X613">
        <v>102.33000199999999</v>
      </c>
      <c r="Y613">
        <v>67.050003000000004</v>
      </c>
      <c r="Z613" s="29">
        <f t="shared" si="173"/>
        <v>1.5261744581875707</v>
      </c>
      <c r="AA613" s="29">
        <f t="shared" si="177"/>
        <v>3.2367832405419371E-2</v>
      </c>
      <c r="AB613" s="30">
        <f t="shared" si="180"/>
        <v>3.4273831266380159E-2</v>
      </c>
      <c r="AC613" s="29">
        <f t="shared" si="165"/>
        <v>0.10542705417728782</v>
      </c>
      <c r="AD613" s="29">
        <f t="shared" si="169"/>
        <v>0.17773796596411964</v>
      </c>
      <c r="AE613" s="29"/>
      <c r="AF613" s="29"/>
      <c r="AG613" s="29"/>
      <c r="AZ613" s="1" t="d">
        <f>A610</f>
        <v>2018-11-19</v>
      </c>
      <c r="BA613" s="6">
        <f t="shared" si="174"/>
        <v>0.11414369410693587</v>
      </c>
      <c r="BB613" s="6">
        <f t="shared" si="166"/>
        <v>0.11364038660254584</v>
      </c>
      <c r="BC613" s="6">
        <f t="shared" si="170"/>
        <v>-2.717279286640294E-2</v>
      </c>
    </row>
    <row r="614" spans="1:55">
      <c r="A614" s="1" t="d">
        <v>2018-12-17</v>
      </c>
      <c r="B614">
        <v>56.110000999999997</v>
      </c>
      <c r="C614">
        <v>120.720001</v>
      </c>
      <c r="D614" s="29">
        <f t="shared" si="171"/>
        <v>2.1514881277581872</v>
      </c>
      <c r="E614" s="29">
        <f t="shared" si="175"/>
        <v>0.17748682825781528</v>
      </c>
      <c r="F614" s="30">
        <f t="shared" si="178"/>
        <v>0.29453038613859878</v>
      </c>
      <c r="G614" s="29">
        <f t="shared" si="163"/>
        <v>0.17850619781750865</v>
      </c>
      <c r="H614" s="29">
        <f t="shared" si="167"/>
        <v>0.16219712447628729</v>
      </c>
      <c r="I614" s="29"/>
      <c r="J614" s="29"/>
      <c r="K614" s="29"/>
      <c r="L614" s="1" t="d">
        <v>2018-12-17</v>
      </c>
      <c r="M614">
        <v>48.599997999999999</v>
      </c>
      <c r="N614">
        <v>120.720001</v>
      </c>
      <c r="O614" s="29">
        <f t="shared" si="172"/>
        <v>2.4839507400802772</v>
      </c>
      <c r="P614" s="29">
        <f t="shared" si="176"/>
        <v>0.13982551201933272</v>
      </c>
      <c r="Q614" s="30">
        <f t="shared" si="179"/>
        <v>0.18897258010020407</v>
      </c>
      <c r="R614" s="29">
        <f t="shared" si="164"/>
        <v>0.14665171254088433</v>
      </c>
      <c r="S614" s="29">
        <f t="shared" si="168"/>
        <v>0.15108162915046836</v>
      </c>
      <c r="T614" s="29"/>
      <c r="U614" s="29"/>
      <c r="V614" s="29"/>
      <c r="W614" s="1" t="d">
        <v>2018-12-17</v>
      </c>
      <c r="X614">
        <v>93.760002</v>
      </c>
      <c r="Y614">
        <v>62.25</v>
      </c>
      <c r="Z614" s="29">
        <f t="shared" si="173"/>
        <v>1.5061847710843375</v>
      </c>
      <c r="AA614" s="29">
        <f t="shared" si="177"/>
        <v>2.9041652982169441E-2</v>
      </c>
      <c r="AB614" s="30">
        <f t="shared" si="180"/>
        <v>3.0939469378895076E-3</v>
      </c>
      <c r="AC614" s="29">
        <f t="shared" si="165"/>
        <v>8.9502655949126902E-2</v>
      </c>
      <c r="AD614" s="29">
        <f t="shared" si="169"/>
        <v>0.16535970919813026</v>
      </c>
      <c r="AE614" s="29"/>
      <c r="AF614" s="29"/>
      <c r="AG614" s="29"/>
      <c r="AZ614" s="1" t="d">
        <f>A611</f>
        <v>2018-11-26</v>
      </c>
      <c r="BA614" s="6">
        <f t="shared" si="174"/>
        <v>0.13863889750160649</v>
      </c>
      <c r="BB614" s="6">
        <f t="shared" si="166"/>
        <v>5.0578018347127364E-2</v>
      </c>
      <c r="BC614" s="6">
        <f t="shared" si="170"/>
        <v>-7.6461447014731149E-2</v>
      </c>
    </row>
    <row r="615" spans="1:55">
      <c r="A615" s="1" t="d">
        <v>2018-12-24</v>
      </c>
      <c r="B615">
        <v>57.049999</v>
      </c>
      <c r="C615">
        <v>121.050003</v>
      </c>
      <c r="D615" s="29">
        <f t="shared" si="171"/>
        <v>2.1218230520915524</v>
      </c>
      <c r="E615" s="29">
        <f t="shared" si="175"/>
        <v>0.19579808428001652</v>
      </c>
      <c r="F615" s="30">
        <f t="shared" si="178"/>
        <v>0.24175304907572198</v>
      </c>
      <c r="G615" s="29">
        <f t="shared" si="163"/>
        <v>0.15986803069722014</v>
      </c>
      <c r="H615" s="29">
        <f t="shared" si="167"/>
        <v>0.17481429565270457</v>
      </c>
      <c r="I615" s="29"/>
      <c r="J615" s="29"/>
      <c r="K615" s="29"/>
      <c r="L615" s="1" t="d">
        <v>2018-12-24</v>
      </c>
      <c r="M615">
        <v>50.099997999999999</v>
      </c>
      <c r="N615">
        <v>121.050003</v>
      </c>
      <c r="O615" s="29">
        <f t="shared" si="172"/>
        <v>2.4161678210047035</v>
      </c>
      <c r="P615" s="29">
        <f t="shared" si="176"/>
        <v>0.13460217289289389</v>
      </c>
      <c r="Q615" s="30">
        <f t="shared" si="179"/>
        <v>0.15438692908664664</v>
      </c>
      <c r="R615" s="29">
        <f t="shared" si="164"/>
        <v>0.12097975138998453</v>
      </c>
      <c r="S615" s="29">
        <f t="shared" si="168"/>
        <v>0.12343284719778622</v>
      </c>
      <c r="T615" s="29"/>
      <c r="U615" s="29"/>
      <c r="V615" s="29"/>
      <c r="W615" s="1" t="d">
        <v>2018-12-24</v>
      </c>
      <c r="X615">
        <v>97.959998999999996</v>
      </c>
      <c r="Y615">
        <v>63.77</v>
      </c>
      <c r="Z615" s="29">
        <f t="shared" si="173"/>
        <v>1.53614550729183</v>
      </c>
      <c r="AA615" s="29">
        <f t="shared" si="177"/>
        <v>3.1375897464357351E-2</v>
      </c>
      <c r="AB615" s="30">
        <f t="shared" si="180"/>
        <v>4.0645004811982376E-2</v>
      </c>
      <c r="AC615" s="29">
        <f t="shared" si="165"/>
        <v>0.1192650286016665</v>
      </c>
      <c r="AD615" s="29">
        <f t="shared" si="169"/>
        <v>0.16699864091359409</v>
      </c>
      <c r="AE615" s="29"/>
      <c r="AF615" s="29"/>
      <c r="AG615" s="29"/>
      <c r="AZ615" s="1" t="d">
        <f>A612</f>
        <v>2018-12-03</v>
      </c>
      <c r="BA615" s="6">
        <f t="shared" si="174"/>
        <v>0.16998315724949742</v>
      </c>
      <c r="BB615" s="6">
        <f t="shared" si="166"/>
        <v>0.17061070015951041</v>
      </c>
      <c r="BC615" s="6">
        <f t="shared" si="170"/>
        <v>-9.2364391078045838E-3</v>
      </c>
    </row>
    <row r="616" spans="1:55">
      <c r="A616" s="1" t="d">
        <v>2018-12-31</v>
      </c>
      <c r="B616">
        <v>59.869999</v>
      </c>
      <c r="C616">
        <v>122.110001</v>
      </c>
      <c r="D616" s="29">
        <f t="shared" si="171"/>
        <v>2.0395858199362924</v>
      </c>
      <c r="E616" s="29">
        <f t="shared" si="175"/>
        <v>9.8569781326998271E-2</v>
      </c>
      <c r="F616" s="30">
        <f t="shared" si="178"/>
        <v>0.21768738388802975</v>
      </c>
      <c r="G616" s="29">
        <f t="shared" si="163"/>
        <v>0.12603299691684641</v>
      </c>
      <c r="H616" s="29">
        <f t="shared" si="167"/>
        <v>8.4464423799337801E-2</v>
      </c>
      <c r="I616" s="29"/>
      <c r="J616" s="29"/>
      <c r="K616" s="29"/>
      <c r="L616" s="1" t="d">
        <v>2018-12-31</v>
      </c>
      <c r="M616">
        <v>51.279998999999997</v>
      </c>
      <c r="N616">
        <v>122.110001</v>
      </c>
      <c r="O616" s="29">
        <f t="shared" si="172"/>
        <v>2.3812403155468083</v>
      </c>
      <c r="P616" s="29">
        <f t="shared" si="176"/>
        <v>4.2979730637975548E-2</v>
      </c>
      <c r="Q616" s="30">
        <f t="shared" si="179"/>
        <v>0.14096463828869893</v>
      </c>
      <c r="R616" s="29">
        <f t="shared" si="164"/>
        <v>0.10542243712864917</v>
      </c>
      <c r="S616" s="29">
        <f t="shared" si="168"/>
        <v>9.4022758559398525E-2</v>
      </c>
      <c r="T616" s="29"/>
      <c r="U616" s="29"/>
      <c r="V616" s="29"/>
      <c r="W616" s="1" t="d">
        <v>2018-12-31</v>
      </c>
      <c r="X616">
        <v>100.83000199999999</v>
      </c>
      <c r="Y616">
        <v>65.150002000000001</v>
      </c>
      <c r="Z616" s="29">
        <f t="shared" si="173"/>
        <v>1.5476592310772299</v>
      </c>
      <c r="AA616" s="29">
        <f t="shared" si="177"/>
        <v>1.8377572026467243E-2</v>
      </c>
      <c r="AB616" s="30">
        <f t="shared" si="180"/>
        <v>3.2930919419545943E-2</v>
      </c>
      <c r="AC616" s="29">
        <f t="shared" si="165"/>
        <v>0.11210018683734746</v>
      </c>
      <c r="AD616" s="29">
        <f t="shared" si="169"/>
        <v>0.15396716280111733</v>
      </c>
      <c r="AE616" s="29"/>
      <c r="AF616" s="29"/>
      <c r="AG616" s="29"/>
      <c r="AZ616" s="1" t="d">
        <f>A613</f>
        <v>2018-12-10</v>
      </c>
      <c r="BA616" s="6">
        <f t="shared" si="174"/>
        <v>0.15425150406230997</v>
      </c>
      <c r="BB616" s="6">
        <f t="shared" si="166"/>
        <v>0.13061768119486311</v>
      </c>
      <c r="BC616" s="6">
        <f t="shared" si="170"/>
        <v>2.2367242746276869E-2</v>
      </c>
    </row>
    <row r="617" spans="1:55">
      <c r="A617" s="1" t="d">
        <v>2019-01-07</v>
      </c>
      <c r="B617">
        <v>62.009998000000003</v>
      </c>
      <c r="C617">
        <v>120.93</v>
      </c>
      <c r="D617" s="29">
        <f t="shared" si="171"/>
        <v>1.9501693904263633</v>
      </c>
      <c r="E617" s="29">
        <f t="shared" si="175"/>
        <v>2.1756985784789684E-2</v>
      </c>
      <c r="F617" s="30">
        <f t="shared" si="178"/>
        <v>0.18211914873284485</v>
      </c>
      <c r="G617" s="29">
        <f t="shared" si="163"/>
        <v>0.14139043310049734</v>
      </c>
      <c r="H617" s="29">
        <f t="shared" si="167"/>
        <v>4.3046566196214449E-2</v>
      </c>
      <c r="I617" s="29"/>
      <c r="J617" s="29"/>
      <c r="K617" s="29"/>
      <c r="L617" s="1" t="d">
        <v>2019-01-07</v>
      </c>
      <c r="M617">
        <v>52.27</v>
      </c>
      <c r="N617">
        <v>120.93</v>
      </c>
      <c r="O617" s="29">
        <f t="shared" si="172"/>
        <v>2.313564185957528</v>
      </c>
      <c r="P617" s="29">
        <f t="shared" si="176"/>
        <v>2.1256175395169079E-3</v>
      </c>
      <c r="Q617" s="30">
        <f t="shared" si="179"/>
        <v>0.12510200327535922</v>
      </c>
      <c r="R617" s="29">
        <f t="shared" si="164"/>
        <v>0.10616328220476533</v>
      </c>
      <c r="S617" s="29">
        <f t="shared" si="168"/>
        <v>7.1000103143158966E-2</v>
      </c>
      <c r="T617" s="29"/>
      <c r="U617" s="29"/>
      <c r="V617" s="29"/>
      <c r="W617" s="1" t="d">
        <v>2019-01-07</v>
      </c>
      <c r="X617">
        <v>104.58000199999999</v>
      </c>
      <c r="Y617">
        <v>67.870002999999997</v>
      </c>
      <c r="Z617" s="29">
        <f t="shared" si="173"/>
        <v>1.5408869511910881</v>
      </c>
      <c r="AA617" s="29">
        <f t="shared" si="177"/>
        <v>9.5939427934242615E-3</v>
      </c>
      <c r="AB617" s="30">
        <f t="shared" si="180"/>
        <v>1.5714980217029263E-2</v>
      </c>
      <c r="AC617" s="29">
        <f t="shared" si="165"/>
        <v>0.11899173920765969</v>
      </c>
      <c r="AD617" s="29">
        <f t="shared" si="169"/>
        <v>0.15082164572414253</v>
      </c>
      <c r="AE617" s="29"/>
      <c r="AF617" s="29"/>
      <c r="AG617" s="29"/>
      <c r="AZ617" s="1" t="d">
        <f>A614</f>
        <v>2018-12-17</v>
      </c>
      <c r="BA617" s="6">
        <f t="shared" si="174"/>
        <v>0.14187324729632059</v>
      </c>
      <c r="BB617" s="6">
        <f t="shared" si="166"/>
        <v>0.14643625192488421</v>
      </c>
      <c r="BC617" s="6">
        <f t="shared" si="170"/>
        <v>0.1427844204861958</v>
      </c>
    </row>
    <row r="618" spans="1:55">
      <c r="A618" s="1" t="d">
        <v>2019-01-14</v>
      </c>
      <c r="B618">
        <v>63.84</v>
      </c>
      <c r="C618">
        <v>119.55999799999999</v>
      </c>
      <c r="D618" s="29">
        <f t="shared" si="171"/>
        <v>1.8728069862155385</v>
      </c>
      <c r="E618" s="29">
        <f t="shared" si="175"/>
        <v>-0.13872138761202868</v>
      </c>
      <c r="F618" s="30">
        <f t="shared" si="178"/>
        <v>0.13493905532891562</v>
      </c>
      <c r="G618" s="29">
        <f t="shared" si="163"/>
        <v>0.14742367495932929</v>
      </c>
      <c r="H618" s="29">
        <f t="shared" si="167"/>
        <v>3.0714189393250518E-2</v>
      </c>
      <c r="I618" s="29"/>
      <c r="J618" s="29"/>
      <c r="K618" s="29"/>
      <c r="L618" s="1" t="d">
        <v>2019-01-14</v>
      </c>
      <c r="M618">
        <v>53.509998000000003</v>
      </c>
      <c r="N618">
        <v>119.55999799999999</v>
      </c>
      <c r="O618" s="29">
        <f t="shared" si="172"/>
        <v>2.2343487660007013</v>
      </c>
      <c r="P618" s="29">
        <f t="shared" si="176"/>
        <v>-0.10590052724832799</v>
      </c>
      <c r="Q618" s="30">
        <f t="shared" si="179"/>
        <v>0.1009329004991472</v>
      </c>
      <c r="R618" s="29">
        <f t="shared" si="164"/>
        <v>0.10691190723928158</v>
      </c>
      <c r="S618" s="29">
        <f t="shared" si="168"/>
        <v>4.2035476362679042E-2</v>
      </c>
      <c r="T618" s="29"/>
      <c r="U618" s="29"/>
      <c r="V618" s="29"/>
      <c r="W618" s="1" t="d">
        <v>2019-01-14</v>
      </c>
      <c r="X618">
        <v>106.80999799999999</v>
      </c>
      <c r="Y618">
        <v>70.190002000000007</v>
      </c>
      <c r="Z618" s="29">
        <f t="shared" si="173"/>
        <v>1.5217266698467964</v>
      </c>
      <c r="AA618" s="29">
        <f t="shared" si="177"/>
        <v>1.0265845325404647E-2</v>
      </c>
      <c r="AB618" s="30">
        <f t="shared" si="180"/>
        <v>2.1321210299505976E-2</v>
      </c>
      <c r="AC618" s="29">
        <f t="shared" si="165"/>
        <v>0.11076709012094342</v>
      </c>
      <c r="AD618" s="29">
        <f t="shared" si="169"/>
        <v>0.14767248384332948</v>
      </c>
      <c r="AE618" s="29"/>
      <c r="AF618" s="29"/>
      <c r="AG618" s="29"/>
      <c r="AZ618" s="1" t="d">
        <f>A615</f>
        <v>2018-12-24</v>
      </c>
      <c r="BA618" s="6">
        <f t="shared" si="174"/>
        <v>0.14351217901178442</v>
      </c>
      <c r="BB618" s="6">
        <f t="shared" si="166"/>
        <v>0.12076429077398441</v>
      </c>
      <c r="BC618" s="6">
        <f t="shared" si="170"/>
        <v>0.15540159166261308</v>
      </c>
    </row>
    <row r="619" spans="1:55">
      <c r="A619" s="1" t="d">
        <v>2019-01-21</v>
      </c>
      <c r="B619">
        <v>62.93</v>
      </c>
      <c r="C619">
        <v>120.529999</v>
      </c>
      <c r="D619" s="29">
        <f t="shared" si="171"/>
        <v>1.9153027014142698</v>
      </c>
      <c r="E619" s="29">
        <f t="shared" si="175"/>
        <v>-0.10239997062289367</v>
      </c>
      <c r="F619" s="30">
        <f t="shared" si="178"/>
        <v>0.18211331662886127</v>
      </c>
      <c r="G619" s="29">
        <f t="shared" si="163"/>
        <v>0.17330668890725587</v>
      </c>
      <c r="H619" s="29">
        <f t="shared" si="167"/>
        <v>4.6288755184192398E-2</v>
      </c>
      <c r="I619" s="29"/>
      <c r="J619" s="29"/>
      <c r="K619" s="29"/>
      <c r="L619" s="1" t="d">
        <v>2019-01-21</v>
      </c>
      <c r="M619">
        <v>53.119999</v>
      </c>
      <c r="N619">
        <v>120.529999</v>
      </c>
      <c r="O619" s="29">
        <f t="shared" si="172"/>
        <v>2.2690135781064305</v>
      </c>
      <c r="P619" s="29">
        <f t="shared" si="176"/>
        <v>-6.2837550035870424E-2</v>
      </c>
      <c r="Q619" s="30">
        <f t="shared" si="179"/>
        <v>0.12847291451114326</v>
      </c>
      <c r="R619" s="29">
        <f t="shared" si="164"/>
        <v>9.7442962459899959E-2</v>
      </c>
      <c r="S619" s="29">
        <f t="shared" si="168"/>
        <v>6.2401165938727347E-2</v>
      </c>
      <c r="T619" s="29"/>
      <c r="U619" s="29"/>
      <c r="V619" s="29"/>
      <c r="W619" s="1" t="d">
        <v>2019-01-21</v>
      </c>
      <c r="X619">
        <v>107.029999</v>
      </c>
      <c r="Y619">
        <v>70.069999999999993</v>
      </c>
      <c r="Z619" s="29">
        <f t="shared" si="173"/>
        <v>1.5274725132010849</v>
      </c>
      <c r="AA619" s="29">
        <f t="shared" si="177"/>
        <v>-5.6619442778713114E-3</v>
      </c>
      <c r="AB619" s="30">
        <f t="shared" si="180"/>
        <v>3.2458030216170858E-2</v>
      </c>
      <c r="AC619" s="29">
        <f t="shared" si="165"/>
        <v>7.1225202118053249E-2</v>
      </c>
      <c r="AD619" s="29">
        <f t="shared" si="169"/>
        <v>0.15967567591843285</v>
      </c>
      <c r="AE619" s="29"/>
      <c r="AF619" s="29"/>
      <c r="AG619" s="29"/>
      <c r="AZ619" s="1" t="d">
        <f>A616</f>
        <v>2018-12-31</v>
      </c>
      <c r="BA619" s="6">
        <f t="shared" si="174"/>
        <v>0.13048070089930766</v>
      </c>
      <c r="BB619" s="6">
        <f t="shared" si="166"/>
        <v>0.10520697651264906</v>
      </c>
      <c r="BC619" s="6">
        <f t="shared" si="170"/>
        <v>6.5051719809246317E-2</v>
      </c>
    </row>
    <row r="620" spans="1:55">
      <c r="A620" s="1" t="d">
        <v>2019-01-28</v>
      </c>
      <c r="B620">
        <v>64.889999000000003</v>
      </c>
      <c r="C620">
        <v>120.959999</v>
      </c>
      <c r="D620" s="29">
        <f t="shared" si="171"/>
        <v>1.8640776832189501</v>
      </c>
      <c r="E620" s="29">
        <f t="shared" si="175"/>
        <v>-8.9980366858218655E-2</v>
      </c>
      <c r="F620" s="30">
        <f t="shared" si="178"/>
        <v>0.17855866955632307</v>
      </c>
      <c r="G620" s="29">
        <f t="shared" ref="G620:G640" si="181">LN(D620/D581)</f>
        <v>0.14576293367818374</v>
      </c>
      <c r="H620" s="29">
        <f t="shared" si="167"/>
        <v>-1.9542708948748623E-3</v>
      </c>
      <c r="I620" s="29"/>
      <c r="J620" s="29"/>
      <c r="K620" s="29"/>
      <c r="L620" s="1" t="d">
        <v>2019-01-28</v>
      </c>
      <c r="M620">
        <v>53.509998000000003</v>
      </c>
      <c r="N620">
        <v>120.959999</v>
      </c>
      <c r="O620" s="29">
        <f t="shared" si="172"/>
        <v>2.2605121196229532</v>
      </c>
      <c r="P620" s="29">
        <f t="shared" si="176"/>
        <v>-5.2030103705627904E-2</v>
      </c>
      <c r="Q620" s="30">
        <f t="shared" si="179"/>
        <v>0.15619776133449634</v>
      </c>
      <c r="R620" s="29">
        <f t="shared" ref="R620:R640" si="182">LN(O620/O581)</f>
        <v>9.3540708435372544E-2</v>
      </c>
      <c r="S620" s="29">
        <f t="shared" si="168"/>
        <v>3.9722926668263749E-2</v>
      </c>
      <c r="T620" s="29"/>
      <c r="U620" s="29"/>
      <c r="V620" s="29"/>
      <c r="W620" s="1" t="d">
        <v>2019-01-28</v>
      </c>
      <c r="X620">
        <v>107.19000200000001</v>
      </c>
      <c r="Y620">
        <v>71.879997000000003</v>
      </c>
      <c r="Z620" s="29">
        <f t="shared" si="173"/>
        <v>1.4912354823832283</v>
      </c>
      <c r="AA620" s="29">
        <f t="shared" si="177"/>
        <v>-3.7138656788493651E-2</v>
      </c>
      <c r="AB620" s="30">
        <f t="shared" si="180"/>
        <v>2.0141670719304228E-2</v>
      </c>
      <c r="AC620" s="29">
        <f t="shared" ref="AC620:AC640" si="183">LN(Z620/Z581)</f>
        <v>3.5292553075760069E-2</v>
      </c>
      <c r="AD620" s="29">
        <f t="shared" si="169"/>
        <v>0.12601114509473538</v>
      </c>
      <c r="AE620" s="29"/>
      <c r="AF620" s="29"/>
      <c r="AG620" s="29"/>
      <c r="AZ620" s="1" t="d">
        <f>A617</f>
        <v>2019-01-07</v>
      </c>
      <c r="BA620" s="6">
        <f t="shared" si="174"/>
        <v>0.12733518382233286</v>
      </c>
      <c r="BB620" s="6">
        <f t="shared" si="166"/>
        <v>0.10594782158876521</v>
      </c>
      <c r="BC620" s="6">
        <f t="shared" si="170"/>
        <v>2.3633862206122964E-2</v>
      </c>
    </row>
    <row r="621" spans="1:55">
      <c r="A621" s="1" t="d">
        <v>2019-02-04</v>
      </c>
      <c r="B621">
        <v>62.939999</v>
      </c>
      <c r="C621">
        <v>122.349998</v>
      </c>
      <c r="D621" s="29">
        <f t="shared" si="171"/>
        <v>1.9439148386386216</v>
      </c>
      <c r="E621" s="29">
        <f t="shared" si="175"/>
        <v>-3.2123378942400371E-3</v>
      </c>
      <c r="F621" s="30">
        <f t="shared" si="178"/>
        <v>0.22753135097056021</v>
      </c>
      <c r="G621" s="29">
        <f t="shared" si="181"/>
        <v>0.22394227710223708</v>
      </c>
      <c r="H621" s="29">
        <f t="shared" si="167"/>
        <v>0.11448125882972325</v>
      </c>
      <c r="I621" s="29"/>
      <c r="J621" s="29"/>
      <c r="K621" s="29"/>
      <c r="L621" s="1" t="d">
        <v>2019-02-04</v>
      </c>
      <c r="M621">
        <v>52.700001</v>
      </c>
      <c r="N621">
        <v>122.349998</v>
      </c>
      <c r="O621" s="29">
        <f t="shared" si="172"/>
        <v>2.3216317965534765</v>
      </c>
      <c r="P621" s="29">
        <f t="shared" si="176"/>
        <v>3.4810259471317736E-3</v>
      </c>
      <c r="Q621" s="30">
        <f t="shared" si="179"/>
        <v>0.13702674123703562</v>
      </c>
      <c r="R621" s="29">
        <f t="shared" si="182"/>
        <v>0.13688715301565987</v>
      </c>
      <c r="S621" s="29">
        <f t="shared" si="168"/>
        <v>0.11579351437171218</v>
      </c>
      <c r="T621" s="29"/>
      <c r="U621" s="29"/>
      <c r="V621" s="29"/>
      <c r="W621" s="1" t="d">
        <v>2019-02-04</v>
      </c>
      <c r="X621">
        <v>107.129997</v>
      </c>
      <c r="Y621">
        <v>73.069999999999993</v>
      </c>
      <c r="Z621" s="29">
        <f t="shared" si="173"/>
        <v>1.4661283289995897</v>
      </c>
      <c r="AA621" s="29">
        <f t="shared" si="177"/>
        <v>-4.9733056498303063E-2</v>
      </c>
      <c r="AB621" s="30">
        <f t="shared" si="180"/>
        <v>-1.9603430244704938E-2</v>
      </c>
      <c r="AC621" s="29">
        <f t="shared" si="183"/>
        <v>4.3326902630885157E-2</v>
      </c>
      <c r="AD621" s="29">
        <f t="shared" si="169"/>
        <v>0.11051459817419587</v>
      </c>
      <c r="AE621" s="29"/>
      <c r="AF621" s="29"/>
      <c r="AG621" s="29"/>
      <c r="AZ621" s="1" t="d">
        <f>A618</f>
        <v>2019-01-14</v>
      </c>
      <c r="BA621" s="6">
        <f t="shared" si="174"/>
        <v>0.12418602194151981</v>
      </c>
      <c r="BB621" s="6">
        <f t="shared" si="166"/>
        <v>0.10669644662328147</v>
      </c>
      <c r="BC621" s="6">
        <f t="shared" si="170"/>
        <v>1.1301485403159034E-2</v>
      </c>
    </row>
    <row r="622" spans="1:55">
      <c r="A622" s="1" t="d">
        <v>2019-02-11</v>
      </c>
      <c r="B622">
        <v>66.120002999999997</v>
      </c>
      <c r="C622">
        <v>121.980003</v>
      </c>
      <c r="D622" s="29">
        <f t="shared" si="171"/>
        <v>1.8448275478753382</v>
      </c>
      <c r="E622" s="29">
        <f t="shared" si="175"/>
        <v>-1.5052564408548233E-2</v>
      </c>
      <c r="F622" s="30">
        <f t="shared" si="178"/>
        <v>0.23052529579279329</v>
      </c>
      <c r="G622" s="29">
        <f t="shared" si="181"/>
        <v>0.20653671635890286</v>
      </c>
      <c r="H622" s="29">
        <f t="shared" si="167"/>
        <v>4.9572432446500135E-2</v>
      </c>
      <c r="I622" s="29"/>
      <c r="J622" s="29"/>
      <c r="K622" s="29"/>
      <c r="L622" s="1" t="d">
        <v>2019-02-11</v>
      </c>
      <c r="M622">
        <v>54.48</v>
      </c>
      <c r="N622">
        <v>121.980003</v>
      </c>
      <c r="O622" s="29">
        <f t="shared" si="172"/>
        <v>2.2389868392070484</v>
      </c>
      <c r="P622" s="29">
        <f t="shared" si="176"/>
        <v>2.0736538805358252E-3</v>
      </c>
      <c r="Q622" s="30">
        <f t="shared" si="179"/>
        <v>0.13249846618080871</v>
      </c>
      <c r="R622" s="29">
        <f t="shared" si="182"/>
        <v>0.13406478954805445</v>
      </c>
      <c r="S622" s="29">
        <f t="shared" si="168"/>
        <v>6.6078428915654741E-2</v>
      </c>
      <c r="T622" s="29"/>
      <c r="U622" s="29"/>
      <c r="V622" s="29"/>
      <c r="W622" s="1" t="d">
        <v>2019-02-11</v>
      </c>
      <c r="X622">
        <v>110.05999799999999</v>
      </c>
      <c r="Y622">
        <v>75.690002000000007</v>
      </c>
      <c r="Z622" s="29">
        <f t="shared" si="173"/>
        <v>1.454088982584516</v>
      </c>
      <c r="AA622" s="29">
        <f t="shared" si="177"/>
        <v>-4.5466081425287345E-2</v>
      </c>
      <c r="AB622" s="30">
        <f t="shared" si="180"/>
        <v>2.2301541460125827E-2</v>
      </c>
      <c r="AC622" s="29">
        <f t="shared" si="183"/>
        <v>4.3536547649350908E-2</v>
      </c>
      <c r="AD622" s="29">
        <f t="shared" si="169"/>
        <v>0.10877768554154341</v>
      </c>
      <c r="AE622" s="29"/>
      <c r="AF622" s="29"/>
      <c r="AG622" s="29"/>
      <c r="AZ622" s="1" t="d">
        <f>A619</f>
        <v>2019-01-21</v>
      </c>
      <c r="BA622" s="6">
        <f t="shared" si="174"/>
        <v>0.13618921401662318</v>
      </c>
      <c r="BB622" s="6">
        <f t="shared" si="166"/>
        <v>9.7227501843899847E-2</v>
      </c>
      <c r="BC622" s="6">
        <f t="shared" si="170"/>
        <v>2.6876051194100914E-2</v>
      </c>
    </row>
    <row r="623" spans="1:55">
      <c r="A623" s="1" t="d">
        <v>2019-02-18</v>
      </c>
      <c r="B623">
        <v>65.760002</v>
      </c>
      <c r="C623">
        <v>121.57</v>
      </c>
      <c r="D623" s="29">
        <f t="shared" si="171"/>
        <v>1.8486921578864914</v>
      </c>
      <c r="E623" s="29">
        <f t="shared" si="175"/>
        <v>-3.5397231358567191E-2</v>
      </c>
      <c r="F623" s="30">
        <f t="shared" si="178"/>
        <v>0.16462509988824608</v>
      </c>
      <c r="G623" s="29">
        <f t="shared" si="181"/>
        <v>0.14203077227783956</v>
      </c>
      <c r="H623" s="29">
        <f t="shared" si="167"/>
        <v>9.7588835287869602E-2</v>
      </c>
      <c r="I623" s="29"/>
      <c r="J623" s="29"/>
      <c r="K623" s="29"/>
      <c r="L623" s="1" t="d">
        <v>2019-02-18</v>
      </c>
      <c r="M623">
        <v>55.779998999999997</v>
      </c>
      <c r="N623">
        <v>121.57</v>
      </c>
      <c r="O623" s="29">
        <f t="shared" si="172"/>
        <v>2.1794550408650957</v>
      </c>
      <c r="P623" s="29">
        <f t="shared" si="176"/>
        <v>-4.0270325664753165E-2</v>
      </c>
      <c r="Q623" s="30">
        <f t="shared" si="179"/>
        <v>2.3291734642146785E-2</v>
      </c>
      <c r="R623" s="29">
        <f t="shared" si="182"/>
        <v>7.246167477661998E-2</v>
      </c>
      <c r="S623" s="29">
        <f t="shared" si="168"/>
        <v>8.6007252601798465E-2</v>
      </c>
      <c r="T623" s="29"/>
      <c r="U623" s="29"/>
      <c r="V623" s="29"/>
      <c r="W623" s="1" t="d">
        <v>2019-02-18</v>
      </c>
      <c r="X623">
        <v>111.110001</v>
      </c>
      <c r="Y623">
        <v>76.209998999999996</v>
      </c>
      <c r="Z623" s="29">
        <f t="shared" si="173"/>
        <v>1.45794518380718</v>
      </c>
      <c r="AA623" s="29">
        <f t="shared" si="177"/>
        <v>-4.6586381231048163E-2</v>
      </c>
      <c r="AB623" s="30">
        <f t="shared" si="180"/>
        <v>-6.8249607895781725E-3</v>
      </c>
      <c r="AC623" s="29">
        <f t="shared" si="183"/>
        <v>3.9009384277753127E-2</v>
      </c>
      <c r="AD623" s="29">
        <f t="shared" si="169"/>
        <v>0.10603958929463736</v>
      </c>
      <c r="AE623" s="29"/>
      <c r="AF623" s="29"/>
      <c r="AG623" s="29"/>
      <c r="AZ623" s="1" t="d">
        <f>A620</f>
        <v>2019-01-28</v>
      </c>
      <c r="BA623" s="6">
        <f t="shared" si="174"/>
        <v>0.10252468319292571</v>
      </c>
      <c r="BB623" s="6">
        <f t="shared" ref="BB623:BB643" si="184">R620-AVERAGE($P$4:$S$640)</f>
        <v>9.3325247819372431E-2</v>
      </c>
      <c r="BC623" s="6">
        <f t="shared" si="170"/>
        <v>-2.1366974884966347E-2</v>
      </c>
    </row>
    <row r="624" spans="1:55">
      <c r="A624" s="1" t="d">
        <v>2019-02-25</v>
      </c>
      <c r="B624">
        <v>66.449996999999996</v>
      </c>
      <c r="C624">
        <v>118.660004</v>
      </c>
      <c r="D624" s="29">
        <f t="shared" si="171"/>
        <v>1.7857036773079162</v>
      </c>
      <c r="E624" s="29">
        <f t="shared" si="175"/>
        <v>-4.2953836413915793E-2</v>
      </c>
      <c r="F624" s="30">
        <f t="shared" si="178"/>
        <v>0.11627814382554327</v>
      </c>
      <c r="G624" s="29">
        <f t="shared" si="181"/>
        <v>0.12554474912951219</v>
      </c>
      <c r="H624" s="29">
        <f t="shared" si="167"/>
        <v>0.10459135236322094</v>
      </c>
      <c r="I624" s="29"/>
      <c r="J624" s="29"/>
      <c r="K624" s="29"/>
      <c r="L624" s="1" t="d">
        <v>2019-02-25</v>
      </c>
      <c r="M624">
        <v>54.98</v>
      </c>
      <c r="N624">
        <v>118.660004</v>
      </c>
      <c r="O624" s="29">
        <f t="shared" si="172"/>
        <v>2.1582394325209169</v>
      </c>
      <c r="P624" s="29">
        <f t="shared" si="176"/>
        <v>-4.6298577413849684E-2</v>
      </c>
      <c r="Q624" s="30">
        <f t="shared" si="179"/>
        <v>7.8183635439350203E-3</v>
      </c>
      <c r="R624" s="29">
        <f t="shared" si="182"/>
        <v>5.8027345204011004E-2</v>
      </c>
      <c r="S624" s="29">
        <f t="shared" si="168"/>
        <v>9.41325948429802E-2</v>
      </c>
      <c r="T624" s="29"/>
      <c r="U624" s="29"/>
      <c r="V624" s="29"/>
      <c r="W624" s="1" t="d">
        <v>2019-02-25</v>
      </c>
      <c r="X624">
        <v>111.099998</v>
      </c>
      <c r="Y624">
        <v>76.410004000000001</v>
      </c>
      <c r="Z624" s="29">
        <f t="shared" si="173"/>
        <v>1.4539980654889115</v>
      </c>
      <c r="AA624" s="29">
        <f t="shared" si="177"/>
        <v>-2.5287910547613632E-2</v>
      </c>
      <c r="AB624" s="30">
        <f t="shared" si="180"/>
        <v>5.9773776520651034E-4</v>
      </c>
      <c r="AC624" s="29">
        <f t="shared" si="183"/>
        <v>2.6745349499974449E-2</v>
      </c>
      <c r="AD624" s="29">
        <f t="shared" si="169"/>
        <v>0.10422038962941856</v>
      </c>
      <c r="AE624" s="29"/>
      <c r="AF624" s="29"/>
      <c r="AG624" s="29"/>
      <c r="AZ624" s="1" t="d">
        <f>A621</f>
        <v>2019-02-04</v>
      </c>
      <c r="BA624" s="6">
        <f t="shared" si="174"/>
        <v>8.7028136272386203E-2</v>
      </c>
      <c r="BB624" s="6">
        <f t="shared" si="184"/>
        <v>0.13667169239965976</v>
      </c>
      <c r="BC624" s="6">
        <f t="shared" si="170"/>
        <v>9.5068554839631766E-2</v>
      </c>
    </row>
    <row r="625" spans="1:55">
      <c r="A625" s="1" t="d">
        <v>2019-03-04</v>
      </c>
      <c r="B625">
        <v>63.900002000000001</v>
      </c>
      <c r="C625">
        <v>121.57</v>
      </c>
      <c r="D625" s="29">
        <f t="shared" si="171"/>
        <v>1.9025038528167806</v>
      </c>
      <c r="E625" s="29">
        <f t="shared" si="175"/>
        <v>-2.1533061908711293E-2</v>
      </c>
      <c r="F625" s="30">
        <f t="shared" si="178"/>
        <v>9.5226880891098306E-2</v>
      </c>
      <c r="G625" s="29">
        <f t="shared" si="181"/>
        <v>0.20210936088092055</v>
      </c>
      <c r="H625" s="29">
        <f t="shared" si="167"/>
        <v>0.16621965334527167</v>
      </c>
      <c r="I625" s="29"/>
      <c r="J625" s="29"/>
      <c r="K625" s="29"/>
      <c r="L625" s="1" t="d">
        <v>2019-03-04</v>
      </c>
      <c r="M625">
        <v>54.73</v>
      </c>
      <c r="N625">
        <v>121.57</v>
      </c>
      <c r="O625" s="29">
        <f t="shared" si="172"/>
        <v>2.2212680431207747</v>
      </c>
      <c r="P625" s="29">
        <f t="shared" si="176"/>
        <v>-4.4192075607609509E-2</v>
      </c>
      <c r="Q625" s="30">
        <f t="shared" si="179"/>
        <v>-1.7690147600090494E-2</v>
      </c>
      <c r="R625" s="29">
        <f t="shared" si="182"/>
        <v>0.12259396709921415</v>
      </c>
      <c r="S625" s="29">
        <f t="shared" si="168"/>
        <v>0.13297550600838345</v>
      </c>
      <c r="T625" s="29"/>
      <c r="U625" s="29"/>
      <c r="V625" s="29"/>
      <c r="W625" s="1" t="d">
        <v>2019-03-04</v>
      </c>
      <c r="X625">
        <v>108.410004</v>
      </c>
      <c r="Y625">
        <v>74.269997000000004</v>
      </c>
      <c r="Z625" s="29">
        <f t="shared" si="173"/>
        <v>1.4596742746603315</v>
      </c>
      <c r="AA625" s="29">
        <f t="shared" si="177"/>
        <v>-4.4118251858589188E-3</v>
      </c>
      <c r="AB625" s="30">
        <f t="shared" si="180"/>
        <v>-2.4933694765677035E-2</v>
      </c>
      <c r="AC625" s="29">
        <f t="shared" si="183"/>
        <v>1.4966646539516452E-2</v>
      </c>
      <c r="AD625" s="29">
        <f t="shared" si="169"/>
        <v>9.6699091456262071E-2</v>
      </c>
      <c r="AE625" s="29"/>
      <c r="AF625" s="29"/>
      <c r="AG625" s="29"/>
      <c r="AZ625" s="1" t="d">
        <f>A622</f>
        <v>2019-02-11</v>
      </c>
      <c r="BA625" s="6">
        <f t="shared" si="174"/>
        <v>8.5291223639733738E-2</v>
      </c>
      <c r="BB625" s="6">
        <f t="shared" si="184"/>
        <v>0.13384932893205434</v>
      </c>
      <c r="BC625" s="6">
        <f t="shared" si="170"/>
        <v>3.0159728456408651E-2</v>
      </c>
    </row>
    <row r="626" spans="1:55">
      <c r="A626" s="1" t="d">
        <v>2019-03-11</v>
      </c>
      <c r="B626">
        <v>65.510002</v>
      </c>
      <c r="C626">
        <v>121.75</v>
      </c>
      <c r="D626" s="29">
        <f t="shared" si="171"/>
        <v>1.8584948295376331</v>
      </c>
      <c r="E626" s="29">
        <f t="shared" si="175"/>
        <v>7.3811255515918994E-3</v>
      </c>
      <c r="F626" s="30">
        <f t="shared" si="178"/>
        <v>0.11428411973041333</v>
      </c>
      <c r="G626" s="29">
        <f t="shared" si="181"/>
        <v>0.13547327627406955</v>
      </c>
      <c r="H626" s="29">
        <f t="shared" si="167"/>
        <v>0.15320431154920092</v>
      </c>
      <c r="I626" s="29"/>
      <c r="J626" s="29"/>
      <c r="K626" s="29"/>
      <c r="L626" s="1" t="d">
        <v>2019-03-11</v>
      </c>
      <c r="M626">
        <v>55.400002000000001</v>
      </c>
      <c r="N626">
        <v>121.75</v>
      </c>
      <c r="O626" s="29">
        <f t="shared" si="172"/>
        <v>2.197653350265222</v>
      </c>
      <c r="P626" s="29">
        <f t="shared" si="176"/>
        <v>-1.8633327512870095E-2</v>
      </c>
      <c r="Q626" s="30">
        <f t="shared" si="179"/>
        <v>5.7134273620593146E-2</v>
      </c>
      <c r="R626" s="29">
        <f t="shared" si="182"/>
        <v>8.6571157654052114E-2</v>
      </c>
      <c r="S626" s="29">
        <f t="shared" si="168"/>
        <v>0.13070881197571388</v>
      </c>
      <c r="T626" s="29"/>
      <c r="U626" s="29"/>
      <c r="V626" s="29"/>
      <c r="W626" s="1" t="d">
        <v>2019-03-11</v>
      </c>
      <c r="X626">
        <v>110.599998</v>
      </c>
      <c r="Y626">
        <v>73.989998</v>
      </c>
      <c r="Z626" s="29">
        <f t="shared" si="173"/>
        <v>1.4947966075090311</v>
      </c>
      <c r="AA626" s="29">
        <f t="shared" si="177"/>
        <v>2.7610573383211472E-2</v>
      </c>
      <c r="AB626" s="30">
        <f t="shared" si="180"/>
        <v>-1.7324277044296735E-2</v>
      </c>
      <c r="AC626" s="29">
        <f t="shared" si="183"/>
        <v>1.5964828490681112E-3</v>
      </c>
      <c r="AD626" s="29">
        <f t="shared" si="169"/>
        <v>0.10088510590522455</v>
      </c>
      <c r="AE626" s="29"/>
      <c r="AF626" s="29"/>
      <c r="AG626" s="29"/>
      <c r="AZ626" s="1" t="d">
        <f>A623</f>
        <v>2019-02-18</v>
      </c>
      <c r="BA626" s="6">
        <f t="shared" si="174"/>
        <v>8.2553127392827691E-2</v>
      </c>
      <c r="BB626" s="6">
        <f t="shared" si="184"/>
        <v>7.2246214160619868E-2</v>
      </c>
      <c r="BC626" s="6">
        <f t="shared" si="170"/>
        <v>7.8176131297778118E-2</v>
      </c>
    </row>
    <row r="627" spans="1:55">
      <c r="A627" s="1" t="d">
        <v>2019-03-18</v>
      </c>
      <c r="B627">
        <v>65.470000999999996</v>
      </c>
      <c r="C627">
        <v>124.860001</v>
      </c>
      <c r="D627" s="29">
        <f t="shared" si="171"/>
        <v>1.9071330241769815</v>
      </c>
      <c r="E627" s="29">
        <f t="shared" si="175"/>
        <v>3.1122632509243537E-2</v>
      </c>
      <c r="F627" s="30">
        <f t="shared" si="178"/>
        <v>0.14195446587450256</v>
      </c>
      <c r="G627" s="29">
        <f t="shared" si="181"/>
        <v>0.17318854642425716</v>
      </c>
      <c r="H627" s="29">
        <f t="shared" si="167"/>
        <v>0.14465013140364721</v>
      </c>
      <c r="I627" s="29"/>
      <c r="J627" s="29"/>
      <c r="K627" s="29"/>
      <c r="L627" s="1" t="d">
        <v>2019-03-18</v>
      </c>
      <c r="M627">
        <v>54.330002</v>
      </c>
      <c r="N627">
        <v>124.860001</v>
      </c>
      <c r="O627" s="29">
        <f t="shared" si="172"/>
        <v>2.2981777361245079</v>
      </c>
      <c r="P627" s="29">
        <f t="shared" si="176"/>
        <v>5.3041655971130204E-2</v>
      </c>
      <c r="Q627" s="30">
        <f t="shared" si="179"/>
        <v>0.10860564369508852</v>
      </c>
      <c r="R627" s="29">
        <f t="shared" si="182"/>
        <v>0.1095864201154237</v>
      </c>
      <c r="S627" s="29">
        <f t="shared" si="168"/>
        <v>0.15011287290055036</v>
      </c>
      <c r="T627" s="29"/>
      <c r="U627" s="29"/>
      <c r="V627" s="29"/>
      <c r="W627" s="1" t="d">
        <v>2019-03-18</v>
      </c>
      <c r="X627">
        <v>111.66999800000001</v>
      </c>
      <c r="Y627">
        <v>72.949996999999996</v>
      </c>
      <c r="Z627" s="29">
        <f t="shared" si="173"/>
        <v>1.5307745386199263</v>
      </c>
      <c r="AA627" s="29">
        <f t="shared" si="177"/>
        <v>4.8745805663432291E-2</v>
      </c>
      <c r="AB627" s="30">
        <f t="shared" si="180"/>
        <v>7.5941782443235371E-3</v>
      </c>
      <c r="AC627" s="29">
        <f t="shared" si="183"/>
        <v>-1.5324277902757433E-3</v>
      </c>
      <c r="AD627" s="29">
        <f t="shared" si="169"/>
        <v>0.12279079746509713</v>
      </c>
      <c r="AE627" s="29"/>
      <c r="AF627" s="29"/>
      <c r="AG627" s="29"/>
      <c r="AZ627" s="1" t="d">
        <f>A624</f>
        <v>2019-02-25</v>
      </c>
      <c r="BA627" s="6">
        <f t="shared" si="174"/>
        <v>8.0733927727608887E-2</v>
      </c>
      <c r="BB627" s="6">
        <f t="shared" si="184"/>
        <v>5.7811884588010884E-2</v>
      </c>
      <c r="BC627" s="6">
        <f t="shared" si="170"/>
        <v>8.5178648373129454E-2</v>
      </c>
    </row>
    <row r="628" spans="1:55">
      <c r="A628" s="1" t="d">
        <v>2019-03-25</v>
      </c>
      <c r="B628">
        <v>66.120002999999997</v>
      </c>
      <c r="C628">
        <v>126.44000200000001</v>
      </c>
      <c r="D628" s="29">
        <f t="shared" si="171"/>
        <v>1.9122806452383254</v>
      </c>
      <c r="E628" s="29">
        <f t="shared" si="175"/>
        <v>6.8484030312593799E-2</v>
      </c>
      <c r="F628" s="30">
        <f t="shared" si="178"/>
        <v>0.11335217104433258</v>
      </c>
      <c r="G628" s="29">
        <f t="shared" si="181"/>
        <v>0.17651683273621341</v>
      </c>
      <c r="H628" s="29">
        <f t="shared" si="167"/>
        <v>7.7875593941657967E-2</v>
      </c>
      <c r="I628" s="29"/>
      <c r="J628" s="29"/>
      <c r="K628" s="29"/>
      <c r="L628" s="1" t="d">
        <v>2019-03-25</v>
      </c>
      <c r="M628">
        <v>55.5</v>
      </c>
      <c r="N628">
        <v>126.44000200000001</v>
      </c>
      <c r="O628" s="29">
        <f t="shared" si="172"/>
        <v>2.2781982342342344</v>
      </c>
      <c r="P628" s="29">
        <f t="shared" si="176"/>
        <v>5.4092070609651197E-2</v>
      </c>
      <c r="Q628" s="30">
        <f t="shared" si="179"/>
        <v>9.2752249179408761E-2</v>
      </c>
      <c r="R628" s="29">
        <f t="shared" si="182"/>
        <v>8.3310728552418695E-2</v>
      </c>
      <c r="S628" s="29">
        <f t="shared" si="168"/>
        <v>0.12086710760741751</v>
      </c>
      <c r="T628" s="29"/>
      <c r="U628" s="29"/>
      <c r="V628" s="29"/>
      <c r="W628" s="1" t="d">
        <v>2019-03-25</v>
      </c>
      <c r="X628">
        <v>113.849998</v>
      </c>
      <c r="Y628">
        <v>75.029999000000004</v>
      </c>
      <c r="Z628" s="29">
        <f t="shared" si="173"/>
        <v>1.5173930363507002</v>
      </c>
      <c r="AA628" s="29">
        <f t="shared" si="177"/>
        <v>4.2676706077998165E-2</v>
      </c>
      <c r="AB628" s="30">
        <f t="shared" si="180"/>
        <v>2.6597336945700191E-2</v>
      </c>
      <c r="AC628" s="29">
        <f t="shared" si="183"/>
        <v>-5.5887291722798854E-3</v>
      </c>
      <c r="AD628" s="29">
        <f t="shared" si="169"/>
        <v>0.10505200115801021</v>
      </c>
      <c r="AE628" s="29"/>
      <c r="AF628" s="29"/>
      <c r="AG628" s="29"/>
      <c r="AZ628" s="1" t="d">
        <f>A625</f>
        <v>2019-03-04</v>
      </c>
      <c r="BA628" s="6">
        <f t="shared" si="174"/>
        <v>7.3212629554452402E-2</v>
      </c>
      <c r="BB628" s="6">
        <f t="shared" si="184"/>
        <v>0.12237850648321404</v>
      </c>
      <c r="BC628" s="6">
        <f t="shared" si="170"/>
        <v>0.14680694935518018</v>
      </c>
    </row>
    <row r="629" spans="1:55">
      <c r="A629" s="1" t="d">
        <v>2019-04-01</v>
      </c>
      <c r="B629">
        <v>67.610000999999997</v>
      </c>
      <c r="C629">
        <v>124.029999</v>
      </c>
      <c r="D629" s="29">
        <f t="shared" si="171"/>
        <v>1.8344918971381172</v>
      </c>
      <c r="E629" s="29">
        <f t="shared" si="175"/>
        <v>-3.6403288013934519E-2</v>
      </c>
      <c r="F629" s="30">
        <f t="shared" si="178"/>
        <v>1.8094620970980652E-2</v>
      </c>
      <c r="G629" s="29">
        <f t="shared" si="181"/>
        <v>0.12299953547262123</v>
      </c>
      <c r="H629" s="29">
        <f t="shared" si="167"/>
        <v>5.135491206423852E-2</v>
      </c>
      <c r="I629" s="29"/>
      <c r="J629" s="29"/>
      <c r="K629" s="29"/>
      <c r="L629" s="1" t="d">
        <v>2019-04-01</v>
      </c>
      <c r="M629">
        <v>57.82</v>
      </c>
      <c r="N629">
        <v>124.029999</v>
      </c>
      <c r="O629" s="29">
        <f t="shared" si="172"/>
        <v>2.1451054825319957</v>
      </c>
      <c r="P629" s="29">
        <f t="shared" si="176"/>
        <v>-3.488949623540321E-2</v>
      </c>
      <c r="Q629" s="30">
        <f t="shared" si="179"/>
        <v>-6.8360937932356123E-3</v>
      </c>
      <c r="R629" s="29">
        <f t="shared" si="182"/>
        <v>2.1210665528559935E-2</v>
      </c>
      <c r="S629" s="29">
        <f t="shared" si="168"/>
        <v>8.8817923406197569E-2</v>
      </c>
      <c r="T629" s="29"/>
      <c r="U629" s="29"/>
      <c r="V629" s="29"/>
      <c r="W629" s="1" t="d">
        <v>2019-04-01</v>
      </c>
      <c r="X629">
        <v>117.519997</v>
      </c>
      <c r="Y629">
        <v>77.010002</v>
      </c>
      <c r="Z629" s="29">
        <f t="shared" si="173"/>
        <v>1.5260355012067135</v>
      </c>
      <c r="AA629" s="29">
        <f t="shared" si="177"/>
        <v>4.4459885534119448E-2</v>
      </c>
      <c r="AB629" s="30">
        <f t="shared" si="180"/>
        <v>4.2135037983466461E-2</v>
      </c>
      <c r="AC629" s="29">
        <f t="shared" si="183"/>
        <v>-1.6448254550263798E-3</v>
      </c>
      <c r="AD629" s="29">
        <f t="shared" si="169"/>
        <v>0.11827943384355868</v>
      </c>
      <c r="AE629" s="29"/>
      <c r="AF629" s="29"/>
      <c r="AG629" s="29"/>
      <c r="AZ629" s="1" t="d">
        <f>A626</f>
        <v>2019-03-11</v>
      </c>
      <c r="BA629" s="6">
        <f t="shared" si="174"/>
        <v>7.7398644003414882E-2</v>
      </c>
      <c r="BB629" s="6">
        <f t="shared" si="184"/>
        <v>8.6355697038052001E-2</v>
      </c>
      <c r="BC629" s="6">
        <f t="shared" si="170"/>
        <v>0.13379160755910943</v>
      </c>
    </row>
    <row r="630" spans="1:55">
      <c r="A630" s="1" t="d">
        <v>2019-04-08</v>
      </c>
      <c r="B630">
        <v>67.559997999999993</v>
      </c>
      <c r="C630">
        <v>122.66999800000001</v>
      </c>
      <c r="D630" s="29">
        <f t="shared" si="171"/>
        <v>1.8157193847163824</v>
      </c>
      <c r="E630" s="29">
        <f t="shared" si="175"/>
        <v>-2.3285184284751945E-2</v>
      </c>
      <c r="F630" s="30">
        <f t="shared" si="178"/>
        <v>4.0004179296875067E-2</v>
      </c>
      <c r="G630" s="29">
        <f t="shared" si="181"/>
        <v>0.12072497929238167</v>
      </c>
      <c r="H630" s="29">
        <f t="shared" si="167"/>
        <v>5.5899845383742951E-2</v>
      </c>
      <c r="I630" s="29"/>
      <c r="J630" s="29"/>
      <c r="K630" s="29"/>
      <c r="L630" s="1" t="d">
        <v>2019-04-08</v>
      </c>
      <c r="M630">
        <v>58.119999</v>
      </c>
      <c r="N630">
        <v>122.66999800000001</v>
      </c>
      <c r="O630" s="29">
        <f t="shared" si="172"/>
        <v>2.110633174649573</v>
      </c>
      <c r="P630" s="29">
        <f t="shared" si="176"/>
        <v>-4.0402146863923794E-2</v>
      </c>
      <c r="Q630" s="30">
        <f t="shared" si="179"/>
        <v>-5.9258185920732834E-4</v>
      </c>
      <c r="R630" s="29">
        <f t="shared" si="182"/>
        <v>7.4760150178099236E-3</v>
      </c>
      <c r="S630" s="29">
        <f t="shared" si="168"/>
        <v>9.0819011493292495E-2</v>
      </c>
      <c r="T630" s="29"/>
      <c r="U630" s="29"/>
      <c r="V630" s="29"/>
      <c r="W630" s="1" t="d">
        <v>2019-04-08</v>
      </c>
      <c r="X630">
        <v>118.32</v>
      </c>
      <c r="Y630">
        <v>77.279999000000004</v>
      </c>
      <c r="Z630" s="29">
        <f t="shared" si="173"/>
        <v>1.5310559204329182</v>
      </c>
      <c r="AA630" s="29">
        <f t="shared" si="177"/>
        <v>2.3967492339968324E-2</v>
      </c>
      <c r="AB630" s="30">
        <f t="shared" si="180"/>
        <v>2.8057177354059437E-2</v>
      </c>
      <c r="AC630" s="29">
        <f t="shared" si="183"/>
        <v>2.88577037026509E-3</v>
      </c>
      <c r="AD630" s="29">
        <f t="shared" si="169"/>
        <v>0.11596575079781678</v>
      </c>
      <c r="AE630" s="29"/>
      <c r="AF630" s="29"/>
      <c r="AG630" s="29"/>
      <c r="AZ630" s="1" t="d">
        <f>A627</f>
        <v>2019-03-18</v>
      </c>
      <c r="BA630" s="6">
        <f t="shared" si="174"/>
        <v>9.9304335563287466E-2</v>
      </c>
      <c r="BB630" s="6">
        <f t="shared" si="184"/>
        <v>0.10937095949942359</v>
      </c>
      <c r="BC630" s="6">
        <f t="shared" si="170"/>
        <v>0.12523742741355573</v>
      </c>
    </row>
    <row r="631" spans="1:55">
      <c r="A631" s="1" t="d">
        <v>2019-04-15</v>
      </c>
      <c r="B631">
        <v>67.190002000000007</v>
      </c>
      <c r="C631">
        <v>122.900002</v>
      </c>
      <c r="D631" s="29">
        <f t="shared" si="171"/>
        <v>1.8291412165756444</v>
      </c>
      <c r="E631" s="29">
        <f t="shared" si="175"/>
        <v>-4.1754503768407426E-2</v>
      </c>
      <c r="F631" s="30">
        <f t="shared" si="178"/>
        <v>-1.0330400325875949E-2</v>
      </c>
      <c r="G631" s="29">
        <f t="shared" si="181"/>
        <v>0.12606181165493408</v>
      </c>
      <c r="H631" s="29">
        <f t="shared" si="167"/>
        <v>3.4146284413645971E-2</v>
      </c>
      <c r="I631" s="29"/>
      <c r="J631" s="29"/>
      <c r="K631" s="29"/>
      <c r="L631" s="1" t="d">
        <v>2019-04-15</v>
      </c>
      <c r="M631">
        <v>57.82</v>
      </c>
      <c r="N631">
        <v>122.900002</v>
      </c>
      <c r="O631" s="29">
        <f t="shared" si="172"/>
        <v>2.1255621238325837</v>
      </c>
      <c r="P631" s="29">
        <f t="shared" si="176"/>
        <v>-7.8080224009880725E-2</v>
      </c>
      <c r="Q631" s="30">
        <f t="shared" si="179"/>
        <v>-7.0605466027476166E-2</v>
      </c>
      <c r="R631" s="29">
        <f t="shared" si="182"/>
        <v>2.5661744069827911E-2</v>
      </c>
      <c r="S631" s="29">
        <f t="shared" si="168"/>
        <v>5.7249208116647153E-2</v>
      </c>
      <c r="T631" s="29"/>
      <c r="U631" s="29"/>
      <c r="V631" s="29"/>
      <c r="W631" s="1" t="d">
        <v>2019-04-15</v>
      </c>
      <c r="X631">
        <v>119.269997</v>
      </c>
      <c r="Y631">
        <v>78.309997999999993</v>
      </c>
      <c r="Z631" s="29">
        <f t="shared" si="173"/>
        <v>1.5230494195645365</v>
      </c>
      <c r="AA631" s="29">
        <f t="shared" si="177"/>
        <v>-5.0593194888115039E-3</v>
      </c>
      <c r="AB631" s="30">
        <f t="shared" si="180"/>
        <v>2.3484782694589037E-3</v>
      </c>
      <c r="AC631" s="29">
        <f t="shared" si="183"/>
        <v>1.0870702056089008E-2</v>
      </c>
      <c r="AD631" s="29">
        <f t="shared" si="169"/>
        <v>0.10472009221597249</v>
      </c>
      <c r="AE631" s="29"/>
      <c r="AF631" s="29"/>
      <c r="AG631" s="29"/>
      <c r="AZ631" s="1" t="d">
        <f>A628</f>
        <v>2019-03-25</v>
      </c>
      <c r="BA631" s="6">
        <f t="shared" si="174"/>
        <v>8.1565539256200539E-2</v>
      </c>
      <c r="BB631" s="6">
        <f t="shared" si="184"/>
        <v>8.3095267936418582E-2</v>
      </c>
      <c r="BC631" s="6">
        <f t="shared" si="170"/>
        <v>5.8462889951566482E-2</v>
      </c>
    </row>
    <row r="632" spans="1:55">
      <c r="A632" s="1" t="d">
        <v>2019-04-22</v>
      </c>
      <c r="B632">
        <v>66.220000999999996</v>
      </c>
      <c r="C632">
        <v>123.80999799999999</v>
      </c>
      <c r="D632" s="29">
        <f t="shared" si="171"/>
        <v>1.8696767763564366</v>
      </c>
      <c r="E632" s="29">
        <f t="shared" si="175"/>
        <v>-2.2531015781784888E-2</v>
      </c>
      <c r="F632" s="30">
        <f t="shared" si="178"/>
        <v>-2.0393680844932666E-2</v>
      </c>
      <c r="G632" s="29">
        <f t="shared" si="181"/>
        <v>0.18177259595853487</v>
      </c>
      <c r="H632" s="29">
        <f t="shared" si="167"/>
        <v>8.1947421452622723E-2</v>
      </c>
      <c r="I632" s="29"/>
      <c r="J632" s="29"/>
      <c r="K632" s="29"/>
      <c r="L632" s="1" t="d">
        <v>2019-04-22</v>
      </c>
      <c r="M632">
        <v>57.07</v>
      </c>
      <c r="N632">
        <v>123.80999799999999</v>
      </c>
      <c r="O632" s="29">
        <f t="shared" si="172"/>
        <v>2.169441002277904</v>
      </c>
      <c r="P632" s="29">
        <f t="shared" si="176"/>
        <v>-4.8915350682608189E-2</v>
      </c>
      <c r="Q632" s="30">
        <f t="shared" si="179"/>
        <v>-6.2194123802637342E-2</v>
      </c>
      <c r="R632" s="29">
        <f t="shared" si="182"/>
        <v>7.4097241937315289E-2</v>
      </c>
      <c r="S632" s="29">
        <f t="shared" si="168"/>
        <v>0.1206539302210516</v>
      </c>
      <c r="T632" s="29"/>
      <c r="U632" s="29"/>
      <c r="V632" s="29"/>
      <c r="W632" s="1" t="d">
        <v>2019-04-22</v>
      </c>
      <c r="X632">
        <v>120.66999800000001</v>
      </c>
      <c r="Y632">
        <v>77.519997000000004</v>
      </c>
      <c r="Z632" s="29">
        <f t="shared" si="173"/>
        <v>1.5566305813969523</v>
      </c>
      <c r="AA632" s="29">
        <f t="shared" si="177"/>
        <v>2.5529846915422642E-2</v>
      </c>
      <c r="AB632" s="30">
        <f t="shared" si="180"/>
        <v>1.9759351455703379E-2</v>
      </c>
      <c r="AC632" s="29">
        <f t="shared" si="183"/>
        <v>5.8109138808079497E-2</v>
      </c>
      <c r="AD632" s="29">
        <f t="shared" si="169"/>
        <v>0.1392843756638624</v>
      </c>
      <c r="AE632" s="29"/>
      <c r="AF632" s="29"/>
      <c r="AG632" s="29"/>
      <c r="AZ632" s="1" t="d">
        <f>A629</f>
        <v>2019-04-01</v>
      </c>
      <c r="BA632" s="6">
        <f t="shared" si="174"/>
        <v>9.4792971941749016E-2</v>
      </c>
      <c r="BB632" s="6">
        <f t="shared" si="184"/>
        <v>2.0995204912559816E-2</v>
      </c>
      <c r="BC632" s="6">
        <f t="shared" si="170"/>
        <v>3.1942208074147035E-2</v>
      </c>
    </row>
    <row r="633" spans="1:55">
      <c r="A633" s="1" t="d">
        <v>2019-04-29</v>
      </c>
      <c r="B633">
        <v>64.25</v>
      </c>
      <c r="C633">
        <v>123.660004</v>
      </c>
      <c r="D633" s="29">
        <f t="shared" si="171"/>
        <v>1.9246693229571985</v>
      </c>
      <c r="E633" s="29">
        <f t="shared" si="175"/>
        <v>4.7986624830475458E-2</v>
      </c>
      <c r="F633" s="30">
        <f t="shared" si="178"/>
        <v>-0.11140558245635926</v>
      </c>
      <c r="G633" s="29">
        <f t="shared" si="181"/>
        <v>0.19446661637343912</v>
      </c>
      <c r="H633" s="29">
        <f t="shared" si="167"/>
        <v>7.8155819052494371E-2</v>
      </c>
      <c r="I633" s="29"/>
      <c r="J633" s="29"/>
      <c r="K633" s="29"/>
      <c r="L633" s="1" t="d">
        <v>2019-04-29</v>
      </c>
      <c r="M633">
        <v>56.669998</v>
      </c>
      <c r="N633">
        <v>123.660004</v>
      </c>
      <c r="O633" s="29">
        <f t="shared" si="172"/>
        <v>2.1821070824812807</v>
      </c>
      <c r="P633" s="29">
        <f t="shared" si="176"/>
        <v>1.710223441122137E-2</v>
      </c>
      <c r="Q633" s="30">
        <f t="shared" si="179"/>
        <v>-0.12955937140134716</v>
      </c>
      <c r="R633" s="29">
        <f t="shared" si="182"/>
        <v>8.1761101993585855E-2</v>
      </c>
      <c r="S633" s="29">
        <f t="shared" si="168"/>
        <v>7.4460447865720508E-2</v>
      </c>
      <c r="T633" s="29"/>
      <c r="U633" s="29"/>
      <c r="V633" s="29"/>
      <c r="W633" s="1" t="d">
        <v>2019-04-29</v>
      </c>
      <c r="X633">
        <v>120.099998</v>
      </c>
      <c r="Y633">
        <v>78.400002000000001</v>
      </c>
      <c r="Z633" s="29">
        <f t="shared" si="173"/>
        <v>1.5318876905130692</v>
      </c>
      <c r="AA633" s="29">
        <f t="shared" si="177"/>
        <v>3.8275627503422953E-3</v>
      </c>
      <c r="AB633" s="30">
        <f t="shared" si="180"/>
        <v>1.6920947751639145E-2</v>
      </c>
      <c r="AC633" s="29">
        <f t="shared" si="183"/>
        <v>3.8010340660104142E-2</v>
      </c>
      <c r="AD633" s="29">
        <f t="shared" si="169"/>
        <v>0.10916356357101173</v>
      </c>
      <c r="AE633" s="29"/>
      <c r="AF633" s="29"/>
      <c r="AG633" s="29"/>
      <c r="AZ633" s="1" t="d">
        <f>A630</f>
        <v>2019-04-08</v>
      </c>
      <c r="BA633" s="6">
        <f t="shared" si="174"/>
        <v>9.2479288896007109E-2</v>
      </c>
      <c r="BB633" s="6">
        <f t="shared" si="184"/>
        <v>7.2605544018098048E-3</v>
      </c>
      <c r="BC633" s="6">
        <f t="shared" si="170"/>
        <v>3.6487141393651466E-2</v>
      </c>
    </row>
    <row r="634" spans="1:55">
      <c r="A634" s="1" t="d">
        <v>2019-05-06</v>
      </c>
      <c r="B634">
        <v>64.050003000000004</v>
      </c>
      <c r="C634">
        <v>124.75</v>
      </c>
      <c r="D634" s="29">
        <f t="shared" si="171"/>
        <v>1.947697020404511</v>
      </c>
      <c r="E634" s="29">
        <f t="shared" si="175"/>
        <v>7.0165915046005708E-2</v>
      </c>
      <c r="F634" s="30">
        <f t="shared" si="178"/>
        <v>-8.5627989937135704E-2</v>
      </c>
      <c r="G634" s="29">
        <f t="shared" si="181"/>
        <v>0.19501829043086752</v>
      </c>
      <c r="H634" s="29">
        <f t="shared" si="167"/>
        <v>7.8994102109777461E-2</v>
      </c>
      <c r="I634" s="29"/>
      <c r="J634" s="29"/>
      <c r="K634" s="29"/>
      <c r="L634" s="1" t="d">
        <v>2019-05-06</v>
      </c>
      <c r="M634">
        <v>55.139999000000003</v>
      </c>
      <c r="N634">
        <v>124.75</v>
      </c>
      <c r="O634" s="29">
        <f t="shared" si="172"/>
        <v>2.2624229644980587</v>
      </c>
      <c r="P634" s="29">
        <f t="shared" si="176"/>
        <v>6.9448361927177238E-2</v>
      </c>
      <c r="Q634" s="30">
        <f t="shared" si="179"/>
        <v>-6.5746392824923824E-2</v>
      </c>
      <c r="R634" s="29">
        <f t="shared" si="182"/>
        <v>9.5558594282795048E-2</v>
      </c>
      <c r="S634" s="29">
        <f t="shared" si="168"/>
        <v>5.3237726723475411E-2</v>
      </c>
      <c r="T634" s="29"/>
      <c r="U634" s="29"/>
      <c r="V634" s="29"/>
      <c r="W634" s="1" t="d">
        <v>2019-05-06</v>
      </c>
      <c r="X634">
        <v>117.290001</v>
      </c>
      <c r="Y634">
        <v>76.269997000000004</v>
      </c>
      <c r="Z634" s="29">
        <f t="shared" si="173"/>
        <v>1.5378262175623265</v>
      </c>
      <c r="AA634" s="29">
        <f t="shared" si="177"/>
        <v>4.4122307788480274E-3</v>
      </c>
      <c r="AB634" s="30">
        <f t="shared" si="180"/>
        <v>1.0935106685499157E-3</v>
      </c>
      <c r="AC634" s="29">
        <f t="shared" si="183"/>
        <v>2.388400734003459E-2</v>
      </c>
      <c r="AD634" s="29">
        <f t="shared" si="169"/>
        <v>0.11029271635127183</v>
      </c>
      <c r="AE634" s="29"/>
      <c r="AF634" s="29"/>
      <c r="AG634" s="29"/>
      <c r="AZ634" s="1" t="d">
        <f>A631</f>
        <v>2019-04-15</v>
      </c>
      <c r="BA634" s="6">
        <f t="shared" si="174"/>
        <v>8.1233630314162822E-2</v>
      </c>
      <c r="BB634" s="6">
        <f t="shared" si="184"/>
        <v>2.5446283453827791E-2</v>
      </c>
      <c r="BC634" s="6">
        <f t="shared" si="170"/>
        <v>1.4733580423554486E-2</v>
      </c>
    </row>
    <row r="635" spans="1:55">
      <c r="A635" s="1" t="d">
        <v>2019-05-13</v>
      </c>
      <c r="B635">
        <v>63.75</v>
      </c>
      <c r="C635">
        <v>125.989998</v>
      </c>
      <c r="D635" s="29">
        <f t="shared" si="171"/>
        <v>1.9763136941176471</v>
      </c>
      <c r="E635" s="29">
        <f t="shared" si="175"/>
        <v>7.7386762662737599E-2</v>
      </c>
      <c r="F635" s="30">
        <f t="shared" si="178"/>
        <v>-3.1513418990136655E-2</v>
      </c>
      <c r="G635" s="29">
        <f t="shared" si="181"/>
        <v>0.17071073849783486</v>
      </c>
      <c r="H635" s="29">
        <f t="shared" si="167"/>
        <v>8.8825720119333235E-2</v>
      </c>
      <c r="I635" s="29"/>
      <c r="J635" s="29"/>
      <c r="K635" s="29"/>
      <c r="L635" s="1" t="d">
        <v>2019-05-13</v>
      </c>
      <c r="M635">
        <v>54.650002000000001</v>
      </c>
      <c r="N635">
        <v>125.989998</v>
      </c>
      <c r="O635" s="29">
        <f t="shared" si="172"/>
        <v>2.3053978662251469</v>
      </c>
      <c r="P635" s="29">
        <f t="shared" si="176"/>
        <v>8.1216975372010489E-2</v>
      </c>
      <c r="Q635" s="30">
        <f t="shared" si="179"/>
        <v>-3.2368221293441343E-2</v>
      </c>
      <c r="R635" s="29">
        <f t="shared" si="182"/>
        <v>0.10745746071928286</v>
      </c>
      <c r="S635" s="29">
        <f t="shared" si="168"/>
        <v>7.4050283022620733E-2</v>
      </c>
      <c r="T635" s="29"/>
      <c r="U635" s="29"/>
      <c r="V635" s="29"/>
      <c r="W635" s="1" t="d">
        <v>2019-05-13</v>
      </c>
      <c r="X635">
        <v>115.910004</v>
      </c>
      <c r="Y635">
        <v>74.819999999999993</v>
      </c>
      <c r="Z635" s="29">
        <f t="shared" si="173"/>
        <v>1.5491847634322375</v>
      </c>
      <c r="AA635" s="29">
        <f t="shared" si="177"/>
        <v>1.7014311275946509E-2</v>
      </c>
      <c r="AB635" s="30">
        <f t="shared" si="180"/>
        <v>9.8521751893822251E-4</v>
      </c>
      <c r="AC635" s="29">
        <f t="shared" si="183"/>
        <v>4.9097476753630423E-2</v>
      </c>
      <c r="AD635" s="29">
        <f t="shared" si="169"/>
        <v>0.12771750054331449</v>
      </c>
      <c r="AE635" s="29"/>
      <c r="AF635" s="29"/>
      <c r="AG635" s="29"/>
      <c r="AZ635" s="1" t="d">
        <f>A632</f>
        <v>2019-04-22</v>
      </c>
      <c r="BA635" s="6">
        <f t="shared" si="174"/>
        <v>0.11579791376205273</v>
      </c>
      <c r="BB635" s="6">
        <f t="shared" si="184"/>
        <v>7.3881781321315176E-2</v>
      </c>
      <c r="BC635" s="6">
        <f t="shared" si="170"/>
        <v>6.2534717462531239E-2</v>
      </c>
    </row>
    <row r="636" spans="1:55">
      <c r="A636" s="1" t="d">
        <v>2019-05-20</v>
      </c>
      <c r="B636">
        <v>61.619999</v>
      </c>
      <c r="C636">
        <v>127.779999</v>
      </c>
      <c r="D636" s="29">
        <f t="shared" si="171"/>
        <v>2.0736773948990166</v>
      </c>
      <c r="E636" s="29">
        <f t="shared" si="175"/>
        <v>0.10355798134968384</v>
      </c>
      <c r="F636" s="30">
        <f t="shared" si="178"/>
        <v>6.1407314719961408E-2</v>
      </c>
      <c r="G636" s="29">
        <f t="shared" si="181"/>
        <v>0.23426417649638789</v>
      </c>
      <c r="H636" s="29">
        <f t="shared" si="167"/>
        <v>0.14260978952520478</v>
      </c>
      <c r="I636" s="29"/>
      <c r="J636" s="29"/>
      <c r="K636" s="29"/>
      <c r="L636" s="1" t="d">
        <v>2019-05-20</v>
      </c>
      <c r="M636">
        <v>53.790000999999997</v>
      </c>
      <c r="N636">
        <v>127.779999</v>
      </c>
      <c r="O636" s="29">
        <f t="shared" si="172"/>
        <v>2.3755344232099942</v>
      </c>
      <c r="P636" s="29">
        <f t="shared" si="176"/>
        <v>9.0752900742080173E-2</v>
      </c>
      <c r="Q636" s="30">
        <f t="shared" si="179"/>
        <v>2.6433159399925663E-2</v>
      </c>
      <c r="R636" s="29">
        <f t="shared" si="182"/>
        <v>0.13856557783834453</v>
      </c>
      <c r="S636" s="29">
        <f t="shared" si="168"/>
        <v>0.10302337667829468</v>
      </c>
      <c r="T636" s="29"/>
      <c r="U636" s="29"/>
      <c r="V636" s="29"/>
      <c r="W636" s="1" t="d">
        <v>2019-05-20</v>
      </c>
      <c r="X636">
        <v>113.43</v>
      </c>
      <c r="Y636">
        <v>73.779999000000004</v>
      </c>
      <c r="Z636" s="29">
        <f t="shared" si="173"/>
        <v>1.5374085326295546</v>
      </c>
      <c r="AA636" s="29">
        <f t="shared" si="177"/>
        <v>-1.2425373672331548E-2</v>
      </c>
      <c r="AB636" s="30">
        <f t="shared" si="180"/>
        <v>-2.2599650100523835E-3</v>
      </c>
      <c r="AC636" s="29">
        <f t="shared" si="183"/>
        <v>2.6285531404528165E-2</v>
      </c>
      <c r="AD636" s="29">
        <f t="shared" si="169"/>
        <v>0.10545479882232969</v>
      </c>
      <c r="AE636" s="29"/>
      <c r="AF636" s="29"/>
      <c r="AG636" s="29"/>
      <c r="AZ636" s="1" t="d">
        <f>A633</f>
        <v>2019-04-29</v>
      </c>
      <c r="BA636" s="6">
        <f t="shared" si="174"/>
        <v>8.567710166920206E-2</v>
      </c>
      <c r="BB636" s="6">
        <f t="shared" si="184"/>
        <v>8.1545641377585742E-2</v>
      </c>
      <c r="BC636" s="6">
        <f t="shared" si="170"/>
        <v>5.8743115062402887E-2</v>
      </c>
    </row>
    <row r="637" spans="1:55">
      <c r="A637" s="1" t="d">
        <v>2019-05-27</v>
      </c>
      <c r="B637">
        <v>58.77</v>
      </c>
      <c r="C637">
        <v>131.83000200000001</v>
      </c>
      <c r="D637" s="29">
        <f t="shared" si="171"/>
        <v>2.243151301684533</v>
      </c>
      <c r="E637" s="29">
        <f t="shared" si="175"/>
        <v>0.15312753561452286</v>
      </c>
      <c r="F637" s="30">
        <f t="shared" si="178"/>
        <v>0.1804433407701922</v>
      </c>
      <c r="G637" s="29">
        <f t="shared" si="181"/>
        <v>0.3220846213609575</v>
      </c>
      <c r="H637" s="29">
        <f t="shared" si="167"/>
        <v>0.28135590572860986</v>
      </c>
      <c r="I637" s="29"/>
      <c r="J637" s="29"/>
      <c r="K637" s="29"/>
      <c r="L637" s="1" t="d">
        <v>2019-05-27</v>
      </c>
      <c r="M637">
        <v>52.75</v>
      </c>
      <c r="N637">
        <v>131.83000200000001</v>
      </c>
      <c r="O637" s="29">
        <f t="shared" si="172"/>
        <v>2.4991469573459719</v>
      </c>
      <c r="P637" s="29">
        <f t="shared" si="176"/>
        <v>0.13565849499706242</v>
      </c>
      <c r="Q637" s="30">
        <f t="shared" si="179"/>
        <v>0.11199965084404323</v>
      </c>
      <c r="R637" s="29">
        <f t="shared" si="182"/>
        <v>0.20226218678776209</v>
      </c>
      <c r="S637" s="29">
        <f t="shared" si="168"/>
        <v>0.18332346571716823</v>
      </c>
      <c r="T637" s="29"/>
      <c r="U637" s="29"/>
      <c r="V637" s="29"/>
      <c r="W637" s="1" t="d">
        <v>2019-05-27</v>
      </c>
      <c r="X637">
        <v>110.94000200000001</v>
      </c>
      <c r="Y637">
        <v>72.050003000000004</v>
      </c>
      <c r="Z637" s="29">
        <f t="shared" si="173"/>
        <v>1.5397640163873414</v>
      </c>
      <c r="AA637" s="29">
        <f t="shared" si="177"/>
        <v>5.1284090049867987E-3</v>
      </c>
      <c r="AB637" s="30">
        <f t="shared" si="180"/>
        <v>1.1783511431221307E-2</v>
      </c>
      <c r="AC637" s="29">
        <f t="shared" si="183"/>
        <v>1.4985955822315987E-2</v>
      </c>
      <c r="AD637" s="29">
        <f t="shared" si="169"/>
        <v>0.1182627148129463</v>
      </c>
      <c r="AE637" s="29"/>
      <c r="AF637" s="29"/>
      <c r="AG637" s="29"/>
      <c r="AZ637" s="1" t="d">
        <f>A634</f>
        <v>2019-05-06</v>
      </c>
      <c r="BA637" s="6">
        <f t="shared" si="174"/>
        <v>8.6806254449462161E-2</v>
      </c>
      <c r="BB637" s="6">
        <f t="shared" si="184"/>
        <v>9.5343133666794935E-2</v>
      </c>
      <c r="BC637" s="6">
        <f t="shared" si="170"/>
        <v>5.9581398119685977E-2</v>
      </c>
    </row>
    <row r="638" spans="1:55">
      <c r="A638" s="1" t="d">
        <v>2019-06-03</v>
      </c>
      <c r="B638">
        <v>61.27</v>
      </c>
      <c r="C638">
        <v>131.740005</v>
      </c>
      <c r="D638" s="29">
        <f t="shared" si="171"/>
        <v>2.1501551330177899</v>
      </c>
      <c r="E638" s="29">
        <f t="shared" si="175"/>
        <v>9.8892334978049432E-2</v>
      </c>
      <c r="F638" s="30">
        <f t="shared" si="178"/>
        <v>0.11566431566380729</v>
      </c>
      <c r="G638" s="29">
        <f t="shared" si="181"/>
        <v>0.27304068221126265</v>
      </c>
      <c r="H638" s="29">
        <f t="shared" si="167"/>
        <v>0.28552530184167624</v>
      </c>
      <c r="I638" s="29"/>
      <c r="J638" s="29"/>
      <c r="K638" s="29"/>
      <c r="L638" s="1" t="d">
        <v>2019-06-03</v>
      </c>
      <c r="M638">
        <v>57.529998999999997</v>
      </c>
      <c r="N638">
        <v>131.740005</v>
      </c>
      <c r="O638" s="29">
        <f t="shared" si="172"/>
        <v>2.2899358124445648</v>
      </c>
      <c r="P638" s="29">
        <f t="shared" si="176"/>
        <v>1.2087440501492193E-2</v>
      </c>
      <c r="Q638" s="30">
        <f t="shared" si="179"/>
        <v>9.1785977124389361E-3</v>
      </c>
      <c r="R638" s="29">
        <f t="shared" si="182"/>
        <v>0.12550688243155864</v>
      </c>
      <c r="S638" s="29">
        <f t="shared" si="168"/>
        <v>0.13148588917169288</v>
      </c>
      <c r="T638" s="29"/>
      <c r="U638" s="29"/>
      <c r="V638" s="29"/>
      <c r="W638" s="1" t="d">
        <v>2019-06-03</v>
      </c>
      <c r="X638">
        <v>115.779999</v>
      </c>
      <c r="Y638">
        <v>75.720000999999996</v>
      </c>
      <c r="Z638" s="29">
        <f t="shared" si="173"/>
        <v>1.5290543775877659</v>
      </c>
      <c r="AA638" s="29">
        <f t="shared" si="177"/>
        <v>-5.7203817509724822E-3</v>
      </c>
      <c r="AB638" s="30">
        <f t="shared" si="180"/>
        <v>1.035073195448808E-3</v>
      </c>
      <c r="AC638" s="29">
        <f t="shared" si="183"/>
        <v>2.6125043625273747E-2</v>
      </c>
      <c r="AD638" s="29">
        <f t="shared" si="169"/>
        <v>0.11557092344671134</v>
      </c>
      <c r="AE638" s="29"/>
      <c r="AF638" s="29"/>
      <c r="AG638" s="29"/>
      <c r="AZ638" s="1" t="d">
        <f>A635</f>
        <v>2019-05-13</v>
      </c>
      <c r="BA638" s="6">
        <f t="shared" si="174"/>
        <v>0.10423103864150482</v>
      </c>
      <c r="BB638" s="6">
        <f t="shared" si="184"/>
        <v>0.10724200010328275</v>
      </c>
      <c r="BC638" s="6">
        <f t="shared" si="170"/>
        <v>6.941301612924175E-2</v>
      </c>
    </row>
    <row r="639" spans="1:55">
      <c r="A639" s="1" t="d">
        <v>2019-06-10</v>
      </c>
      <c r="B639">
        <v>61.009998000000003</v>
      </c>
      <c r="C639">
        <v>131.46000699999999</v>
      </c>
      <c r="D639" s="29">
        <f t="shared" si="171"/>
        <v>2.1547289183651501</v>
      </c>
      <c r="E639" s="29">
        <f t="shared" si="175"/>
        <v>8.6431584891588614E-2</v>
      </c>
      <c r="F639" s="30">
        <f t="shared" si="178"/>
        <v>0.14489853275967063</v>
      </c>
      <c r="G639" s="29">
        <f t="shared" si="181"/>
        <v>0.29990256156545658</v>
      </c>
      <c r="H639" s="29">
        <f t="shared" si="167"/>
        <v>0.29109593384385096</v>
      </c>
      <c r="I639" s="29"/>
      <c r="J639" s="29"/>
      <c r="K639" s="29"/>
      <c r="L639" s="1" t="d">
        <v>2019-06-10</v>
      </c>
      <c r="M639">
        <v>57.869999</v>
      </c>
      <c r="N639">
        <v>131.46000699999999</v>
      </c>
      <c r="O639" s="29">
        <f t="shared" si="172"/>
        <v>2.2716434987323915</v>
      </c>
      <c r="P639" s="29">
        <f t="shared" si="176"/>
        <v>-1.4749693851264E-2</v>
      </c>
      <c r="Q639" s="30">
        <f t="shared" si="179"/>
        <v>4.9121885609225225E-3</v>
      </c>
      <c r="R639" s="29">
        <f t="shared" si="182"/>
        <v>0.12963130232838588</v>
      </c>
      <c r="S639" s="29">
        <f t="shared" si="168"/>
        <v>9.8601350277142744E-2</v>
      </c>
      <c r="T639" s="29"/>
      <c r="U639" s="29"/>
      <c r="V639" s="29"/>
      <c r="W639" s="1" t="d">
        <v>2019-06-10</v>
      </c>
      <c r="X639">
        <v>118.489998</v>
      </c>
      <c r="Y639">
        <v>75.410004000000001</v>
      </c>
      <c r="Z639" s="29">
        <f t="shared" si="173"/>
        <v>1.5712769090955094</v>
      </c>
      <c r="AA639" s="29">
        <f t="shared" si="177"/>
        <v>1.4159773201483405E-2</v>
      </c>
      <c r="AB639" s="30">
        <f t="shared" si="180"/>
        <v>5.2283647508915287E-2</v>
      </c>
      <c r="AC639" s="29">
        <f t="shared" si="183"/>
        <v>6.0732219637173679E-2</v>
      </c>
      <c r="AD639" s="29">
        <f t="shared" si="169"/>
        <v>9.9499391539056098E-2</v>
      </c>
      <c r="AE639" s="29"/>
      <c r="AF639" s="29"/>
      <c r="AG639" s="29"/>
      <c r="AZ639" s="1" t="d">
        <f>A636</f>
        <v>2019-05-20</v>
      </c>
      <c r="BA639" s="6">
        <f t="shared" si="174"/>
        <v>8.1968336920520024E-2</v>
      </c>
      <c r="BB639" s="6">
        <f t="shared" si="184"/>
        <v>0.13835011722234442</v>
      </c>
      <c r="BC639" s="6">
        <f t="shared" si="170"/>
        <v>0.1231970855351133</v>
      </c>
    </row>
    <row r="640" spans="1:55">
      <c r="A640" s="1" t="d">
        <v>2019-06-14</v>
      </c>
      <c r="B640">
        <v>61.009998000000003</v>
      </c>
      <c r="C640">
        <v>131.69000199999999</v>
      </c>
      <c r="D640" s="29">
        <f t="shared" si="171"/>
        <v>2.1584987103261337</v>
      </c>
      <c r="E640" s="29">
        <f t="shared" si="175"/>
        <v>4.0089388118839324E-2</v>
      </c>
      <c r="F640" s="30">
        <f t="shared" si="178"/>
        <v>0.10470904073304078</v>
      </c>
      <c r="G640" s="29">
        <f t="shared" si="181"/>
        <v>0.32520521714173944</v>
      </c>
      <c r="H640" s="29">
        <f t="shared" ref="H640" si="185">LN(D640/D581)</f>
        <v>0.29240948126360017</v>
      </c>
      <c r="I640" s="29"/>
      <c r="J640" s="29"/>
      <c r="K640" s="29"/>
      <c r="L640" s="1" t="d">
        <v>2019-06-14</v>
      </c>
      <c r="M640">
        <v>57.869999</v>
      </c>
      <c r="N640">
        <v>131.69000199999999</v>
      </c>
      <c r="O640" s="29">
        <f t="shared" si="172"/>
        <v>2.2756178378368381</v>
      </c>
      <c r="P640" s="29">
        <f t="shared" si="176"/>
        <v>-4.2970839868605427E-2</v>
      </c>
      <c r="Q640" s="30">
        <f t="shared" si="179"/>
        <v>-2.0018706415811428E-2</v>
      </c>
      <c r="R640" s="29">
        <f t="shared" si="182"/>
        <v>0.16285796472116448</v>
      </c>
      <c r="S640" s="29">
        <f t="shared" ref="S640" si="186">LN(O640/O581)</f>
        <v>0.10020091182204068</v>
      </c>
      <c r="T640" s="29"/>
      <c r="U640" s="29"/>
      <c r="V640" s="29"/>
      <c r="W640" s="1" t="d">
        <v>2019-06-14</v>
      </c>
      <c r="X640">
        <v>118.489998</v>
      </c>
      <c r="Y640">
        <v>75.410004000000001</v>
      </c>
      <c r="Z640" s="29">
        <f t="shared" si="173"/>
        <v>1.5712769090955094</v>
      </c>
      <c r="AA640" s="29">
        <f t="shared" si="177"/>
        <v>2.1790378735439399E-2</v>
      </c>
      <c r="AB640" s="30">
        <f t="shared" si="180"/>
        <v>6.9263470223690005E-2</v>
      </c>
      <c r="AC640" s="29">
        <f t="shared" si="183"/>
        <v>7.2425318228219418E-2</v>
      </c>
      <c r="AD640" s="29">
        <f t="shared" ref="AD640" si="187">LN(Z640/Z581)</f>
        <v>8.757620058467519E-2</v>
      </c>
      <c r="AE640" s="29"/>
      <c r="AF640" s="29"/>
      <c r="AG640" s="29"/>
      <c r="AZ640" s="1" t="d">
        <f>A637</f>
        <v>2019-05-27</v>
      </c>
      <c r="BA640" s="6">
        <f t="shared" si="174"/>
        <v>9.477625291113663E-2</v>
      </c>
      <c r="BB640" s="6">
        <f t="shared" si="184"/>
        <v>0.20204672617176198</v>
      </c>
      <c r="BC640" s="6">
        <f t="shared" si="170"/>
        <v>0.26194320173851837</v>
      </c>
    </row>
    <row r="641" spans="1:60">
      <c r="AZ641" s="1" t="d">
        <f>A638</f>
        <v>2019-06-03</v>
      </c>
      <c r="BA641" s="6">
        <f t="shared" si="174"/>
        <v>9.2084461544901672E-2</v>
      </c>
      <c r="BB641" s="6">
        <f t="shared" si="184"/>
        <v>0.12529142181555852</v>
      </c>
      <c r="BC641" s="6">
        <f t="shared" si="170"/>
        <v>0.26611259785158475</v>
      </c>
    </row>
    <row r="642" spans="1:60">
      <c r="A642" s="37"/>
      <c r="B642" s="37"/>
      <c r="C642" s="37"/>
      <c r="D642" s="37"/>
      <c r="E642" s="37"/>
      <c r="F642" s="37"/>
      <c r="G642" s="37"/>
      <c r="H642" s="37"/>
      <c r="P642" s="6"/>
      <c r="AZ642" s="1" t="d">
        <f>A639</f>
        <v>2019-06-10</v>
      </c>
      <c r="BA642" s="6">
        <f t="shared" si="174"/>
        <v>7.6012929637246429E-2</v>
      </c>
      <c r="BB642" s="6">
        <f t="shared" si="184"/>
        <v>0.12941584171238577</v>
      </c>
      <c r="BC642" s="6">
        <f t="shared" si="170"/>
        <v>0.27168322985375948</v>
      </c>
    </row>
    <row r="643" spans="1:60">
      <c r="AZ643" s="1" t="d">
        <f>A640</f>
        <v>2019-06-14</v>
      </c>
      <c r="BA643" s="6">
        <f t="shared" si="174"/>
        <v>6.4089738682865521E-2</v>
      </c>
      <c r="BB643" s="6">
        <f t="shared" si="184"/>
        <v>0.16264250410516437</v>
      </c>
      <c r="BC643" s="6">
        <f t="shared" ref="BC643" si="188">H640-AVERAGE($E$4:$H$640)</f>
        <v>0.27299677727350868</v>
      </c>
    </row>
    <row r="644" spans="1:60">
      <c r="A644" s="45" t="s">
        <v>128</v>
      </c>
      <c r="B644" s="39" t="s">
        <v>129</v>
      </c>
      <c r="C644" s="38"/>
      <c r="D644" s="39" t="s">
        <v>130</v>
      </c>
      <c r="E644" s="38"/>
      <c r="F644" s="39" t="s">
        <v>131</v>
      </c>
      <c r="G644" s="38"/>
      <c r="H644" s="39" t="s">
        <v>132</v>
      </c>
      <c r="AZ644" s="1"/>
    </row>
    <row r="645" spans="1:60">
      <c r="A645" s="46" t="s">
        <v>70</v>
      </c>
      <c r="B645" s="41">
        <f>MAX(E$8:E$640)</f>
        <v>0.47321406670656863</v>
      </c>
      <c r="C645" s="40"/>
      <c r="D645" s="41">
        <f>MAX(F$8:F$640)</f>
        <v>0.76984542607013751</v>
      </c>
      <c r="E645" s="40"/>
      <c r="F645" s="41">
        <f>MAX(G$8:G$640)</f>
        <v>0.93508640182325564</v>
      </c>
      <c r="G645" s="40"/>
      <c r="H645" s="41">
        <f>MAX(H$8:H$640)</f>
        <v>0.79496724253457041</v>
      </c>
      <c r="AZ645" s="1"/>
    </row>
    <row r="646" spans="1:60">
      <c r="A646" s="46" t="s">
        <v>71</v>
      </c>
      <c r="B646" s="41">
        <f>MIN(E$8:E$640)</f>
        <v>-0.30228014152547772</v>
      </c>
      <c r="C646" s="40"/>
      <c r="D646" s="41">
        <f>MIN(F$8:F$640)</f>
        <v>-0.44666238130900821</v>
      </c>
      <c r="E646" s="40"/>
      <c r="F646" s="41">
        <f>MIN(G$8:G$640)</f>
        <v>-0.57154356547303387</v>
      </c>
      <c r="G646" s="40"/>
      <c r="H646" s="41">
        <f>MIN(H$8:H$640)</f>
        <v>-0.61627907932336445</v>
      </c>
      <c r="AZ646" s="1"/>
    </row>
    <row r="647" spans="1:60">
      <c r="A647" s="46" t="s">
        <v>72</v>
      </c>
      <c r="B647" s="41">
        <f>B$645-B$646</f>
        <v>0.7754942082320464</v>
      </c>
      <c r="C647" s="40"/>
      <c r="D647" s="41">
        <f>D$645-D$646</f>
        <v>1.2165078073791458</v>
      </c>
      <c r="E647" s="40"/>
      <c r="F647" s="41">
        <f>F$645-F$646</f>
        <v>1.5066299672962895</v>
      </c>
      <c r="G647" s="40"/>
      <c r="H647" s="41">
        <f>H$645-H$646</f>
        <v>1.4112463218579347</v>
      </c>
      <c r="AZ647" s="1"/>
    </row>
    <row r="648" spans="1:60">
      <c r="A648" s="46" t="s">
        <v>73</v>
      </c>
      <c r="B648" s="42">
        <v>10</v>
      </c>
      <c r="C648" s="40"/>
      <c r="D648" s="42">
        <v>15</v>
      </c>
      <c r="E648" s="40"/>
      <c r="F648" s="42">
        <v>17</v>
      </c>
      <c r="G648" s="40"/>
      <c r="H648" s="42">
        <v>17</v>
      </c>
      <c r="AZ648" s="1"/>
    </row>
    <row r="649" spans="1:60">
      <c r="A649" s="47" t="s">
        <v>74</v>
      </c>
      <c r="B649" s="44">
        <f>B$647/(B$648-1)</f>
        <v>8.6166023136894046E-2</v>
      </c>
      <c r="C649" s="43"/>
      <c r="D649" s="44">
        <f>D$647/(D$648-1)</f>
        <v>8.6893414812796124E-2</v>
      </c>
      <c r="E649" s="43"/>
      <c r="F649" s="44">
        <f>F$647/(F$648-1)</f>
        <v>9.4164372956018094E-2</v>
      </c>
      <c r="G649" s="43"/>
      <c r="H649" s="44">
        <f>H$647/(H$648-1)</f>
        <v>8.8202895116120922E-2</v>
      </c>
      <c r="AZ649" s="1"/>
    </row>
    <row r="650" spans="1:60">
      <c r="A650" s="40" t="s">
        <v>135</v>
      </c>
      <c r="B650" s="42">
        <f>COUNT(E8:E640)</f>
        <v>633</v>
      </c>
      <c r="C650" s="40"/>
      <c r="D650" s="42"/>
      <c r="E650" s="40" t="s">
        <v>135</v>
      </c>
      <c r="F650" s="42">
        <f>COUNT(F23:F640)</f>
        <v>618</v>
      </c>
      <c r="G650" s="40"/>
      <c r="H650" s="42"/>
      <c r="I650" t="s">
        <v>135</v>
      </c>
      <c r="J650">
        <f>COUNT(G43:G640)</f>
        <v>598</v>
      </c>
      <c r="M650" t="s">
        <v>135</v>
      </c>
      <c r="N650">
        <f>COUNT(H63:H640)</f>
        <v>578</v>
      </c>
      <c r="AZ650" s="1"/>
    </row>
    <row r="651" spans="1:60">
      <c r="A651" s="60" t="s">
        <v>129</v>
      </c>
      <c r="B651" s="61" t="s">
        <v>133</v>
      </c>
      <c r="C651" s="64" t="s">
        <v>134</v>
      </c>
      <c r="D651" s="64" t="s">
        <v>138</v>
      </c>
      <c r="E651" s="48" t="s">
        <v>130</v>
      </c>
      <c r="F651" s="49" t="s">
        <v>133</v>
      </c>
      <c r="G651" s="65" t="s">
        <v>134</v>
      </c>
      <c r="H651" s="65" t="s">
        <v>138</v>
      </c>
      <c r="I651" s="52" t="s">
        <v>131</v>
      </c>
      <c r="J651" s="53" t="s">
        <v>133</v>
      </c>
      <c r="K651" s="66" t="s">
        <v>134</v>
      </c>
      <c r="L651" s="66" t="s">
        <v>138</v>
      </c>
      <c r="M651" s="56" t="s">
        <v>132</v>
      </c>
      <c r="N651" s="57" t="s">
        <v>133</v>
      </c>
      <c r="O651" s="67" t="s">
        <v>134</v>
      </c>
      <c r="P651" s="67" t="s">
        <v>138</v>
      </c>
      <c r="AB651"/>
      <c r="AJ651" s="15"/>
      <c r="BH651" s="1"/>
    </row>
    <row r="652" spans="1:60">
      <c r="A652" s="62"/>
      <c r="B652" s="62"/>
      <c r="C652" s="62"/>
      <c r="D652" s="63">
        <f>C652/$B$650</f>
        <v>0</v>
      </c>
      <c r="E652" s="50"/>
      <c r="F652" s="50"/>
      <c r="G652" s="50"/>
      <c r="H652" s="51">
        <f>G652/$F$650</f>
        <v>0</v>
      </c>
      <c r="I652" s="54"/>
      <c r="J652" s="54"/>
      <c r="K652" s="54"/>
      <c r="L652" s="55">
        <f>K652/$J$650</f>
        <v>0</v>
      </c>
      <c r="M652" s="58"/>
      <c r="N652" s="58"/>
      <c r="O652" s="58"/>
      <c r="P652" s="59">
        <f>O652/$N$650</f>
        <v>0</v>
      </c>
      <c r="AB652"/>
      <c r="AJ652" s="15"/>
      <c r="BH652" s="1"/>
    </row>
    <row r="653" spans="1:60">
      <c r="A653" s="62">
        <f>IF(A652&lt;B$648-1,A652+1," ")</f>
        <v>1</v>
      </c>
      <c r="B653" s="63">
        <f>B646</f>
        <v>-0.30228014152547772</v>
      </c>
      <c r="C653" s="68">
        <f t="array" ref="C653:C662">FREQUENCY(E8:E640,B653:B661)</f>
        <v>1</v>
      </c>
      <c r="D653" s="63">
        <f t="shared" ref="D653:D662" si="189">C653/$B$650</f>
        <v>1.5797788309636651E-3</v>
      </c>
      <c r="E653" s="50">
        <f>IF(E652&lt;D$648-1,E652+1," ")</f>
        <v>1</v>
      </c>
      <c r="F653" s="71">
        <f t="shared" ref="F653" si="190">D646</f>
        <v>-0.44666238130900821</v>
      </c>
      <c r="G653" s="71">
        <f t="array" ref="G653:G667">FREQUENCY(F23:F640,F653:F667)</f>
        <v>1</v>
      </c>
      <c r="H653" s="51">
        <f t="shared" ref="H653:H667" si="191">G653/$F$650</f>
        <v>1.6181229773462784E-3</v>
      </c>
      <c r="I653" s="54">
        <f>IF(I652&lt;F$648-1,I652+1," ")</f>
        <v>1</v>
      </c>
      <c r="J653" s="55">
        <f t="shared" ref="J653" si="192">F646</f>
        <v>-0.57154356547303387</v>
      </c>
      <c r="K653" s="72">
        <f t="array" ref="K653:K669">FREQUENCY(G43:G640,J653:J669)</f>
        <v>1</v>
      </c>
      <c r="L653" s="55">
        <f t="shared" ref="L653:L669" si="193">K653/$J$650</f>
        <v>1.6722408026755853E-3</v>
      </c>
      <c r="M653" s="58">
        <f>IF(M652&lt;H$648-1,M652+1," ")</f>
        <v>1</v>
      </c>
      <c r="N653" s="59">
        <f t="shared" ref="N653" si="194">H646</f>
        <v>-0.61627907932336445</v>
      </c>
      <c r="O653" s="74">
        <f t="array" ref="O653:O669">FREQUENCY(H63:H640,N653:N669)</f>
        <v>1</v>
      </c>
      <c r="P653" s="59">
        <f t="shared" ref="P653:P669" si="195">O653/$N$650</f>
        <v>1.7301038062283738E-3</v>
      </c>
      <c r="AB653"/>
      <c r="AJ653" s="15"/>
      <c r="BH653" s="1"/>
    </row>
    <row r="654" spans="1:60">
      <c r="A654" s="62">
        <f t="shared" ref="A654:A661" si="196">IF(A653&lt;B$648-1,A653+1," ")</f>
        <v>2</v>
      </c>
      <c r="B654" s="62">
        <f>IF(A654&lt;&gt;" ",B653+B$649," ")</f>
        <v>-0.21611411838858369</v>
      </c>
      <c r="C654" s="62">
        <v>1</v>
      </c>
      <c r="D654" s="63">
        <f t="shared" si="189"/>
        <v>1.5797788309636651E-3</v>
      </c>
      <c r="E654" s="50">
        <f t="shared" ref="E654:E667" si="197">IF(E653&lt;D$648-1,E653+1," ")</f>
        <v>2</v>
      </c>
      <c r="F654" s="50">
        <f>IF(E654&lt;&gt;" ",F653+D$649," ")</f>
        <v>-0.35976896649621209</v>
      </c>
      <c r="G654" s="71">
        <v>9</v>
      </c>
      <c r="H654" s="51">
        <f t="shared" si="191"/>
        <v>1.4563106796116505E-2</v>
      </c>
      <c r="I654" s="54">
        <f t="shared" ref="I654:I669" si="198">IF(I653&lt;F$648-1,I653+1," ")</f>
        <v>2</v>
      </c>
      <c r="J654" s="54">
        <f>IF(I654&lt;&gt;" ",J653+F$649," ")</f>
        <v>-0.47737919251701577</v>
      </c>
      <c r="K654" s="54">
        <v>3</v>
      </c>
      <c r="L654" s="55">
        <f t="shared" si="193"/>
        <v>5.016722408026756E-3</v>
      </c>
      <c r="M654" s="58">
        <f t="shared" ref="M654:M668" si="199">IF(M653&lt;H$648-1,M653+1," ")</f>
        <v>2</v>
      </c>
      <c r="N654" s="58">
        <f>IF(M654&lt;&gt;" ",N653+H$649," ")</f>
        <v>-0.52807618420724356</v>
      </c>
      <c r="O654" s="74">
        <v>0</v>
      </c>
      <c r="P654" s="59">
        <f t="shared" si="195"/>
        <v>0</v>
      </c>
      <c r="AB654"/>
      <c r="AJ654" s="15"/>
      <c r="BH654" s="1"/>
    </row>
    <row r="655" spans="1:60">
      <c r="A655" s="62">
        <f t="shared" si="196"/>
        <v>3</v>
      </c>
      <c r="B655" s="62">
        <f t="shared" ref="B655:B661" si="200">IF(A655&lt;&gt;" ",B654+B$649," ")</f>
        <v>-0.12994809525168965</v>
      </c>
      <c r="C655" s="62">
        <v>16</v>
      </c>
      <c r="D655" s="63">
        <f t="shared" si="189"/>
        <v>2.5276461295418641E-2</v>
      </c>
      <c r="E655" s="50">
        <f t="shared" si="197"/>
        <v>3</v>
      </c>
      <c r="F655" s="50">
        <f>IF(E655&lt;&gt;" ",F654+D$649," ")</f>
        <v>-0.27287555168341598</v>
      </c>
      <c r="G655" s="71">
        <v>18</v>
      </c>
      <c r="H655" s="51">
        <f t="shared" si="191"/>
        <v>2.9126213592233011E-2</v>
      </c>
      <c r="I655" s="54">
        <f t="shared" si="198"/>
        <v>3</v>
      </c>
      <c r="J655" s="54">
        <f>IF(I655&lt;&gt;" ",J654+F$649," ")</f>
        <v>-0.38321481956099768</v>
      </c>
      <c r="K655" s="54">
        <v>18</v>
      </c>
      <c r="L655" s="55">
        <f t="shared" si="193"/>
        <v>3.0100334448160536E-2</v>
      </c>
      <c r="M655" s="58">
        <f t="shared" si="199"/>
        <v>3</v>
      </c>
      <c r="N655" s="58">
        <f t="shared" ref="N655:N668" si="201">IF(M655&lt;&gt;" ",N654+H$649," ")</f>
        <v>-0.43987328909112267</v>
      </c>
      <c r="O655" s="74">
        <v>11</v>
      </c>
      <c r="P655" s="59">
        <f t="shared" si="195"/>
        <v>1.9031141868512111E-2</v>
      </c>
      <c r="AB655"/>
      <c r="AJ655" s="15"/>
      <c r="BH655" s="1"/>
    </row>
    <row r="656" spans="1:60">
      <c r="A656" s="62">
        <f t="shared" si="196"/>
        <v>4</v>
      </c>
      <c r="B656" s="62">
        <f t="shared" si="200"/>
        <v>-4.3782072114795609E-2</v>
      </c>
      <c r="C656" s="62">
        <v>177</v>
      </c>
      <c r="D656" s="63">
        <f t="shared" si="189"/>
        <v>0.27962085308056872</v>
      </c>
      <c r="E656" s="50">
        <f t="shared" si="197"/>
        <v>4</v>
      </c>
      <c r="F656" s="50">
        <f>IF(E656&lt;&gt;" ",F655+D$649," ")</f>
        <v>-0.18598213687061987</v>
      </c>
      <c r="G656" s="71">
        <v>43</v>
      </c>
      <c r="H656" s="51">
        <f t="shared" si="191"/>
        <v>6.9579288025889974E-2</v>
      </c>
      <c r="I656" s="54">
        <f t="shared" si="198"/>
        <v>4</v>
      </c>
      <c r="J656" s="54">
        <f>IF(I656&lt;&gt;" ",J655+F$649," ")</f>
        <v>-0.28905044660497958</v>
      </c>
      <c r="K656" s="54">
        <v>40</v>
      </c>
      <c r="L656" s="55">
        <f t="shared" si="193"/>
        <v>6.6889632107023408E-2</v>
      </c>
      <c r="M656" s="58">
        <f t="shared" si="199"/>
        <v>4</v>
      </c>
      <c r="N656" s="58">
        <f t="shared" si="201"/>
        <v>-0.35167039397500177</v>
      </c>
      <c r="O656" s="74">
        <v>24</v>
      </c>
      <c r="P656" s="59">
        <f t="shared" si="195"/>
        <v>4.1522491349480967E-2</v>
      </c>
      <c r="AB656"/>
      <c r="AJ656" s="15"/>
      <c r="BH656" s="1"/>
    </row>
    <row r="657" spans="1:60">
      <c r="A657" s="62">
        <f t="shared" si="196"/>
        <v>5</v>
      </c>
      <c r="B657" s="62">
        <f t="shared" si="200"/>
        <v>4.2383951022098437E-2</v>
      </c>
      <c r="C657" s="62">
        <v>255</v>
      </c>
      <c r="D657" s="63">
        <f t="shared" si="189"/>
        <v>0.40284360189573459</v>
      </c>
      <c r="E657" s="50">
        <f t="shared" si="197"/>
        <v>5</v>
      </c>
      <c r="F657" s="50">
        <f>IF(E657&lt;&gt;" ",F656+D$649," ")</f>
        <v>-9.908872205782375E-2</v>
      </c>
      <c r="G657" s="71">
        <v>100</v>
      </c>
      <c r="H657" s="51">
        <f t="shared" si="191"/>
        <v>0.16181229773462782</v>
      </c>
      <c r="I657" s="54">
        <f t="shared" si="198"/>
        <v>5</v>
      </c>
      <c r="J657" s="54">
        <f>IF(I657&lt;&gt;" ",J656+F$649," ")</f>
        <v>-0.19488607364896149</v>
      </c>
      <c r="K657" s="54">
        <v>53</v>
      </c>
      <c r="L657" s="55">
        <f t="shared" si="193"/>
        <v>8.8628762541806017E-2</v>
      </c>
      <c r="M657" s="58">
        <f t="shared" si="199"/>
        <v>5</v>
      </c>
      <c r="N657" s="58">
        <f t="shared" si="201"/>
        <v>-0.26346749885888088</v>
      </c>
      <c r="O657" s="74">
        <v>51</v>
      </c>
      <c r="P657" s="59">
        <f t="shared" si="195"/>
        <v>8.8235294117647065E-2</v>
      </c>
      <c r="AB657"/>
      <c r="AJ657" s="15"/>
      <c r="BH657" s="1"/>
    </row>
    <row r="658" spans="1:60">
      <c r="A658" s="62">
        <f t="shared" si="196"/>
        <v>6</v>
      </c>
      <c r="B658" s="62">
        <f t="shared" si="200"/>
        <v>0.1285499741589925</v>
      </c>
      <c r="C658" s="62">
        <v>139</v>
      </c>
      <c r="D658" s="63">
        <f t="shared" si="189"/>
        <v>0.21958925750394945</v>
      </c>
      <c r="E658" s="50">
        <f t="shared" si="197"/>
        <v>6</v>
      </c>
      <c r="F658" s="50">
        <f>IF(E658&lt;&gt;" ",F657+D$649," ")</f>
        <v>-1.2195307245027626E-2</v>
      </c>
      <c r="G658" s="71">
        <v>147</v>
      </c>
      <c r="H658" s="51">
        <f t="shared" si="191"/>
        <v>0.23786407766990292</v>
      </c>
      <c r="I658" s="54">
        <f t="shared" si="198"/>
        <v>6</v>
      </c>
      <c r="J658" s="54">
        <f>IF(I658&lt;&gt;" ",J657+F$649," ")</f>
        <v>-0.10072170069294339</v>
      </c>
      <c r="K658" s="54">
        <v>88</v>
      </c>
      <c r="L658" s="55">
        <f t="shared" si="193"/>
        <v>0.14715719063545152</v>
      </c>
      <c r="M658" s="58">
        <f t="shared" si="199"/>
        <v>6</v>
      </c>
      <c r="N658" s="58">
        <f t="shared" si="201"/>
        <v>-0.17526460374275996</v>
      </c>
      <c r="O658" s="74">
        <v>57</v>
      </c>
      <c r="P658" s="59">
        <f t="shared" si="195"/>
        <v>9.8615916955017299E-2</v>
      </c>
      <c r="AB658"/>
      <c r="AJ658" s="15"/>
      <c r="BH658" s="1"/>
    </row>
    <row r="659" spans="1:60">
      <c r="A659" s="62">
        <f t="shared" si="196"/>
        <v>7</v>
      </c>
      <c r="B659" s="62">
        <f t="shared" si="200"/>
        <v>0.21471599729588653</v>
      </c>
      <c r="C659" s="62">
        <v>31</v>
      </c>
      <c r="D659" s="63">
        <f t="shared" si="189"/>
        <v>4.8973143759873619E-2</v>
      </c>
      <c r="E659" s="50">
        <f t="shared" si="197"/>
        <v>7</v>
      </c>
      <c r="F659" s="50">
        <f>IF(E659&lt;&gt;" ",F658+D$649," ")</f>
        <v>7.4698107567768499E-2</v>
      </c>
      <c r="G659" s="71">
        <v>99</v>
      </c>
      <c r="H659" s="51">
        <f t="shared" si="191"/>
        <v>0.16019417475728157</v>
      </c>
      <c r="I659" s="54">
        <f t="shared" si="198"/>
        <v>7</v>
      </c>
      <c r="J659" s="54">
        <f>IF(I659&lt;&gt;" ",J658+F$649," ")</f>
        <v>-6.5573277369253002E-3</v>
      </c>
      <c r="K659" s="54">
        <v>88</v>
      </c>
      <c r="L659" s="55">
        <f t="shared" si="193"/>
        <v>0.14715719063545152</v>
      </c>
      <c r="M659" s="58">
        <f t="shared" si="199"/>
        <v>7</v>
      </c>
      <c r="N659" s="58">
        <f t="shared" si="201"/>
        <v>-8.7061708626639034E-2</v>
      </c>
      <c r="O659" s="74">
        <v>84</v>
      </c>
      <c r="P659" s="59">
        <f t="shared" si="195"/>
        <v>0.1453287197231834</v>
      </c>
      <c r="AB659"/>
      <c r="AJ659" s="15"/>
      <c r="BH659" s="1"/>
    </row>
    <row r="660" spans="1:60">
      <c r="A660" s="62">
        <f t="shared" si="196"/>
        <v>8</v>
      </c>
      <c r="B660" s="62">
        <f t="shared" si="200"/>
        <v>0.30088202043278056</v>
      </c>
      <c r="C660" s="62">
        <v>9</v>
      </c>
      <c r="D660" s="63">
        <f t="shared" si="189"/>
        <v>1.4218009478672985E-2</v>
      </c>
      <c r="E660" s="50">
        <f t="shared" si="197"/>
        <v>8</v>
      </c>
      <c r="F660" s="50">
        <f>IF(E660&lt;&gt;" ",F659+D$649," ")</f>
        <v>0.16159152238056462</v>
      </c>
      <c r="G660" s="71">
        <v>78</v>
      </c>
      <c r="H660" s="51">
        <f t="shared" si="191"/>
        <v>0.12621359223300971</v>
      </c>
      <c r="I660" s="54">
        <f t="shared" si="198"/>
        <v>8</v>
      </c>
      <c r="J660" s="54">
        <f>IF(I660&lt;&gt;" ",J659+F$649," ")</f>
        <v>8.7607045219092794E-2</v>
      </c>
      <c r="K660" s="54">
        <v>66</v>
      </c>
      <c r="L660" s="55">
        <f t="shared" si="193"/>
        <v>0.11036789297658862</v>
      </c>
      <c r="M660" s="58">
        <f t="shared" si="199"/>
        <v>8</v>
      </c>
      <c r="N660" s="58">
        <f t="shared" si="201"/>
        <v>1.1411864894818879E-3</v>
      </c>
      <c r="O660" s="74">
        <v>71</v>
      </c>
      <c r="P660" s="59">
        <f t="shared" si="195"/>
        <v>0.12283737024221453</v>
      </c>
      <c r="AB660"/>
      <c r="AJ660" s="15"/>
      <c r="BH660" s="1"/>
    </row>
    <row r="661" spans="1:60">
      <c r="A661" s="62">
        <f t="shared" si="196"/>
        <v>9</v>
      </c>
      <c r="B661" s="62">
        <f t="shared" si="200"/>
        <v>0.38704804356967459</v>
      </c>
      <c r="C661" s="62">
        <v>1</v>
      </c>
      <c r="D661" s="63">
        <f t="shared" si="189"/>
        <v>1.5797788309636651E-3</v>
      </c>
      <c r="E661" s="50">
        <f t="shared" si="197"/>
        <v>9</v>
      </c>
      <c r="F661" s="50">
        <f>IF(E661&lt;&gt;" ",F660+D$649," ")</f>
        <v>0.24848493719336073</v>
      </c>
      <c r="G661" s="71">
        <v>65</v>
      </c>
      <c r="H661" s="51">
        <f t="shared" si="191"/>
        <v>0.10517799352750809</v>
      </c>
      <c r="I661" s="54">
        <f t="shared" si="198"/>
        <v>9</v>
      </c>
      <c r="J661" s="54">
        <f>IF(I661&lt;&gt;" ",J660+F$649," ")</f>
        <v>0.18177141817511089</v>
      </c>
      <c r="K661" s="54">
        <v>92</v>
      </c>
      <c r="L661" s="55">
        <f t="shared" si="193"/>
        <v>0.15384615384615385</v>
      </c>
      <c r="M661" s="58">
        <f t="shared" si="199"/>
        <v>9</v>
      </c>
      <c r="N661" s="58">
        <f t="shared" si="201"/>
        <v>8.934408160560281E-2</v>
      </c>
      <c r="O661" s="74">
        <v>58</v>
      </c>
      <c r="P661" s="59">
        <f t="shared" si="195"/>
        <v>0.10034602076124567</v>
      </c>
      <c r="AB661"/>
      <c r="AJ661" s="15"/>
      <c r="BH661" s="1"/>
    </row>
    <row r="662" spans="1:60">
      <c r="A662" s="62"/>
      <c r="B662" s="62"/>
      <c r="C662" s="62">
        <v>3</v>
      </c>
      <c r="D662" s="63">
        <f t="shared" si="189"/>
        <v>4.7393364928909956E-3</v>
      </c>
      <c r="E662" s="50">
        <f t="shared" si="197"/>
        <v>10</v>
      </c>
      <c r="F662" s="50">
        <f>IF(E662&lt;&gt;" ",F661+D$649," ")</f>
        <v>0.33537835200615684</v>
      </c>
      <c r="G662" s="71">
        <v>25</v>
      </c>
      <c r="H662" s="51">
        <f t="shared" si="191"/>
        <v>4.0453074433656956E-2</v>
      </c>
      <c r="I662" s="54">
        <f t="shared" si="198"/>
        <v>10</v>
      </c>
      <c r="J662" s="54">
        <f>IF(I662&lt;&gt;" ",J661+F$649," ")</f>
        <v>0.27593579113112898</v>
      </c>
      <c r="K662" s="54">
        <v>60</v>
      </c>
      <c r="L662" s="55">
        <f t="shared" si="193"/>
        <v>0.10033444816053512</v>
      </c>
      <c r="M662" s="58">
        <f t="shared" si="199"/>
        <v>10</v>
      </c>
      <c r="N662" s="58">
        <f t="shared" si="201"/>
        <v>0.17754697672172373</v>
      </c>
      <c r="O662" s="74">
        <v>47</v>
      </c>
      <c r="P662" s="59">
        <f t="shared" si="195"/>
        <v>8.1314878892733561E-2</v>
      </c>
      <c r="AB662"/>
      <c r="AJ662" s="15"/>
      <c r="BH662" s="1"/>
    </row>
    <row r="663" spans="1:60" ht="17" thickBot="1">
      <c r="A663" s="73" t="s">
        <v>137</v>
      </c>
      <c r="E663" s="50">
        <f t="shared" si="197"/>
        <v>11</v>
      </c>
      <c r="F663" s="50">
        <f>IF(E663&lt;&gt;" ",F662+D$649," ")</f>
        <v>0.42227176681895295</v>
      </c>
      <c r="G663" s="71">
        <v>11</v>
      </c>
      <c r="H663" s="51">
        <f t="shared" si="191"/>
        <v>1.7799352750809062E-2</v>
      </c>
      <c r="I663" s="54">
        <f t="shared" si="198"/>
        <v>11</v>
      </c>
      <c r="J663" s="54">
        <f>IF(I663&lt;&gt;" ",J662+F$649," ")</f>
        <v>0.37010016408714708</v>
      </c>
      <c r="K663" s="54">
        <v>35</v>
      </c>
      <c r="L663" s="55">
        <f t="shared" si="193"/>
        <v>5.8528428093645488E-2</v>
      </c>
      <c r="M663" s="58">
        <f t="shared" si="199"/>
        <v>11</v>
      </c>
      <c r="N663" s="58">
        <f t="shared" si="201"/>
        <v>0.26574987183784465</v>
      </c>
      <c r="O663" s="74">
        <v>35</v>
      </c>
      <c r="P663" s="59">
        <f t="shared" si="195"/>
        <v>6.0553633217993078E-2</v>
      </c>
      <c r="AB663"/>
      <c r="AH663" s="15"/>
      <c r="BF663" s="1"/>
    </row>
    <row r="664" spans="1:60" ht="17" thickBot="1">
      <c r="B664" s="69" t="s">
        <v>136</v>
      </c>
      <c r="C664" s="70" t="str">
        <f>IF(SUM(C653:C662)=B650,"TRUE","FALSE")</f>
        <v>TRUE</v>
      </c>
      <c r="E664" s="50">
        <f t="shared" si="197"/>
        <v>12</v>
      </c>
      <c r="F664" s="50">
        <f>IF(E664&lt;&gt;" ",F663+D$649," ")</f>
        <v>0.50916518163174906</v>
      </c>
      <c r="G664" s="71">
        <v>6</v>
      </c>
      <c r="H664" s="51">
        <f t="shared" si="191"/>
        <v>9.7087378640776691E-3</v>
      </c>
      <c r="I664" s="54">
        <f t="shared" si="198"/>
        <v>12</v>
      </c>
      <c r="J664" s="54">
        <f>IF(I664&lt;&gt;" ",J663+F$649," ")</f>
        <v>0.46426453704316517</v>
      </c>
      <c r="K664" s="54">
        <v>28</v>
      </c>
      <c r="L664" s="55">
        <f t="shared" si="193"/>
        <v>4.6822742474916385E-2</v>
      </c>
      <c r="M664" s="58">
        <f t="shared" si="199"/>
        <v>12</v>
      </c>
      <c r="N664" s="58">
        <f t="shared" si="201"/>
        <v>0.3539527669539656</v>
      </c>
      <c r="O664" s="74">
        <v>46</v>
      </c>
      <c r="P664" s="59">
        <f t="shared" si="195"/>
        <v>7.9584775086505188E-2</v>
      </c>
      <c r="AB664"/>
      <c r="AH664" s="15"/>
      <c r="BF664" s="1"/>
    </row>
    <row r="665" spans="1:60">
      <c r="B665" t="s">
        <v>139</v>
      </c>
      <c r="C665" s="6">
        <f>SUM(D652:D662)</f>
        <v>1</v>
      </c>
      <c r="E665" s="50">
        <f t="shared" si="197"/>
        <v>13</v>
      </c>
      <c r="F665" s="50">
        <f>IF(E665&lt;&gt;" ",F664+D$649," ")</f>
        <v>0.59605859644454517</v>
      </c>
      <c r="G665" s="71">
        <v>5</v>
      </c>
      <c r="H665" s="51">
        <f t="shared" si="191"/>
        <v>8.0906148867313909E-3</v>
      </c>
      <c r="I665" s="54">
        <f t="shared" si="198"/>
        <v>13</v>
      </c>
      <c r="J665" s="54">
        <f>IF(I665&lt;&gt;" ",J664+F$649," ")</f>
        <v>0.55842890999918327</v>
      </c>
      <c r="K665" s="54">
        <v>3</v>
      </c>
      <c r="L665" s="55">
        <f t="shared" si="193"/>
        <v>5.016722408026756E-3</v>
      </c>
      <c r="M665" s="58">
        <f t="shared" si="199"/>
        <v>13</v>
      </c>
      <c r="N665" s="58">
        <f t="shared" si="201"/>
        <v>0.4421556620700865</v>
      </c>
      <c r="O665" s="74">
        <v>35</v>
      </c>
      <c r="P665" s="59">
        <f t="shared" si="195"/>
        <v>6.0553633217993078E-2</v>
      </c>
      <c r="AB665"/>
      <c r="AH665" s="15"/>
      <c r="BF665" s="1"/>
    </row>
    <row r="666" spans="1:60">
      <c r="A666" t="s">
        <v>140</v>
      </c>
      <c r="C666" s="6">
        <f>COUNTIF(E8:E640,"&gt;0")/B650</f>
        <v>0.4755134281200632</v>
      </c>
      <c r="E666" s="50">
        <f t="shared" si="197"/>
        <v>14</v>
      </c>
      <c r="F666" s="50">
        <f>IF(E666&lt;&gt;" ",F665+D$649," ")</f>
        <v>0.68295201125734128</v>
      </c>
      <c r="G666" s="71">
        <v>5</v>
      </c>
      <c r="H666" s="51">
        <f t="shared" si="191"/>
        <v>8.0906148867313909E-3</v>
      </c>
      <c r="I666" s="54">
        <f t="shared" si="198"/>
        <v>14</v>
      </c>
      <c r="J666" s="54">
        <f>IF(I666&lt;&gt;" ",J665+F$649," ")</f>
        <v>0.65259328295520136</v>
      </c>
      <c r="K666" s="54">
        <v>8</v>
      </c>
      <c r="L666" s="55">
        <f t="shared" si="193"/>
        <v>1.3377926421404682E-2</v>
      </c>
      <c r="M666" s="58">
        <f t="shared" si="199"/>
        <v>14</v>
      </c>
      <c r="N666" s="58">
        <f t="shared" si="201"/>
        <v>0.53035855718620739</v>
      </c>
      <c r="O666" s="74">
        <v>24</v>
      </c>
      <c r="P666" s="59">
        <f t="shared" si="195"/>
        <v>4.1522491349480967E-2</v>
      </c>
      <c r="AB666"/>
      <c r="AH666" s="15"/>
      <c r="BF666" s="1"/>
    </row>
    <row r="667" spans="1:60">
      <c r="A667" t="s">
        <v>141</v>
      </c>
      <c r="C667" s="6">
        <f>COUNTIF(E8:E640,"&lt;0")/B650</f>
        <v>0.52448657187993686</v>
      </c>
      <c r="D667" s="6"/>
      <c r="E667" s="50" t="str">
        <f t="shared" si="197"/>
        <v xml:space="preserve"> </v>
      </c>
      <c r="F667" s="50" t="str">
        <f>IF(E667&lt;&gt;" ",F666+D$649," ")</f>
        <v xml:space="preserve"> </v>
      </c>
      <c r="G667" s="71">
        <v>6</v>
      </c>
      <c r="H667" s="51">
        <f t="shared" si="191"/>
        <v>9.7087378640776691E-3</v>
      </c>
      <c r="I667" s="54">
        <f t="shared" si="198"/>
        <v>15</v>
      </c>
      <c r="J667" s="54">
        <f>IF(I667&lt;&gt;" ",J666+F$649," ")</f>
        <v>0.74675765591121945</v>
      </c>
      <c r="K667" s="54">
        <v>7</v>
      </c>
      <c r="L667" s="55">
        <f t="shared" si="193"/>
        <v>1.1705685618729096E-2</v>
      </c>
      <c r="M667" s="58">
        <f t="shared" si="199"/>
        <v>15</v>
      </c>
      <c r="N667" s="58">
        <f t="shared" si="201"/>
        <v>0.61856145230232829</v>
      </c>
      <c r="O667" s="74">
        <v>20</v>
      </c>
      <c r="P667" s="59">
        <f t="shared" si="195"/>
        <v>3.4602076124567477E-2</v>
      </c>
      <c r="AB667"/>
      <c r="AH667" s="15"/>
      <c r="BF667" s="1"/>
    </row>
    <row r="668" spans="1:60" ht="17" thickBot="1">
      <c r="I668" s="54">
        <f t="shared" si="198"/>
        <v>16</v>
      </c>
      <c r="J668" s="54">
        <f>IF(I668&lt;&gt;" ",J667+F$649," ")</f>
        <v>0.84092202886723755</v>
      </c>
      <c r="K668" s="54">
        <v>5</v>
      </c>
      <c r="L668" s="55">
        <f t="shared" si="193"/>
        <v>8.3612040133779261E-3</v>
      </c>
      <c r="M668" s="58">
        <f t="shared" si="199"/>
        <v>16</v>
      </c>
      <c r="N668" s="58">
        <f t="shared" si="201"/>
        <v>0.70676434741844918</v>
      </c>
      <c r="O668" s="74">
        <v>11</v>
      </c>
      <c r="P668" s="59">
        <f t="shared" si="195"/>
        <v>1.9031141868512111E-2</v>
      </c>
      <c r="AB668"/>
      <c r="AH668" s="15"/>
      <c r="BF668" s="1"/>
    </row>
    <row r="669" spans="1:60" ht="17" thickBot="1">
      <c r="F669" s="69" t="s">
        <v>136</v>
      </c>
      <c r="G669" s="70" t="str">
        <f>IF(SUM(G653:G668)=F650,"TRUE","FALSE")</f>
        <v>TRUE</v>
      </c>
      <c r="I669" s="54" t="str">
        <f t="shared" si="198"/>
        <v xml:space="preserve"> </v>
      </c>
      <c r="J669" s="54" t="str">
        <f>IF(I669&lt;&gt;" ",J668+F$649," ")</f>
        <v xml:space="preserve"> </v>
      </c>
      <c r="K669" s="54">
        <v>3</v>
      </c>
      <c r="L669" s="55">
        <f t="shared" si="193"/>
        <v>5.016722408026756E-3</v>
      </c>
      <c r="M669" s="58" t="str">
        <f>IF(M668&lt;H$648-1,M668+1," ")</f>
        <v xml:space="preserve"> </v>
      </c>
      <c r="N669" s="58"/>
      <c r="O669" s="74">
        <v>3</v>
      </c>
      <c r="P669" s="59">
        <f t="shared" si="195"/>
        <v>5.1903114186851208E-3</v>
      </c>
      <c r="AB669"/>
      <c r="AH669" s="15"/>
      <c r="BF669" s="1"/>
    </row>
    <row r="670" spans="1:60" ht="17" thickBot="1">
      <c r="F670" t="s">
        <v>139</v>
      </c>
      <c r="G670" s="6">
        <f>SUM(H652:H667)</f>
        <v>1</v>
      </c>
      <c r="AA670" s="15"/>
      <c r="AB670"/>
      <c r="AY670" s="1"/>
    </row>
    <row r="671" spans="1:60" ht="17" thickBot="1">
      <c r="J671" s="69" t="s">
        <v>136</v>
      </c>
      <c r="K671" s="70" t="str">
        <f>IF(SUM(K653:K669)=J650,"TRUE","FALSE")</f>
        <v>TRUE</v>
      </c>
      <c r="N671" s="69" t="s">
        <v>136</v>
      </c>
      <c r="O671" s="70" t="str">
        <f>IF(SUM(O653:O669)=N650,"TRUE","FALSE")</f>
        <v>TRUE</v>
      </c>
      <c r="AA671" s="15"/>
      <c r="AB671"/>
      <c r="AY671" s="1"/>
    </row>
    <row r="672" spans="1:60">
      <c r="J672" t="s">
        <v>139</v>
      </c>
      <c r="K672" s="6">
        <f>SUM(L652:L669)</f>
        <v>1</v>
      </c>
      <c r="N672" t="s">
        <v>139</v>
      </c>
      <c r="O672" s="6">
        <f>SUM(P652:P669)</f>
        <v>1</v>
      </c>
      <c r="AA672" s="15"/>
      <c r="AB672"/>
      <c r="AY672" s="1"/>
    </row>
    <row r="673" spans="52:52">
      <c r="AZ673" s="1"/>
    </row>
    <row r="674" spans="52:52">
      <c r="AZ674" s="1"/>
    </row>
    <row r="675" spans="52:52">
      <c r="AZ675" s="1"/>
    </row>
    <row r="676" spans="52:52">
      <c r="AZ676" s="1"/>
    </row>
    <row r="677" spans="52:52">
      <c r="AZ677" s="1"/>
    </row>
    <row r="678" spans="52:52">
      <c r="AZ678" s="1"/>
    </row>
    <row r="679" spans="52:52">
      <c r="AZ679" s="1"/>
    </row>
    <row r="680" spans="52:52">
      <c r="AZ680" s="1"/>
    </row>
    <row r="681" spans="52:52">
      <c r="AZ681" s="1"/>
    </row>
    <row r="682" spans="52:52">
      <c r="AZ682" s="1"/>
    </row>
    <row r="683" spans="52:52">
      <c r="AZ683" s="1"/>
    </row>
    <row r="684" spans="52:52">
      <c r="AZ684" s="1"/>
    </row>
    <row r="685" spans="52:52">
      <c r="AZ685" s="1"/>
    </row>
    <row r="686" spans="52:52">
      <c r="AZ686" s="1"/>
    </row>
    <row r="687" spans="52:52">
      <c r="AZ687" s="1"/>
    </row>
    <row r="688" spans="52:52">
      <c r="AZ688" s="1"/>
    </row>
    <row r="689" spans="52:52">
      <c r="AZ689" s="1"/>
    </row>
    <row r="690" spans="52:52">
      <c r="AZ690" s="1"/>
    </row>
    <row r="691" spans="52:52">
      <c r="AZ691" s="1"/>
    </row>
    <row r="692" spans="52:52">
      <c r="AZ692" s="1"/>
    </row>
    <row r="693" spans="52:52">
      <c r="AZ693" s="1"/>
    </row>
    <row r="694" spans="52:52">
      <c r="AZ694" s="1"/>
    </row>
    <row r="695" spans="52:52">
      <c r="AZ695" s="1"/>
    </row>
    <row r="696" spans="52:52">
      <c r="AZ696" s="1"/>
    </row>
    <row r="697" spans="52:52">
      <c r="AZ697" s="1"/>
    </row>
    <row r="698" spans="52:52">
      <c r="AZ698" s="1"/>
    </row>
    <row r="699" spans="52:52">
      <c r="AZ699" s="1"/>
    </row>
    <row r="700" spans="52:52">
      <c r="AZ700" s="1"/>
    </row>
    <row r="701" spans="52:52">
      <c r="AZ701" s="1"/>
    </row>
    <row r="702" spans="52:52">
      <c r="AZ702" s="1"/>
    </row>
    <row r="703" spans="52:52">
      <c r="AZ703" s="1"/>
    </row>
    <row r="704" spans="52:52">
      <c r="AZ704" s="1"/>
    </row>
    <row r="705" spans="52:52">
      <c r="AZ705" s="1"/>
    </row>
    <row r="706" spans="52:52">
      <c r="AZ706" s="1"/>
    </row>
    <row r="707" spans="52:52">
      <c r="AZ707" s="1"/>
    </row>
    <row r="708" spans="52:52">
      <c r="AZ708" s="1"/>
    </row>
    <row r="709" spans="52:52">
      <c r="AZ709" s="1"/>
    </row>
    <row r="710" spans="52:52">
      <c r="AZ710" s="1"/>
    </row>
    <row r="711" spans="52:52">
      <c r="AZ711" s="1"/>
    </row>
    <row r="712" spans="52:52">
      <c r="AZ712" s="1"/>
    </row>
    <row r="713" spans="52:52">
      <c r="AZ713" s="1"/>
    </row>
    <row r="714" spans="52:52">
      <c r="AZ714" s="1"/>
    </row>
    <row r="715" spans="52:52">
      <c r="AZ715" s="1"/>
    </row>
    <row r="716" spans="52:52">
      <c r="AZ716" s="1"/>
    </row>
    <row r="717" spans="52:52">
      <c r="AZ717" s="1"/>
    </row>
    <row r="718" spans="52:52">
      <c r="AZ718" s="1"/>
    </row>
    <row r="719" spans="52:52">
      <c r="AZ719" s="1"/>
    </row>
    <row r="720" spans="52:52">
      <c r="AZ720" s="1"/>
    </row>
    <row r="721" spans="52:52">
      <c r="AZ721" s="1"/>
    </row>
    <row r="722" spans="52:52">
      <c r="AZ722" s="1"/>
    </row>
    <row r="723" spans="52:52">
      <c r="AZ723" s="1"/>
    </row>
    <row r="724" spans="52:52">
      <c r="AZ724" s="1"/>
    </row>
    <row r="725" spans="52:52">
      <c r="AZ725" s="1"/>
    </row>
    <row r="726" spans="52:52">
      <c r="AZ726" s="1"/>
    </row>
    <row r="727" spans="52:52">
      <c r="AZ727" s="1"/>
    </row>
    <row r="728" spans="52:52">
      <c r="AZ728" s="1"/>
    </row>
    <row r="729" spans="52:52">
      <c r="AZ729" s="1"/>
    </row>
    <row r="730" spans="52:52">
      <c r="AZ730" s="1"/>
    </row>
    <row r="731" spans="52:52">
      <c r="AZ731" s="1"/>
    </row>
    <row r="732" spans="52:52">
      <c r="AZ732" s="1"/>
    </row>
    <row r="733" spans="52:52">
      <c r="AZ733" s="1"/>
    </row>
    <row r="734" spans="52:52">
      <c r="AZ734" s="1"/>
    </row>
    <row r="735" spans="52:52">
      <c r="AZ735" s="1"/>
    </row>
    <row r="736" spans="52:52">
      <c r="AZ736" s="1"/>
    </row>
    <row r="737" spans="52:52">
      <c r="AZ737" s="1"/>
    </row>
    <row r="738" spans="52:52">
      <c r="AZ738" s="1"/>
    </row>
    <row r="739" spans="52:52">
      <c r="AZ739" s="1"/>
    </row>
    <row r="740" spans="52:52">
      <c r="AZ740" s="1"/>
    </row>
    <row r="741" spans="52:52">
      <c r="AZ741" s="1"/>
    </row>
    <row r="742" spans="52:52">
      <c r="AZ742" s="1"/>
    </row>
    <row r="743" spans="52:52">
      <c r="AZ743" s="1"/>
    </row>
    <row r="744" spans="52:52">
      <c r="AZ744" s="1"/>
    </row>
    <row r="745" spans="52:52">
      <c r="AZ745" s="1"/>
    </row>
    <row r="746" spans="52:52">
      <c r="AZ746" s="1"/>
    </row>
    <row r="747" spans="52:52">
      <c r="AZ747" s="1"/>
    </row>
    <row r="748" spans="52:52">
      <c r="AZ748" s="1"/>
    </row>
    <row r="749" spans="52:52">
      <c r="AZ749" s="1"/>
    </row>
    <row r="750" spans="52:52">
      <c r="AZ750" s="1"/>
    </row>
    <row r="751" spans="52:52">
      <c r="AZ751" s="1"/>
    </row>
    <row r="752" spans="52:52">
      <c r="AZ752" s="1"/>
    </row>
    <row r="753" spans="52:52">
      <c r="AZ753" s="1"/>
    </row>
    <row r="754" spans="52:52">
      <c r="AZ754" s="1"/>
    </row>
    <row r="755" spans="52:52">
      <c r="AZ755" s="1"/>
    </row>
    <row r="756" spans="52:52">
      <c r="AZ756" s="1"/>
    </row>
    <row r="757" spans="52:52">
      <c r="AZ757" s="1"/>
    </row>
    <row r="758" spans="52:52">
      <c r="AZ758" s="1"/>
    </row>
    <row r="759" spans="52:52">
      <c r="AZ759" s="1"/>
    </row>
    <row r="760" spans="52:52">
      <c r="AZ760" s="1"/>
    </row>
    <row r="761" spans="52:52">
      <c r="AZ761" s="1"/>
    </row>
    <row r="762" spans="52:52">
      <c r="AZ762" s="1"/>
    </row>
    <row r="763" spans="52:52">
      <c r="AZ763" s="1"/>
    </row>
    <row r="764" spans="52:52">
      <c r="AZ764" s="1"/>
    </row>
    <row r="765" spans="52:52">
      <c r="AZ765" s="1"/>
    </row>
    <row r="766" spans="52:52">
      <c r="AZ766" s="1"/>
    </row>
    <row r="767" spans="52:52">
      <c r="AZ767" s="1"/>
    </row>
    <row r="768" spans="52:52">
      <c r="AZ768" s="1"/>
    </row>
    <row r="769" spans="52:52">
      <c r="AZ769" s="1"/>
    </row>
    <row r="770" spans="52:52">
      <c r="AZ770" s="1"/>
    </row>
    <row r="771" spans="52:52">
      <c r="AZ771" s="1"/>
    </row>
    <row r="772" spans="52:52">
      <c r="AZ772" s="1"/>
    </row>
    <row r="773" spans="52:52">
      <c r="AZ773" s="1"/>
    </row>
    <row r="774" spans="52:52">
      <c r="AZ774" s="1"/>
    </row>
    <row r="775" spans="52:52">
      <c r="AZ775" s="1"/>
    </row>
    <row r="776" spans="52:52">
      <c r="AZ776" s="1"/>
    </row>
    <row r="777" spans="52:52">
      <c r="AZ777" s="1"/>
    </row>
    <row r="778" spans="52:52">
      <c r="AZ778" s="1"/>
    </row>
    <row r="779" spans="52:52">
      <c r="AZ779" s="1"/>
    </row>
    <row r="780" spans="52:52">
      <c r="AZ780" s="1"/>
    </row>
    <row r="781" spans="52:52">
      <c r="AZ781" s="1"/>
    </row>
    <row r="782" spans="52:52">
      <c r="AZ782" s="1"/>
    </row>
    <row r="783" spans="52:52">
      <c r="AZ783" s="1"/>
    </row>
    <row r="784" spans="52:52">
      <c r="AZ784" s="1"/>
    </row>
    <row r="785" spans="52:52">
      <c r="AZ785" s="1"/>
    </row>
    <row r="786" spans="52:52">
      <c r="AZ786" s="1"/>
    </row>
    <row r="787" spans="52:52">
      <c r="AZ787" s="1"/>
    </row>
    <row r="788" spans="52:52">
      <c r="AZ788" s="1"/>
    </row>
    <row r="789" spans="52:52">
      <c r="AZ789" s="1"/>
    </row>
    <row r="790" spans="52:52">
      <c r="AZ790" s="1"/>
    </row>
    <row r="791" spans="52:52">
      <c r="AZ791" s="1"/>
    </row>
    <row r="792" spans="52:52">
      <c r="AZ792" s="1"/>
    </row>
    <row r="793" spans="52:52">
      <c r="AZ793" s="1"/>
    </row>
    <row r="794" spans="52:52">
      <c r="AZ794" s="1"/>
    </row>
    <row r="795" spans="52:52">
      <c r="AZ795" s="1"/>
    </row>
    <row r="796" spans="52:52">
      <c r="AZ796" s="1"/>
    </row>
    <row r="797" spans="52:52">
      <c r="AZ797" s="1"/>
    </row>
    <row r="798" spans="52:52">
      <c r="AZ798" s="1"/>
    </row>
    <row r="799" spans="52:52">
      <c r="AZ799" s="1"/>
    </row>
    <row r="800" spans="52:52">
      <c r="AZ800" s="1"/>
    </row>
    <row r="801" spans="52:52">
      <c r="AZ801" s="1"/>
    </row>
    <row r="802" spans="52:52">
      <c r="AZ802" s="1"/>
    </row>
    <row r="803" spans="52:52">
      <c r="AZ803" s="1"/>
    </row>
    <row r="804" spans="52:52">
      <c r="AZ804" s="1"/>
    </row>
    <row r="805" spans="52:52">
      <c r="AZ805" s="1"/>
    </row>
    <row r="806" spans="52:52">
      <c r="AZ806" s="1"/>
    </row>
    <row r="807" spans="52:52">
      <c r="AZ807" s="1"/>
    </row>
    <row r="808" spans="52:52">
      <c r="AZ808" s="1"/>
    </row>
    <row r="809" spans="52:52">
      <c r="AZ809" s="1"/>
    </row>
    <row r="810" spans="52:52">
      <c r="AZ810" s="1"/>
    </row>
    <row r="811" spans="52:52">
      <c r="AZ811" s="1"/>
    </row>
    <row r="812" spans="52:52">
      <c r="AZ812" s="1"/>
    </row>
    <row r="813" spans="52:52">
      <c r="AZ813" s="1"/>
    </row>
    <row r="814" spans="52:52">
      <c r="AZ814" s="1"/>
    </row>
    <row r="815" spans="52:52">
      <c r="AZ815" s="1"/>
    </row>
    <row r="816" spans="52:52">
      <c r="AZ816" s="1"/>
    </row>
    <row r="817" spans="52:52">
      <c r="AZ817" s="1"/>
    </row>
    <row r="818" spans="52:52">
      <c r="AZ818" s="1"/>
    </row>
    <row r="819" spans="52:52">
      <c r="AZ819" s="1"/>
    </row>
    <row r="820" spans="52:52">
      <c r="AZ820" s="1"/>
    </row>
    <row r="821" spans="52:52">
      <c r="AZ821" s="1"/>
    </row>
    <row r="822" spans="52:52">
      <c r="AZ822" s="1"/>
    </row>
    <row r="823" spans="52:52">
      <c r="AZ823" s="1"/>
    </row>
    <row r="824" spans="52:52">
      <c r="AZ824" s="1"/>
    </row>
    <row r="825" spans="52:52">
      <c r="AZ825" s="1"/>
    </row>
    <row r="826" spans="52:52">
      <c r="AZ826" s="1"/>
    </row>
    <row r="827" spans="52:52">
      <c r="AZ827" s="1"/>
    </row>
    <row r="828" spans="52:52">
      <c r="AZ828" s="1"/>
    </row>
    <row r="829" spans="52:52">
      <c r="AZ829" s="1"/>
    </row>
    <row r="830" spans="52:52">
      <c r="AZ830" s="1"/>
    </row>
    <row r="831" spans="52:52">
      <c r="AZ831" s="1"/>
    </row>
    <row r="832" spans="52:52">
      <c r="AZ832" s="1"/>
    </row>
    <row r="833" spans="52:52">
      <c r="AZ833" s="1"/>
    </row>
    <row r="834" spans="52:52">
      <c r="AZ834" s="1"/>
    </row>
    <row r="835" spans="52:52">
      <c r="AZ835" s="1"/>
    </row>
    <row r="836" spans="52:52">
      <c r="AZ836" s="1"/>
    </row>
    <row r="837" spans="52:52">
      <c r="AZ837" s="1"/>
    </row>
    <row r="838" spans="52:52">
      <c r="AZ838" s="1"/>
    </row>
    <row r="839" spans="52:52">
      <c r="AZ839" s="1"/>
    </row>
    <row r="840" spans="52:52">
      <c r="AZ840" s="1"/>
    </row>
    <row r="841" spans="52:52">
      <c r="AZ841" s="1"/>
    </row>
    <row r="842" spans="52:52">
      <c r="AZ842" s="1"/>
    </row>
    <row r="843" spans="52:52">
      <c r="AZ843" s="1"/>
    </row>
    <row r="844" spans="52:52">
      <c r="AZ844" s="1"/>
    </row>
    <row r="845" spans="52:52">
      <c r="AZ845" s="1"/>
    </row>
    <row r="846" spans="52:52">
      <c r="AZ846" s="1"/>
    </row>
    <row r="847" spans="52:52">
      <c r="AZ847" s="1"/>
    </row>
    <row r="848" spans="52:52">
      <c r="AZ848" s="1"/>
    </row>
    <row r="849" spans="52:52">
      <c r="AZ849" s="1"/>
    </row>
    <row r="850" spans="52:52">
      <c r="AZ850" s="1"/>
    </row>
    <row r="851" spans="52:52">
      <c r="AZ851" s="1"/>
    </row>
    <row r="852" spans="52:52">
      <c r="AZ852" s="1"/>
    </row>
    <row r="853" spans="52:52">
      <c r="AZ853" s="1"/>
    </row>
    <row r="854" spans="52:52">
      <c r="AZ854" s="1"/>
    </row>
    <row r="855" spans="52:52">
      <c r="AZ855" s="1"/>
    </row>
    <row r="856" spans="52:52">
      <c r="AZ856" s="1"/>
    </row>
    <row r="857" spans="52:52">
      <c r="AZ857" s="1"/>
    </row>
    <row r="858" spans="52:52">
      <c r="AZ858" s="1"/>
    </row>
    <row r="859" spans="52:52">
      <c r="AZ859" s="1"/>
    </row>
    <row r="860" spans="52:52">
      <c r="AZ860" s="1"/>
    </row>
    <row r="861" spans="52:52">
      <c r="AZ861" s="1"/>
    </row>
    <row r="862" spans="52:52">
      <c r="AZ862" s="1"/>
    </row>
    <row r="863" spans="52:52">
      <c r="AZ863" s="1"/>
    </row>
    <row r="864" spans="52:52">
      <c r="AZ864" s="1"/>
    </row>
    <row r="865" spans="52:52">
      <c r="AZ865" s="1"/>
    </row>
    <row r="866" spans="52:52">
      <c r="AZ866" s="1"/>
    </row>
    <row r="867" spans="52:52">
      <c r="AZ867" s="1"/>
    </row>
    <row r="868" spans="52:52">
      <c r="AZ868" s="1"/>
    </row>
    <row r="869" spans="52:52">
      <c r="AZ869" s="1"/>
    </row>
    <row r="870" spans="52:52">
      <c r="AZ870" s="1"/>
    </row>
    <row r="871" spans="52:52">
      <c r="AZ871" s="1"/>
    </row>
    <row r="872" spans="52:52">
      <c r="AZ872" s="1"/>
    </row>
    <row r="873" spans="52:52">
      <c r="AZ873" s="1"/>
    </row>
    <row r="874" spans="52:52">
      <c r="AZ874" s="1"/>
    </row>
    <row r="875" spans="52:52">
      <c r="AZ875" s="1"/>
    </row>
    <row r="876" spans="52:52">
      <c r="AZ876" s="1"/>
    </row>
    <row r="877" spans="52:52">
      <c r="AZ877" s="1"/>
    </row>
    <row r="878" spans="52:52">
      <c r="AZ878" s="1"/>
    </row>
    <row r="879" spans="52:52">
      <c r="AZ879" s="1"/>
    </row>
    <row r="880" spans="52:52">
      <c r="AZ880" s="1"/>
    </row>
    <row r="881" spans="52:52">
      <c r="AZ881" s="1"/>
    </row>
    <row r="882" spans="52:52">
      <c r="AZ882" s="1"/>
    </row>
    <row r="883" spans="52:52">
      <c r="AZ883" s="1"/>
    </row>
    <row r="884" spans="52:52">
      <c r="AZ884" s="1"/>
    </row>
    <row r="885" spans="52:52">
      <c r="AZ885" s="1"/>
    </row>
    <row r="886" spans="52:52">
      <c r="AZ886" s="1"/>
    </row>
    <row r="887" spans="52:52">
      <c r="AZ887" s="1"/>
    </row>
    <row r="888" spans="52:52">
      <c r="AZ888" s="1"/>
    </row>
    <row r="889" spans="52:52">
      <c r="AZ889" s="1"/>
    </row>
    <row r="890" spans="52:52">
      <c r="AZ890" s="1"/>
    </row>
    <row r="891" spans="52:52">
      <c r="AZ891" s="1"/>
    </row>
    <row r="892" spans="52:52">
      <c r="AZ892" s="1"/>
    </row>
    <row r="893" spans="52:52">
      <c r="AZ893" s="1"/>
    </row>
    <row r="894" spans="52:52">
      <c r="AZ894" s="1"/>
    </row>
    <row r="895" spans="52:52">
      <c r="AZ895" s="1"/>
    </row>
    <row r="896" spans="52:52">
      <c r="AZ896" s="1"/>
    </row>
    <row r="897" spans="52:52">
      <c r="AZ897" s="1"/>
    </row>
    <row r="898" spans="52:52">
      <c r="AZ898" s="1"/>
    </row>
    <row r="899" spans="52:52">
      <c r="AZ899" s="1"/>
    </row>
    <row r="900" spans="52:52">
      <c r="AZ900" s="1"/>
    </row>
    <row r="901" spans="52:52">
      <c r="AZ901" s="1"/>
    </row>
    <row r="902" spans="52:52">
      <c r="AZ902" s="1"/>
    </row>
    <row r="903" spans="52:52">
      <c r="AZ903" s="1"/>
    </row>
    <row r="904" spans="52:52">
      <c r="AZ904" s="1"/>
    </row>
    <row r="905" spans="52:52">
      <c r="AZ905" s="1"/>
    </row>
    <row r="906" spans="52:52">
      <c r="AZ906" s="1"/>
    </row>
    <row r="907" spans="52:52">
      <c r="AZ907" s="1"/>
    </row>
    <row r="908" spans="52:52">
      <c r="AZ908" s="1"/>
    </row>
    <row r="909" spans="52:52">
      <c r="AZ909" s="1"/>
    </row>
    <row r="910" spans="52:52">
      <c r="AZ910" s="1"/>
    </row>
    <row r="911" spans="52:52">
      <c r="AZ911" s="1"/>
    </row>
    <row r="912" spans="52:52">
      <c r="AZ912" s="1"/>
    </row>
    <row r="913" spans="52:52">
      <c r="AZ913" s="1"/>
    </row>
    <row r="914" spans="52:52">
      <c r="AZ914" s="1"/>
    </row>
    <row r="915" spans="52:52">
      <c r="AZ915" s="1"/>
    </row>
    <row r="916" spans="52:52">
      <c r="AZ916" s="1"/>
    </row>
    <row r="917" spans="52:52">
      <c r="AZ917" s="1"/>
    </row>
    <row r="918" spans="52:52">
      <c r="AZ918" s="1"/>
    </row>
    <row r="919" spans="52:52">
      <c r="AZ919" s="1"/>
    </row>
    <row r="920" spans="52:52">
      <c r="AZ920" s="1"/>
    </row>
    <row r="921" spans="52:52">
      <c r="AZ921" s="1"/>
    </row>
    <row r="922" spans="52:52">
      <c r="AZ922" s="1"/>
    </row>
    <row r="923" spans="52:52">
      <c r="AZ923" s="1"/>
    </row>
    <row r="924" spans="52:52">
      <c r="AZ924" s="1"/>
    </row>
    <row r="925" spans="52:52">
      <c r="AZ925" s="1"/>
    </row>
    <row r="926" spans="52:52">
      <c r="AZ926" s="1"/>
    </row>
    <row r="927" spans="52:52">
      <c r="AZ927" s="1"/>
    </row>
    <row r="928" spans="52:52">
      <c r="AZ928" s="1"/>
    </row>
    <row r="929" spans="52:52">
      <c r="AZ929" s="1"/>
    </row>
    <row r="930" spans="52:52">
      <c r="AZ930" s="1"/>
    </row>
    <row r="931" spans="52:52">
      <c r="AZ931" s="1"/>
    </row>
    <row r="932" spans="52:52">
      <c r="AZ932" s="1"/>
    </row>
    <row r="933" spans="52:52">
      <c r="AZ933" s="1"/>
    </row>
    <row r="934" spans="52:52">
      <c r="AZ934" s="1"/>
    </row>
    <row r="935" spans="52:52">
      <c r="AZ935" s="1"/>
    </row>
    <row r="936" spans="52:52">
      <c r="AZ936" s="1"/>
    </row>
    <row r="937" spans="52:52">
      <c r="AZ937" s="1"/>
    </row>
    <row r="938" spans="52:52">
      <c r="AZ938" s="1"/>
    </row>
    <row r="939" spans="52:52">
      <c r="AZ939" s="1"/>
    </row>
    <row r="940" spans="52:52">
      <c r="AZ940" s="1"/>
    </row>
    <row r="941" spans="52:52">
      <c r="AZ941" s="1"/>
    </row>
    <row r="942" spans="52:52">
      <c r="AZ942" s="1"/>
    </row>
    <row r="943" spans="52:52">
      <c r="AZ943" s="1"/>
    </row>
    <row r="944" spans="52:52">
      <c r="AZ944" s="1"/>
    </row>
    <row r="945" spans="52:52">
      <c r="AZ945" s="1"/>
    </row>
    <row r="946" spans="52:52">
      <c r="AZ946" s="1"/>
    </row>
    <row r="947" spans="52:52">
      <c r="AZ947" s="1"/>
    </row>
    <row r="948" spans="52:52">
      <c r="AZ948" s="1"/>
    </row>
    <row r="949" spans="52:52">
      <c r="AZ949" s="1"/>
    </row>
    <row r="950" spans="52:52">
      <c r="AZ950" s="1"/>
    </row>
    <row r="951" spans="52:52">
      <c r="AZ951" s="1"/>
    </row>
    <row r="952" spans="52:52">
      <c r="AZ952" s="1"/>
    </row>
    <row r="953" spans="52:52">
      <c r="AZ953" s="1"/>
    </row>
    <row r="954" spans="52:52">
      <c r="AZ954" s="1"/>
    </row>
    <row r="955" spans="52:52">
      <c r="AZ955" s="1"/>
    </row>
    <row r="956" spans="52:52">
      <c r="AZ956" s="1"/>
    </row>
    <row r="957" spans="52:52">
      <c r="AZ957" s="1"/>
    </row>
    <row r="958" spans="52:52">
      <c r="AZ958" s="1"/>
    </row>
    <row r="959" spans="52:52">
      <c r="AZ959" s="1"/>
    </row>
    <row r="960" spans="52:52">
      <c r="AZ960" s="1"/>
    </row>
    <row r="961" spans="52:52">
      <c r="AZ961" s="1"/>
    </row>
    <row r="962" spans="52:52">
      <c r="AZ962" s="1"/>
    </row>
    <row r="963" spans="52:52">
      <c r="AZ963" s="1"/>
    </row>
    <row r="964" spans="52:52">
      <c r="AZ964" s="1"/>
    </row>
    <row r="965" spans="52:52">
      <c r="AZ965" s="1"/>
    </row>
    <row r="966" spans="52:52">
      <c r="AZ966" s="1"/>
    </row>
    <row r="967" spans="52:52">
      <c r="AZ967" s="1"/>
    </row>
    <row r="968" spans="52:52">
      <c r="AZ968" s="1"/>
    </row>
    <row r="969" spans="52:52">
      <c r="AZ969" s="1"/>
    </row>
    <row r="970" spans="52:52">
      <c r="AZ970" s="1"/>
    </row>
    <row r="971" spans="52:52">
      <c r="AZ971" s="1"/>
    </row>
    <row r="972" spans="52:52">
      <c r="AZ972" s="1"/>
    </row>
    <row r="973" spans="52:52">
      <c r="AZ973" s="1"/>
    </row>
    <row r="974" spans="52:52">
      <c r="AZ974" s="1"/>
    </row>
    <row r="975" spans="52:52">
      <c r="AZ975" s="1"/>
    </row>
    <row r="976" spans="52:52">
      <c r="AZ976" s="1"/>
    </row>
    <row r="977" spans="52:52">
      <c r="AZ977" s="1"/>
    </row>
    <row r="978" spans="52:52">
      <c r="AZ978" s="1"/>
    </row>
    <row r="979" spans="52:52">
      <c r="AZ979" s="1"/>
    </row>
    <row r="980" spans="52:52">
      <c r="AZ980" s="1"/>
    </row>
    <row r="981" spans="52:52">
      <c r="AZ981" s="1"/>
    </row>
    <row r="982" spans="52:52">
      <c r="AZ982" s="1"/>
    </row>
    <row r="983" spans="52:52">
      <c r="AZ983" s="1"/>
    </row>
    <row r="984" spans="52:52">
      <c r="AZ984" s="1"/>
    </row>
    <row r="985" spans="52:52">
      <c r="AZ985" s="1"/>
    </row>
    <row r="986" spans="52:52">
      <c r="AZ986" s="1"/>
    </row>
    <row r="987" spans="52:52">
      <c r="AZ987" s="1"/>
    </row>
    <row r="988" spans="52:52">
      <c r="AZ988" s="1"/>
    </row>
    <row r="989" spans="52:52">
      <c r="AZ989" s="1"/>
    </row>
    <row r="990" spans="52:52">
      <c r="AZ990" s="1"/>
    </row>
    <row r="991" spans="52:52">
      <c r="AZ991" s="1"/>
    </row>
    <row r="992" spans="52:52">
      <c r="AZ992" s="1"/>
    </row>
    <row r="993" spans="52:52">
      <c r="AZ993" s="1"/>
    </row>
    <row r="994" spans="52:52">
      <c r="AZ994" s="1"/>
    </row>
    <row r="995" spans="52:52">
      <c r="AZ995" s="1"/>
    </row>
    <row r="996" spans="52:52">
      <c r="AZ996" s="1"/>
    </row>
    <row r="997" spans="52:52">
      <c r="AZ997" s="1"/>
    </row>
    <row r="998" spans="52:52">
      <c r="AZ998" s="1"/>
    </row>
    <row r="999" spans="52:52">
      <c r="AZ999" s="1"/>
    </row>
    <row r="1000" spans="52:52">
      <c r="AZ1000" s="1"/>
    </row>
    <row r="1001" spans="52:52">
      <c r="AZ1001" s="1"/>
    </row>
    <row r="1002" spans="52:52">
      <c r="AZ1002" s="1"/>
    </row>
    <row r="1003" spans="52:52">
      <c r="AZ1003" s="1"/>
    </row>
    <row r="1004" spans="52:52">
      <c r="AZ1004" s="1"/>
    </row>
    <row r="1005" spans="52:52">
      <c r="AZ1005" s="1"/>
    </row>
    <row r="1006" spans="52:52">
      <c r="AZ1006" s="1"/>
    </row>
    <row r="1007" spans="52:52">
      <c r="AZ1007" s="1"/>
    </row>
    <row r="1008" spans="52:52">
      <c r="AZ1008" s="1"/>
    </row>
    <row r="1009" spans="52:52">
      <c r="AZ1009" s="1"/>
    </row>
    <row r="1010" spans="52:52">
      <c r="AZ1010" s="1"/>
    </row>
    <row r="1011" spans="52:52">
      <c r="AZ1011" s="1"/>
    </row>
    <row r="1012" spans="52:52">
      <c r="AZ1012" s="1"/>
    </row>
    <row r="1013" spans="52:52">
      <c r="AZ1013" s="1"/>
    </row>
    <row r="1014" spans="52:52">
      <c r="AZ1014" s="1"/>
    </row>
    <row r="1015" spans="52:52">
      <c r="AZ1015" s="1"/>
    </row>
    <row r="1016" spans="52:52">
      <c r="AZ1016" s="1"/>
    </row>
    <row r="1017" spans="52:52">
      <c r="AZ1017" s="1"/>
    </row>
    <row r="1018" spans="52:52">
      <c r="AZ1018" s="1"/>
    </row>
    <row r="1019" spans="52:52">
      <c r="AZ1019" s="1"/>
    </row>
    <row r="1020" spans="52:52">
      <c r="AZ1020" s="1"/>
    </row>
    <row r="1021" spans="52:52">
      <c r="AZ1021" s="1"/>
    </row>
    <row r="1022" spans="52:52">
      <c r="AZ1022" s="1"/>
    </row>
    <row r="1023" spans="52:52">
      <c r="AZ1023" s="1"/>
    </row>
    <row r="1024" spans="52:52">
      <c r="AZ1024" s="1"/>
    </row>
    <row r="1025" spans="52:52">
      <c r="AZ1025" s="1"/>
    </row>
    <row r="1026" spans="52:52">
      <c r="AZ1026" s="1"/>
    </row>
    <row r="1027" spans="52:52">
      <c r="AZ1027" s="1"/>
    </row>
    <row r="1028" spans="52:52">
      <c r="AZ1028" s="1"/>
    </row>
    <row r="1029" spans="52:52">
      <c r="AZ1029" s="1"/>
    </row>
    <row r="1030" spans="52:52">
      <c r="AZ1030" s="1"/>
    </row>
    <row r="1031" spans="52:52">
      <c r="AZ1031" s="1"/>
    </row>
    <row r="1032" spans="52:52">
      <c r="AZ1032" s="1"/>
    </row>
    <row r="1033" spans="52:52">
      <c r="AZ1033" s="1"/>
    </row>
    <row r="1034" spans="52:52">
      <c r="AZ1034" s="1"/>
    </row>
    <row r="1035" spans="52:52">
      <c r="AZ1035" s="1"/>
    </row>
    <row r="1036" spans="52:52">
      <c r="AZ1036" s="1"/>
    </row>
    <row r="1037" spans="52:52">
      <c r="AZ1037" s="1"/>
    </row>
    <row r="1038" spans="52:52">
      <c r="AZ1038" s="1"/>
    </row>
    <row r="1039" spans="52:52">
      <c r="AZ1039" s="1"/>
    </row>
    <row r="1040" spans="52:52">
      <c r="AZ1040" s="1"/>
    </row>
    <row r="1041" spans="52:52">
      <c r="AZ1041" s="1"/>
    </row>
    <row r="1042" spans="52:52">
      <c r="AZ1042" s="1"/>
    </row>
    <row r="1043" spans="52:52">
      <c r="AZ1043" s="1"/>
    </row>
    <row r="1044" spans="52:52">
      <c r="AZ1044" s="1"/>
    </row>
    <row r="1045" spans="52:52">
      <c r="AZ1045" s="1"/>
    </row>
    <row r="1046" spans="52:52">
      <c r="AZ1046" s="1"/>
    </row>
    <row r="1047" spans="52:52">
      <c r="AZ1047" s="1"/>
    </row>
    <row r="1048" spans="52:52">
      <c r="AZ1048" s="1"/>
    </row>
    <row r="1049" spans="52:52">
      <c r="AZ1049" s="1"/>
    </row>
    <row r="1050" spans="52:52">
      <c r="AZ1050" s="1"/>
    </row>
    <row r="1051" spans="52:52">
      <c r="AZ1051" s="1"/>
    </row>
    <row r="1052" spans="52:52">
      <c r="AZ1052" s="1"/>
    </row>
    <row r="1053" spans="52:52">
      <c r="AZ1053" s="1"/>
    </row>
    <row r="1054" spans="52:52">
      <c r="AZ1054" s="1"/>
    </row>
    <row r="1055" spans="52:52">
      <c r="AZ1055" s="1"/>
    </row>
    <row r="1056" spans="52:52">
      <c r="AZ1056" s="1"/>
    </row>
    <row r="1057" spans="52:52">
      <c r="AZ1057" s="1"/>
    </row>
    <row r="1058" spans="52:52">
      <c r="AZ1058" s="1"/>
    </row>
    <row r="1059" spans="52:52">
      <c r="AZ1059" s="1"/>
    </row>
    <row r="1060" spans="52:52">
      <c r="AZ1060" s="1"/>
    </row>
    <row r="1061" spans="52:52">
      <c r="AZ1061" s="1"/>
    </row>
    <row r="1062" spans="52:52">
      <c r="AZ1062" s="1"/>
    </row>
    <row r="1063" spans="52:52">
      <c r="AZ1063" s="1"/>
    </row>
    <row r="1064" spans="52:52">
      <c r="AZ1064" s="1"/>
    </row>
    <row r="1065" spans="52:52">
      <c r="AZ1065" s="1"/>
    </row>
    <row r="1066" spans="52:52">
      <c r="AZ1066" s="1"/>
    </row>
    <row r="1067" spans="52:52">
      <c r="AZ1067" s="1"/>
    </row>
    <row r="1068" spans="52:52">
      <c r="AZ1068" s="1"/>
    </row>
    <row r="1069" spans="52:52">
      <c r="AZ1069" s="1"/>
    </row>
    <row r="1070" spans="52:52">
      <c r="AZ1070" s="1"/>
    </row>
    <row r="1071" spans="52:52">
      <c r="AZ1071" s="1"/>
    </row>
    <row r="1072" spans="52:52">
      <c r="AZ1072" s="1"/>
    </row>
    <row r="1073" spans="52:52">
      <c r="AZ1073" s="1"/>
    </row>
    <row r="1074" spans="52:52">
      <c r="AZ1074" s="1"/>
    </row>
    <row r="1075" spans="52:52">
      <c r="AZ1075" s="1"/>
    </row>
    <row r="1076" spans="52:52">
      <c r="AZ1076" s="1"/>
    </row>
    <row r="1077" spans="52:52">
      <c r="AZ1077" s="1"/>
    </row>
    <row r="1078" spans="52:52">
      <c r="AZ1078" s="1"/>
    </row>
    <row r="1079" spans="52:52">
      <c r="AZ1079" s="1"/>
    </row>
    <row r="1080" spans="52:52">
      <c r="AZ1080" s="1"/>
    </row>
    <row r="1081" spans="52:52">
      <c r="AZ1081" s="1"/>
    </row>
    <row r="1082" spans="52:52">
      <c r="AZ1082" s="1"/>
    </row>
    <row r="1083" spans="52:52">
      <c r="AZ1083" s="1"/>
    </row>
    <row r="1084" spans="52:52">
      <c r="AZ1084" s="1"/>
    </row>
  </sheetData>
  <mergeCells count="5">
    <mergeCell ref="AC1:AL2"/>
    <mergeCell ref="G1:K2"/>
    <mergeCell ref="R1:V2"/>
    <mergeCell ref="AZ2:BE3"/>
    <mergeCell ref="AJ12:AM14"/>
  </mergeCells>
  <conditionalFormatting sqref="AO37:AQ39">
    <cfRule type="top10" dxfId="9" priority="9" bottom="1" rank="2"/>
    <cfRule type="top10" dxfId="8" priority="10" rank="5"/>
  </conditionalFormatting>
  <conditionalFormatting sqref="C664">
    <cfRule type="containsText" dxfId="7" priority="7" operator="containsText" text="true">
      <formula>NOT(ISERROR(SEARCH("true",C664)))</formula>
    </cfRule>
    <cfRule type="containsText" dxfId="6" priority="8" operator="containsText" text="false">
      <formula>NOT(ISERROR(SEARCH("false",C664)))</formula>
    </cfRule>
  </conditionalFormatting>
  <conditionalFormatting sqref="G669">
    <cfRule type="containsText" dxfId="5" priority="5" operator="containsText" text="true">
      <formula>NOT(ISERROR(SEARCH("true",G669)))</formula>
    </cfRule>
    <cfRule type="containsText" dxfId="4" priority="6" operator="containsText" text="false">
      <formula>NOT(ISERROR(SEARCH("false",G669)))</formula>
    </cfRule>
  </conditionalFormatting>
  <conditionalFormatting sqref="K671">
    <cfRule type="containsText" dxfId="3" priority="3" operator="containsText" text="true">
      <formula>NOT(ISERROR(SEARCH("true",K671)))</formula>
    </cfRule>
    <cfRule type="containsText" dxfId="2" priority="4" operator="containsText" text="false">
      <formula>NOT(ISERROR(SEARCH("false",K671)))</formula>
    </cfRule>
  </conditionalFormatting>
  <conditionalFormatting sqref="O671">
    <cfRule type="containsText" dxfId="1" priority="1" operator="containsText" text="true">
      <formula>NOT(ISERROR(SEARCH("true",O671)))</formula>
    </cfRule>
    <cfRule type="containsText" dxfId="0" priority="2" operator="containsText" text="false">
      <formula>NOT(ISERROR(SEARCH("false",O671)))</formula>
    </cfRule>
  </conditionalFormatting>
  <pageMargins left="0.7" right="0.7" top="0.75" bottom="0.75" header="0.3" footer="0.3"/>
  <drawing r:id="rId1"/>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dcterms:created xsi:type="dcterms:W3CDTF">2019-06-15T19:17:00Z</dcterms:created>
  <dcterms:modified xsi:type="dcterms:W3CDTF">2019-06-29T01:32:05Z</dcterms:modified>
  <cp:category/>
</cp:coreProperties>
</file>