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qc6502/Library/CloudStorage/GoogleDrive-mjcarrerasv@gmail.com/My Drive/Carreras_PP/C4_05_2024/"/>
    </mc:Choice>
  </mc:AlternateContent>
  <xr:revisionPtr revIDLastSave="0" documentId="13_ncr:1_{69D86CCB-6587-054B-BBDF-D4FBF89137F9}" xr6:coauthVersionLast="47" xr6:coauthVersionMax="47" xr10:uidLastSave="{00000000-0000-0000-0000-000000000000}"/>
  <bookViews>
    <workbookView xWindow="0" yWindow="520" windowWidth="38400" windowHeight="19840" activeTab="1" xr2:uid="{4148E61D-5E29-2B43-AFE1-C70B1D259503}"/>
  </bookViews>
  <sheets>
    <sheet name="v3 code4 inv2" sheetId="12" r:id="rId1"/>
    <sheet name="vf" sheetId="13" r:id="rId2"/>
    <sheet name="v2 code4 2inv" sheetId="11" r:id="rId3"/>
    <sheet name="code5 3inp" sheetId="10" r:id="rId4"/>
    <sheet name="code4 2inv" sheetId="5" r:id="rId5"/>
    <sheet name="gridsize analysis2" sheetId="8" r:id="rId6"/>
    <sheet name="gridsize analysis" sheetId="6" r:id="rId7"/>
    <sheet name="Sheet5" sheetId="9" r:id="rId8"/>
    <sheet name="moments" sheetId="2" r:id="rId9"/>
    <sheet name="Sheet3" sheetId="7" r:id="rId10"/>
    <sheet name="code analysis 1" sheetId="1" r:id="rId11"/>
    <sheet name="code analysis 2" sheetId="3" r:id="rId12"/>
    <sheet name="delivery distribut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3" l="1"/>
  <c r="T14" i="13"/>
  <c r="T13" i="13"/>
  <c r="O385" i="2"/>
  <c r="Q66" i="13"/>
  <c r="Q69" i="13"/>
  <c r="Q68" i="13"/>
  <c r="Q67" i="13"/>
  <c r="Q65" i="13"/>
  <c r="Q64" i="13"/>
  <c r="Q63" i="13"/>
  <c r="Q62" i="13"/>
  <c r="P65" i="13"/>
  <c r="P64" i="13"/>
  <c r="P63" i="13"/>
  <c r="P62" i="13"/>
  <c r="O67" i="13"/>
  <c r="O66" i="13"/>
  <c r="O65" i="13"/>
  <c r="O64" i="13"/>
  <c r="O63" i="13"/>
  <c r="O62" i="13"/>
  <c r="N65" i="13"/>
  <c r="N64" i="13"/>
  <c r="N63" i="13"/>
  <c r="N62" i="13"/>
  <c r="M65" i="13"/>
  <c r="M64" i="13"/>
  <c r="M63" i="13"/>
  <c r="M62" i="13"/>
  <c r="G70" i="13"/>
  <c r="G69" i="13"/>
  <c r="G68" i="13"/>
  <c r="G67" i="13"/>
  <c r="G66" i="13"/>
  <c r="F65" i="13"/>
  <c r="F64" i="13"/>
  <c r="F63" i="13"/>
  <c r="F62" i="13"/>
  <c r="D70" i="13"/>
  <c r="D69" i="13"/>
  <c r="D68" i="13"/>
  <c r="D67" i="13"/>
  <c r="D66" i="13"/>
  <c r="C65" i="13"/>
  <c r="C64" i="13"/>
  <c r="C63" i="13"/>
  <c r="C6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32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6" i="13"/>
  <c r="I22" i="13"/>
  <c r="I21" i="13"/>
  <c r="I20" i="13"/>
  <c r="I19" i="13"/>
  <c r="I18" i="13"/>
  <c r="I17" i="13"/>
  <c r="I16" i="13"/>
  <c r="I15" i="13"/>
  <c r="I14" i="13"/>
  <c r="I13" i="13"/>
  <c r="I12" i="13"/>
  <c r="I10" i="13"/>
  <c r="I9" i="13"/>
  <c r="I8" i="13"/>
  <c r="I7" i="13"/>
  <c r="I6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6" i="13"/>
  <c r="G10" i="13"/>
  <c r="F10" i="13"/>
  <c r="G9" i="13"/>
  <c r="F9" i="13"/>
  <c r="G8" i="13"/>
  <c r="F8" i="13"/>
  <c r="G7" i="13"/>
  <c r="F7" i="13"/>
  <c r="F6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32" i="13"/>
  <c r="C24" i="13"/>
  <c r="D16" i="13"/>
  <c r="O6" i="12"/>
  <c r="O8" i="12"/>
  <c r="O9" i="12"/>
  <c r="O10" i="12"/>
  <c r="O11" i="12"/>
  <c r="O12" i="12"/>
  <c r="O5" i="12"/>
  <c r="O15" i="12"/>
  <c r="O16" i="12"/>
  <c r="O17" i="12"/>
  <c r="O18" i="12"/>
  <c r="O19" i="12"/>
  <c r="O20" i="12"/>
  <c r="O21" i="12"/>
  <c r="O22" i="12"/>
  <c r="O23" i="12"/>
  <c r="O14" i="12"/>
  <c r="M12" i="12"/>
  <c r="N12" i="12" s="1"/>
  <c r="M11" i="12"/>
  <c r="N11" i="12" s="1"/>
  <c r="M10" i="12"/>
  <c r="N10" i="12" s="1"/>
  <c r="N9" i="12"/>
  <c r="M9" i="12"/>
  <c r="M8" i="12"/>
  <c r="N8" i="12" s="1"/>
  <c r="M7" i="12"/>
  <c r="N7" i="12" s="1"/>
  <c r="M6" i="12"/>
  <c r="N6" i="12" s="1"/>
  <c r="M5" i="12"/>
  <c r="N5" i="12" s="1"/>
  <c r="M24" i="12"/>
  <c r="N23" i="12"/>
  <c r="M23" i="12"/>
  <c r="M22" i="12"/>
  <c r="N22" i="12" s="1"/>
  <c r="M21" i="12"/>
  <c r="N21" i="12" s="1"/>
  <c r="M20" i="12"/>
  <c r="N20" i="12" s="1"/>
  <c r="M19" i="12"/>
  <c r="N19" i="12" s="1"/>
  <c r="M18" i="12"/>
  <c r="N18" i="12" s="1"/>
  <c r="N17" i="12"/>
  <c r="M17" i="12"/>
  <c r="M16" i="12"/>
  <c r="N16" i="12" s="1"/>
  <c r="M15" i="12"/>
  <c r="N15" i="12" s="1"/>
  <c r="M14" i="12"/>
  <c r="N14" i="12" s="1"/>
  <c r="K15" i="12"/>
  <c r="K16" i="12"/>
  <c r="K17" i="12"/>
  <c r="K18" i="12"/>
  <c r="K19" i="12"/>
  <c r="K20" i="12"/>
  <c r="K21" i="12"/>
  <c r="K22" i="12"/>
  <c r="K23" i="12"/>
  <c r="K14" i="12"/>
  <c r="K6" i="12"/>
  <c r="K7" i="12"/>
  <c r="K8" i="12"/>
  <c r="K9" i="12"/>
  <c r="K10" i="12"/>
  <c r="K11" i="12"/>
  <c r="K12" i="12"/>
  <c r="K5" i="12"/>
  <c r="J15" i="12"/>
  <c r="J16" i="12"/>
  <c r="J17" i="12"/>
  <c r="J18" i="12"/>
  <c r="J19" i="12"/>
  <c r="J20" i="12"/>
  <c r="J21" i="12"/>
  <c r="J22" i="12"/>
  <c r="J23" i="12"/>
  <c r="J24" i="12"/>
  <c r="J14" i="12"/>
  <c r="J8" i="12"/>
  <c r="J9" i="12"/>
  <c r="J10" i="12"/>
  <c r="J11" i="12"/>
  <c r="J12" i="12"/>
  <c r="J7" i="12"/>
  <c r="J6" i="12"/>
  <c r="J5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34" i="12"/>
  <c r="F34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G6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E26" i="12"/>
  <c r="C26" i="12"/>
  <c r="D18" i="12"/>
  <c r="E18" i="12" s="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7" i="11"/>
  <c r="AE48" i="11"/>
  <c r="AE49" i="11"/>
  <c r="AE51" i="11"/>
  <c r="AE52" i="11"/>
  <c r="AE53" i="11"/>
  <c r="AE54" i="11"/>
  <c r="AE28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4" i="11"/>
  <c r="AB5" i="11"/>
  <c r="AD5" i="11"/>
  <c r="AF5" i="11"/>
  <c r="AG5" i="11"/>
  <c r="AH5" i="11"/>
  <c r="AI5" i="11"/>
  <c r="AB6" i="11"/>
  <c r="AD6" i="11"/>
  <c r="AF6" i="11"/>
  <c r="AG6" i="11"/>
  <c r="AH6" i="11"/>
  <c r="AI6" i="11"/>
  <c r="AB7" i="11"/>
  <c r="AD7" i="11"/>
  <c r="AF7" i="11"/>
  <c r="AG7" i="11"/>
  <c r="AH7" i="11"/>
  <c r="AI7" i="11"/>
  <c r="AB8" i="11"/>
  <c r="AD8" i="11"/>
  <c r="AF8" i="11"/>
  <c r="AG8" i="11"/>
  <c r="AH8" i="11"/>
  <c r="AI8" i="11"/>
  <c r="AB9" i="11"/>
  <c r="AD9" i="11"/>
  <c r="AF9" i="11"/>
  <c r="AG9" i="11"/>
  <c r="AH9" i="11"/>
  <c r="AI9" i="11"/>
  <c r="AB10" i="11"/>
  <c r="AD10" i="11"/>
  <c r="AF10" i="11"/>
  <c r="AG10" i="11"/>
  <c r="AH10" i="11"/>
  <c r="AI10" i="11"/>
  <c r="AB11" i="11"/>
  <c r="AD11" i="11"/>
  <c r="AF11" i="11"/>
  <c r="AG11" i="11"/>
  <c r="AH11" i="11"/>
  <c r="AI11" i="11"/>
  <c r="AB12" i="11"/>
  <c r="AD12" i="11"/>
  <c r="AF12" i="11"/>
  <c r="AG12" i="11"/>
  <c r="AH12" i="11"/>
  <c r="AI12" i="11"/>
  <c r="AB13" i="11"/>
  <c r="AD13" i="11"/>
  <c r="AF13" i="11"/>
  <c r="AG13" i="11"/>
  <c r="AH13" i="11"/>
  <c r="AI13" i="11"/>
  <c r="AB14" i="11"/>
  <c r="AD14" i="11"/>
  <c r="AF14" i="11"/>
  <c r="AG14" i="11"/>
  <c r="AH14" i="11"/>
  <c r="AI14" i="11"/>
  <c r="AB15" i="11"/>
  <c r="AD15" i="11"/>
  <c r="AF15" i="11"/>
  <c r="AG15" i="11"/>
  <c r="AH15" i="11"/>
  <c r="AI15" i="11"/>
  <c r="AB16" i="11"/>
  <c r="AD16" i="11"/>
  <c r="AF16" i="11"/>
  <c r="AG16" i="11"/>
  <c r="AH16" i="11"/>
  <c r="AI16" i="11"/>
  <c r="AB17" i="11"/>
  <c r="AD17" i="11"/>
  <c r="AF17" i="11"/>
  <c r="AG17" i="11"/>
  <c r="AH17" i="11"/>
  <c r="AI17" i="11"/>
  <c r="AD18" i="11"/>
  <c r="AF18" i="11"/>
  <c r="AG18" i="11"/>
  <c r="AI18" i="11"/>
  <c r="AI4" i="11"/>
  <c r="AH4" i="11"/>
  <c r="AG4" i="11"/>
  <c r="AF4" i="11"/>
  <c r="AD4" i="11"/>
  <c r="AB4" i="11"/>
  <c r="V35" i="11"/>
  <c r="T56" i="11"/>
  <c r="X28" i="11"/>
  <c r="V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7" i="11"/>
  <c r="W48" i="11"/>
  <c r="W49" i="11"/>
  <c r="W51" i="11"/>
  <c r="W52" i="11"/>
  <c r="W53" i="11"/>
  <c r="W54" i="11"/>
  <c r="W28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2" i="11"/>
  <c r="X42" i="11"/>
  <c r="V43" i="11"/>
  <c r="X43" i="11"/>
  <c r="V44" i="11"/>
  <c r="X44" i="11"/>
  <c r="V45" i="11"/>
  <c r="X45" i="11"/>
  <c r="V47" i="11"/>
  <c r="X47" i="11"/>
  <c r="V48" i="11"/>
  <c r="X48" i="11"/>
  <c r="V49" i="11"/>
  <c r="X49" i="11"/>
  <c r="V51" i="11"/>
  <c r="X51" i="11"/>
  <c r="V52" i="11"/>
  <c r="X52" i="11"/>
  <c r="V53" i="11"/>
  <c r="X53" i="11"/>
  <c r="V54" i="11"/>
  <c r="X54" i="11"/>
  <c r="R60" i="11"/>
  <c r="U62" i="11"/>
  <c r="U61" i="11"/>
  <c r="U60" i="11"/>
  <c r="R63" i="11"/>
  <c r="U63" i="11"/>
  <c r="U59" i="11"/>
  <c r="U58" i="11"/>
  <c r="U57" i="11"/>
  <c r="U56" i="11"/>
  <c r="T59" i="11"/>
  <c r="T58" i="11"/>
  <c r="T57" i="11"/>
  <c r="S59" i="11"/>
  <c r="S58" i="11"/>
  <c r="S57" i="11"/>
  <c r="S56" i="11"/>
  <c r="P58" i="11"/>
  <c r="P57" i="11"/>
  <c r="R62" i="11"/>
  <c r="R61" i="11"/>
  <c r="Q60" i="11"/>
  <c r="R59" i="11"/>
  <c r="Q59" i="11"/>
  <c r="Q63" i="11"/>
  <c r="P59" i="11"/>
  <c r="P56" i="11"/>
  <c r="O63" i="11"/>
  <c r="O59" i="11"/>
  <c r="R58" i="11"/>
  <c r="R57" i="11"/>
  <c r="R56" i="11"/>
  <c r="Q58" i="11"/>
  <c r="Q57" i="11"/>
  <c r="Q56" i="11"/>
  <c r="Q62" i="11"/>
  <c r="Q61" i="11"/>
  <c r="O62" i="11"/>
  <c r="O61" i="11"/>
  <c r="O60" i="11"/>
  <c r="O58" i="11"/>
  <c r="O56" i="11"/>
  <c r="O57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7" i="11"/>
  <c r="O48" i="11"/>
  <c r="O49" i="11"/>
  <c r="O51" i="11"/>
  <c r="O52" i="11"/>
  <c r="O53" i="11"/>
  <c r="O54" i="11"/>
  <c r="O22" i="11"/>
  <c r="T18" i="11"/>
  <c r="AH18" i="11" s="1"/>
  <c r="P18" i="11"/>
  <c r="AB18" i="11" s="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7" i="11"/>
  <c r="M48" i="11"/>
  <c r="M49" i="11"/>
  <c r="M51" i="11"/>
  <c r="M52" i="11"/>
  <c r="M53" i="11"/>
  <c r="M54" i="11"/>
  <c r="M28" i="11"/>
  <c r="L28" i="11"/>
  <c r="E70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7" i="11"/>
  <c r="L48" i="11"/>
  <c r="L49" i="11"/>
  <c r="L51" i="11"/>
  <c r="L52" i="11"/>
  <c r="L53" i="11"/>
  <c r="L54" i="11"/>
  <c r="F29" i="1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7" i="11" s="1"/>
  <c r="F48" i="11" s="1"/>
  <c r="F49" i="11" s="1"/>
  <c r="F51" i="11" s="1"/>
  <c r="F52" i="11" s="1"/>
  <c r="F53" i="11" s="1"/>
  <c r="F54" i="11" s="1"/>
  <c r="H18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48" i="11"/>
  <c r="E49" i="11"/>
  <c r="E31" i="11"/>
  <c r="B18" i="11"/>
  <c r="N397" i="2"/>
  <c r="P397" i="2"/>
  <c r="O397" i="2"/>
  <c r="S61" i="11" l="1"/>
  <c r="S60" i="11"/>
  <c r="S62" i="11"/>
  <c r="S63" i="11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9" i="5"/>
  <c r="Q29" i="5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32" i="10"/>
  <c r="J53" i="10"/>
  <c r="J52" i="10"/>
  <c r="J51" i="10"/>
  <c r="J49" i="10"/>
  <c r="M11" i="10"/>
  <c r="M7" i="10"/>
  <c r="M6" i="10"/>
  <c r="M19" i="10"/>
  <c r="L11" i="10"/>
  <c r="L7" i="10"/>
  <c r="L6" i="10"/>
  <c r="K11" i="10"/>
  <c r="K7" i="10"/>
  <c r="K6" i="10"/>
  <c r="J19" i="10"/>
  <c r="K19" i="10" s="1"/>
  <c r="J11" i="10"/>
  <c r="J7" i="10"/>
  <c r="J6" i="10"/>
  <c r="H57" i="10"/>
  <c r="H56" i="10"/>
  <c r="H55" i="10"/>
  <c r="H53" i="10"/>
  <c r="H52" i="10"/>
  <c r="H51" i="10"/>
  <c r="H49" i="10"/>
  <c r="I7" i="10"/>
  <c r="I6" i="10"/>
  <c r="I11" i="10"/>
  <c r="H11" i="10"/>
  <c r="H7" i="10"/>
  <c r="H6" i="10"/>
  <c r="H19" i="10"/>
  <c r="I19" i="10" s="1"/>
  <c r="H18" i="10"/>
  <c r="I18" i="10" s="1"/>
  <c r="J18" i="10" s="1"/>
  <c r="K18" i="10" s="1"/>
  <c r="L18" i="10" s="1"/>
  <c r="M18" i="10" s="1"/>
  <c r="G52" i="10"/>
  <c r="G49" i="10"/>
  <c r="G57" i="10"/>
  <c r="G56" i="10"/>
  <c r="G55" i="10"/>
  <c r="G53" i="10"/>
  <c r="G51" i="10"/>
  <c r="G11" i="10"/>
  <c r="G7" i="10"/>
  <c r="G6" i="10"/>
  <c r="F19" i="10"/>
  <c r="F11" i="10"/>
  <c r="F7" i="10"/>
  <c r="F6" i="10"/>
  <c r="E19" i="10"/>
  <c r="E11" i="10"/>
  <c r="E7" i="10"/>
  <c r="E6" i="10"/>
  <c r="D19" i="10"/>
  <c r="D11" i="10"/>
  <c r="D10" i="10"/>
  <c r="D7" i="10"/>
  <c r="D6" i="10"/>
  <c r="J394" i="2"/>
  <c r="J395" i="2" s="1"/>
  <c r="J393" i="2"/>
  <c r="I394" i="2"/>
  <c r="I390" i="2"/>
  <c r="I391" i="2" s="1"/>
  <c r="I389" i="2"/>
  <c r="I393" i="2" s="1"/>
  <c r="J390" i="2"/>
  <c r="J391" i="2" s="1"/>
  <c r="J389" i="2"/>
  <c r="K390" i="2"/>
  <c r="K391" i="2" s="1"/>
  <c r="K389" i="2"/>
  <c r="L390" i="2"/>
  <c r="L389" i="2"/>
  <c r="P398" i="2" s="1"/>
  <c r="Q398" i="2" s="1"/>
  <c r="C11" i="10"/>
  <c r="C10" i="10"/>
  <c r="C7" i="10"/>
  <c r="C6" i="10"/>
  <c r="B12" i="10"/>
  <c r="B11" i="10"/>
  <c r="C64" i="10"/>
  <c r="B64" i="10"/>
  <c r="B10" i="10"/>
  <c r="B7" i="10"/>
  <c r="B6" i="10"/>
  <c r="P17" i="5"/>
  <c r="P10" i="5"/>
  <c r="O10" i="5"/>
  <c r="U390" i="2"/>
  <c r="U391" i="2" s="1"/>
  <c r="U389" i="2"/>
  <c r="O390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89" i="2" s="1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6" i="2"/>
  <c r="O387" i="2"/>
  <c r="O122" i="2"/>
  <c r="N10" i="5"/>
  <c r="N4" i="5"/>
  <c r="M45" i="5"/>
  <c r="M44" i="5"/>
  <c r="M42" i="5"/>
  <c r="M10" i="5"/>
  <c r="K44" i="5"/>
  <c r="K45" i="5"/>
  <c r="K42" i="5"/>
  <c r="J44" i="5"/>
  <c r="L10" i="5"/>
  <c r="L7" i="5"/>
  <c r="M7" i="5" s="1"/>
  <c r="N7" i="5" s="1"/>
  <c r="O7" i="5" s="1"/>
  <c r="P7" i="5" s="1"/>
  <c r="K10" i="5"/>
  <c r="K7" i="5"/>
  <c r="B46" i="5"/>
  <c r="C46" i="5"/>
  <c r="J45" i="5"/>
  <c r="J42" i="5"/>
  <c r="H45" i="5"/>
  <c r="H44" i="5"/>
  <c r="H42" i="5"/>
  <c r="J10" i="5"/>
  <c r="I10" i="5"/>
  <c r="H10" i="5"/>
  <c r="G10" i="5"/>
  <c r="F10" i="5"/>
  <c r="E10" i="5"/>
  <c r="D10" i="5"/>
  <c r="S390" i="2"/>
  <c r="R390" i="2"/>
  <c r="N399" i="2" s="1"/>
  <c r="S389" i="2"/>
  <c r="R389" i="2"/>
  <c r="N398" i="2" s="1"/>
  <c r="AE390" i="2"/>
  <c r="AD390" i="2"/>
  <c r="AE389" i="2"/>
  <c r="AD389" i="2"/>
  <c r="Q390" i="2"/>
  <c r="O399" i="2" s="1"/>
  <c r="Q389" i="2"/>
  <c r="O398" i="2" s="1"/>
  <c r="P390" i="2"/>
  <c r="P389" i="2"/>
  <c r="M390" i="2"/>
  <c r="M389" i="2"/>
  <c r="N390" i="2"/>
  <c r="N389" i="2"/>
  <c r="B390" i="2"/>
  <c r="B38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/>
  <c r="F90" i="2"/>
  <c r="G90" i="2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 s="1"/>
  <c r="F238" i="2"/>
  <c r="G238" i="2" s="1"/>
  <c r="F239" i="2"/>
  <c r="G239" i="2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/>
  <c r="F271" i="2"/>
  <c r="G271" i="2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G389" i="2" s="1"/>
  <c r="F315" i="2"/>
  <c r="G315" i="2" s="1"/>
  <c r="F316" i="2"/>
  <c r="G316" i="2" s="1"/>
  <c r="F317" i="2"/>
  <c r="G317" i="2" s="1"/>
  <c r="F318" i="2"/>
  <c r="G318" i="2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G390" i="2" s="1"/>
  <c r="F2" i="2"/>
  <c r="G2" i="2" s="1"/>
  <c r="B394" i="2"/>
  <c r="C10" i="5"/>
  <c r="C7" i="5"/>
  <c r="D7" i="5" s="1"/>
  <c r="E7" i="5" s="1"/>
  <c r="F7" i="5" s="1"/>
  <c r="G7" i="5" s="1"/>
  <c r="H7" i="5" s="1"/>
  <c r="I7" i="5" s="1"/>
  <c r="J7" i="5" s="1"/>
  <c r="C6" i="5"/>
  <c r="B10" i="5"/>
  <c r="B7" i="5"/>
  <c r="B6" i="5"/>
  <c r="N36" i="3"/>
  <c r="N37" i="3"/>
  <c r="N38" i="3"/>
  <c r="N39" i="3"/>
  <c r="N40" i="3"/>
  <c r="N35" i="3"/>
  <c r="H44" i="3"/>
  <c r="H52" i="3"/>
  <c r="M40" i="3"/>
  <c r="M39" i="3"/>
  <c r="M38" i="3"/>
  <c r="M37" i="3"/>
  <c r="M36" i="3"/>
  <c r="M35" i="3"/>
  <c r="M11" i="3"/>
  <c r="N11" i="3" s="1"/>
  <c r="M12" i="3"/>
  <c r="N12" i="3" s="1"/>
  <c r="M15" i="3"/>
  <c r="N15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2" i="3"/>
  <c r="L13" i="3"/>
  <c r="M13" i="3" s="1"/>
  <c r="N13" i="3" s="1"/>
  <c r="L14" i="3"/>
  <c r="M14" i="3" s="1"/>
  <c r="N14" i="3" s="1"/>
  <c r="L4" i="3"/>
  <c r="M4" i="3" s="1"/>
  <c r="N4" i="3" s="1"/>
  <c r="H53" i="3"/>
  <c r="H54" i="3"/>
  <c r="H55" i="3"/>
  <c r="H56" i="3"/>
  <c r="H57" i="3"/>
  <c r="H45" i="3"/>
  <c r="H46" i="3"/>
  <c r="H47" i="3"/>
  <c r="H48" i="3"/>
  <c r="H49" i="3"/>
  <c r="I35" i="3"/>
  <c r="K40" i="3"/>
  <c r="K39" i="3"/>
  <c r="K38" i="3"/>
  <c r="K37" i="3"/>
  <c r="K36" i="3"/>
  <c r="K35" i="3"/>
  <c r="I395" i="2" l="1"/>
  <c r="L391" i="2"/>
  <c r="P400" i="2" s="1"/>
  <c r="P399" i="2"/>
  <c r="Q399" i="2" s="1"/>
  <c r="O391" i="2"/>
  <c r="B13" i="10"/>
  <c r="R391" i="2"/>
  <c r="N400" i="2" s="1"/>
  <c r="S391" i="2"/>
  <c r="AE391" i="2"/>
  <c r="Q391" i="2"/>
  <c r="O400" i="2" s="1"/>
  <c r="AD391" i="2"/>
  <c r="B391" i="2"/>
  <c r="G391" i="2"/>
  <c r="N391" i="2"/>
  <c r="M391" i="2"/>
  <c r="Q400" i="2" s="1"/>
  <c r="P391" i="2"/>
  <c r="G394" i="2"/>
  <c r="I40" i="3"/>
  <c r="I39" i="3"/>
  <c r="I38" i="3"/>
  <c r="I37" i="3"/>
  <c r="I36" i="3"/>
  <c r="F53" i="3"/>
  <c r="F54" i="3"/>
  <c r="F55" i="3"/>
  <c r="F56" i="3"/>
  <c r="F57" i="3"/>
  <c r="F52" i="3"/>
  <c r="F45" i="3"/>
  <c r="F46" i="3"/>
  <c r="F47" i="3"/>
  <c r="F48" i="3"/>
  <c r="F49" i="3"/>
  <c r="F44" i="3"/>
  <c r="D44" i="3"/>
  <c r="E53" i="3"/>
  <c r="E54" i="3"/>
  <c r="E55" i="3"/>
  <c r="E56" i="3"/>
  <c r="E57" i="3"/>
  <c r="E52" i="3"/>
  <c r="D49" i="3"/>
  <c r="D45" i="3"/>
  <c r="D46" i="3"/>
  <c r="D47" i="3"/>
  <c r="D48" i="3"/>
  <c r="G40" i="3"/>
  <c r="G39" i="3"/>
  <c r="G38" i="3"/>
  <c r="G37" i="3"/>
  <c r="G36" i="3"/>
  <c r="G35" i="3"/>
  <c r="E40" i="3"/>
  <c r="E39" i="3"/>
  <c r="E38" i="3"/>
  <c r="E37" i="3"/>
  <c r="E36" i="3"/>
  <c r="E35" i="3"/>
  <c r="C35" i="3"/>
  <c r="C40" i="3"/>
  <c r="C39" i="3"/>
  <c r="C38" i="3"/>
  <c r="C37" i="3"/>
  <c r="C36" i="3"/>
  <c r="K35" i="1"/>
  <c r="O34" i="1" l="1"/>
  <c r="M34" i="1"/>
  <c r="K34" i="1"/>
  <c r="I34" i="1"/>
  <c r="I36" i="1"/>
  <c r="I35" i="1"/>
  <c r="C10" i="3"/>
  <c r="B10" i="3"/>
  <c r="C7" i="3"/>
  <c r="B7" i="3"/>
  <c r="C6" i="3"/>
  <c r="B6" i="3"/>
  <c r="O36" i="1" l="1"/>
  <c r="O35" i="1"/>
  <c r="M36" i="1"/>
  <c r="M35" i="1"/>
  <c r="K36" i="1"/>
  <c r="O10" i="1"/>
  <c r="N10" i="1"/>
  <c r="O7" i="1"/>
  <c r="N7" i="1"/>
  <c r="O6" i="1"/>
  <c r="N6" i="1"/>
  <c r="M10" i="1"/>
  <c r="L10" i="1"/>
  <c r="M7" i="1"/>
  <c r="L7" i="1"/>
  <c r="M6" i="1"/>
  <c r="L6" i="1"/>
  <c r="K10" i="1"/>
  <c r="K7" i="1"/>
  <c r="K6" i="1"/>
  <c r="J10" i="1"/>
  <c r="J7" i="1"/>
  <c r="J6" i="1"/>
  <c r="I7" i="1"/>
  <c r="I6" i="1"/>
  <c r="H7" i="1"/>
  <c r="H6" i="1"/>
  <c r="G7" i="1"/>
  <c r="G6" i="1"/>
  <c r="F7" i="1"/>
  <c r="F6" i="1"/>
  <c r="C7" i="1"/>
  <c r="C6" i="1"/>
  <c r="E7" i="1"/>
  <c r="E6" i="1"/>
  <c r="D7" i="1"/>
  <c r="D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89" i="2" s="1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90" i="2" s="1"/>
  <c r="C2" i="2"/>
  <c r="B7" i="1"/>
  <c r="B6" i="1"/>
  <c r="C391" i="2" l="1"/>
  <c r="C394" i="2"/>
</calcChain>
</file>

<file path=xl/sharedStrings.xml><?xml version="1.0" encoding="utf-8"?>
<sst xmlns="http://schemas.openxmlformats.org/spreadsheetml/2006/main" count="4228" uniqueCount="2272">
  <si>
    <t>CODE ANALYSIS</t>
  </si>
  <si>
    <t>epsi</t>
  </si>
  <si>
    <t>sigma</t>
  </si>
  <si>
    <t>delta</t>
  </si>
  <si>
    <t>theta</t>
  </si>
  <si>
    <t>sigma lam</t>
  </si>
  <si>
    <t>delay</t>
  </si>
  <si>
    <t>mean lam</t>
  </si>
  <si>
    <t>TT</t>
  </si>
  <si>
    <t>sigma nu</t>
  </si>
  <si>
    <t>PsMC</t>
  </si>
  <si>
    <t>constrained</t>
  </si>
  <si>
    <t>y_mean</t>
  </si>
  <si>
    <t>xf_py</t>
  </si>
  <si>
    <t>xf_y</t>
  </si>
  <si>
    <t>inv_y</t>
  </si>
  <si>
    <t>inv_py</t>
  </si>
  <si>
    <t>35 days</t>
  </si>
  <si>
    <t>sgrudsize</t>
  </si>
  <si>
    <t>shockgrid size</t>
  </si>
  <si>
    <t>p_mean</t>
  </si>
  <si>
    <t>beta</t>
  </si>
  <si>
    <t>invtot_sale</t>
  </si>
  <si>
    <t>invmat_sale</t>
  </si>
  <si>
    <t>invwork_sale</t>
  </si>
  <si>
    <t>invfin_sale</t>
  </si>
  <si>
    <t>date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</si>
  <si>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</si>
  <si>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</si>
  <si>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</si>
  <si>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</si>
  <si>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</si>
  <si>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</si>
  <si>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</si>
  <si>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</si>
  <si>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</si>
  <si>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</si>
  <si>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</si>
  <si>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</si>
  <si>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</si>
  <si>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</si>
  <si>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</si>
  <si>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</si>
  <si>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</si>
  <si>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</si>
  <si>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</si>
  <si>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</si>
  <si>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</si>
  <si>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</si>
  <si>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</si>
  <si>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</si>
  <si>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</si>
  <si>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</si>
  <si>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</si>
  <si>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</si>
  <si>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</si>
  <si>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</si>
  <si>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</si>
  <si>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</si>
  <si>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</si>
  <si>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</si>
  <si>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</si>
  <si>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</si>
  <si>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</si>
  <si>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</si>
  <si>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</si>
  <si>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</si>
  <si>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</si>
  <si>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</si>
  <si>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</si>
  <si>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</si>
  <si>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</si>
  <si>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</si>
  <si>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</si>
  <si>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</si>
  <si>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</si>
  <si>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</si>
  <si>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</si>
  <si>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</si>
  <si>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</si>
  <si>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</si>
  <si>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</si>
  <si>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</si>
  <si>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</si>
  <si>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</si>
  <si>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</si>
  <si>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</si>
  <si>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</si>
  <si>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</si>
  <si>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</si>
  <si>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</si>
  <si>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</si>
  <si>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</si>
  <si>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</si>
  <si>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</si>
  <si>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</si>
  <si>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</si>
  <si>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</si>
  <si>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</si>
  <si>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</si>
  <si>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</si>
  <si>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</si>
  <si>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</si>
  <si>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</si>
  <si>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</si>
  <si>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</si>
  <si>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</si>
  <si>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</si>
  <si>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</si>
  <si>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</si>
  <si>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</si>
  <si>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</si>
  <si>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</si>
  <si>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</si>
  <si>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</si>
  <si>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</si>
  <si>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</si>
  <si>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</si>
  <si>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</si>
  <si>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</si>
  <si>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</si>
  <si>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</si>
  <si>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</si>
  <si>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</si>
  <si>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</si>
  <si>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</si>
  <si>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</si>
  <si>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</si>
  <si>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</si>
  <si>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</si>
  <si>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</si>
  <si>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</si>
  <si>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</si>
  <si>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</si>
  <si>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</si>
  <si>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</si>
  <si>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</si>
  <si>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</si>
  <si>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</si>
  <si>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</si>
  <si>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</si>
  <si>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</si>
  <si>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</si>
  <si>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</si>
  <si>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</si>
  <si>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</si>
  <si>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</si>
  <si>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</si>
  <si>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</si>
  <si>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</si>
  <si>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</si>
  <si>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</si>
  <si>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</si>
  <si>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</si>
  <si>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</si>
  <si>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</si>
  <si>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</si>
  <si>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</si>
  <si>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</si>
  <si>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</si>
  <si>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</si>
  <si>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</si>
  <si>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</si>
  <si>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</si>
  <si>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</si>
  <si>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</si>
  <si>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</si>
  <si>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</si>
  <si>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</si>
  <si>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</si>
  <si>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</si>
  <si>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</si>
  <si>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</si>
  <si>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</si>
  <si>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</si>
  <si>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</si>
  <si>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</si>
  <si>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</si>
  <si>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</si>
  <si>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</si>
  <si>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</si>
  <si>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</si>
  <si>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</si>
  <si>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</si>
  <si>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</si>
  <si>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</si>
  <si>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</si>
  <si>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</si>
  <si>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</si>
  <si>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</si>
  <si>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</si>
  <si>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</si>
  <si>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</si>
  <si>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</si>
  <si>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</si>
  <si>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</si>
  <si>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</si>
  <si>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</si>
  <si>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</si>
  <si>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</si>
  <si>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</si>
  <si>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</si>
  <si>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</si>
  <si>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</si>
  <si>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</si>
  <si>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</si>
  <si>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</si>
  <si>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</si>
  <si>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</si>
  <si>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</si>
  <si>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</si>
  <si>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</si>
  <si>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</si>
  <si>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</si>
  <si>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</si>
  <si>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</si>
  <si>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</si>
  <si>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</si>
  <si>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</si>
  <si>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</si>
  <si>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</si>
  <si>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</si>
  <si>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</si>
  <si>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</si>
  <si>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</si>
  <si>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</si>
  <si>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</si>
  <si>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</si>
  <si>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</si>
  <si>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</si>
  <si>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</si>
  <si>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</si>
  <si>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</si>
  <si>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</si>
  <si>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</si>
  <si>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</si>
  <si>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</si>
  <si>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</si>
  <si>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</si>
  <si>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</si>
  <si>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</si>
  <si>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</si>
  <si>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</si>
  <si>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</si>
  <si>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</si>
  <si>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</si>
  <si>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</si>
  <si>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</si>
  <si>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</si>
  <si>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</si>
  <si>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</si>
  <si>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</si>
  <si>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</si>
  <si>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</si>
  <si>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</si>
  <si>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</si>
  <si>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</si>
  <si>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</si>
  <si>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</si>
  <si>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</si>
  <si>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</si>
  <si>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</si>
  <si>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</si>
  <si>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</si>
  <si>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</si>
  <si>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</si>
  <si>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</si>
  <si>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</si>
  <si>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</si>
  <si>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</si>
  <si>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</si>
  <si>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</si>
  <si>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</si>
  <si>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</si>
  <si>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</si>
  <si>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</si>
  <si>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</si>
  <si>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</si>
  <si>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</si>
  <si>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</si>
  <si>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</si>
  <si>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</si>
  <si>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</si>
  <si>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</si>
  <si>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</si>
  <si>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</si>
  <si>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</si>
  <si>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</si>
  <si>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</si>
  <si>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</si>
  <si>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</si>
  <si>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</si>
  <si>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</si>
  <si>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</si>
  <si>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</si>
  <si>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</si>
  <si>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</si>
  <si>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</si>
  <si>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</si>
  <si>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</si>
  <si>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</si>
  <si>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</si>
  <si>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</si>
  <si>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</si>
  <si>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</si>
  <si>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</si>
  <si>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</si>
  <si>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</si>
  <si>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</si>
  <si>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</si>
  <si>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</si>
  <si>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</si>
  <si>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</si>
  <si>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</si>
  <si>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</si>
  <si>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</si>
  <si>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</si>
  <si>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</si>
  <si>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</si>
  <si>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</si>
  <si>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</si>
  <si>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</si>
  <si>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</si>
  <si>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</si>
  <si>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</si>
  <si>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</si>
  <si>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</si>
  <si>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</si>
  <si>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</si>
  <si>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</si>
  <si>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</si>
  <si>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</si>
  <si>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</si>
  <si>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</si>
  <si>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</si>
  <si>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</si>
  <si>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</si>
  <si>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</si>
  <si>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</si>
  <si>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</si>
  <si>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</si>
  <si>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</si>
  <si>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</si>
  <si>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</si>
  <si>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</si>
  <si>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</si>
  <si>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</si>
  <si>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</si>
  <si>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</si>
  <si>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</si>
  <si>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</si>
  <si>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</si>
  <si>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</si>
  <si>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</si>
  <si>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</si>
  <si>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</si>
  <si>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</si>
  <si>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</si>
  <si>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</si>
  <si>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</si>
  <si>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</si>
  <si>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</si>
  <si>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</si>
  <si>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</si>
  <si>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</si>
  <si>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</si>
  <si>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</si>
  <si>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</si>
  <si>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</si>
  <si>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</si>
  <si>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</si>
  <si>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</si>
  <si>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</si>
  <si>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</si>
  <si>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</si>
  <si>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</si>
  <si>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</si>
  <si>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</si>
  <si>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</si>
  <si>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</si>
  <si>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</si>
  <si>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</si>
  <si>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</si>
  <si>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</si>
  <si>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</si>
  <si>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</si>
  <si>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</si>
  <si>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</si>
  <si>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</si>
  <si>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</si>
  <si>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</si>
  <si>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</si>
  <si>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</si>
  <si>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</si>
  <si>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</si>
  <si>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</si>
  <si>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</si>
  <si>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</si>
  <si>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</si>
  <si>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</si>
  <si>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</si>
  <si>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</si>
  <si>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</si>
  <si>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</si>
  <si>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</si>
  <si>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</si>
  <si>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</si>
  <si>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</si>
  <si>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</si>
  <si>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</si>
  <si>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</si>
  <si>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</si>
  <si>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</si>
  <si>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Naf_imp_sale</t>
  </si>
  <si>
    <t>Naf_imp_Tot</t>
  </si>
  <si>
    <t>Chn_imp_sale</t>
  </si>
  <si>
    <t>Chn_imp_Tot</t>
  </si>
  <si>
    <t>tr_Chn_imp_Tot</t>
  </si>
  <si>
    <t>tr_Chn_imp_sale</t>
  </si>
  <si>
    <t>tr_Naf_imp_Tot</t>
  </si>
  <si>
    <t>tr_Tot_imp_sale</t>
  </si>
  <si>
    <t>Tot_imp_sale</t>
  </si>
  <si>
    <t>tr_Naf_imp_sale</t>
  </si>
  <si>
    <t>tr_Mex_imp_sale</t>
  </si>
  <si>
    <t>tr_Can_imp_sale</t>
  </si>
  <si>
    <t>tr_Mex_imp_Tot</t>
  </si>
  <si>
    <t>tr_Can_imp_Tot</t>
  </si>
  <si>
    <t>Mex_imp_sale</t>
  </si>
  <si>
    <t>Can_imp_sale</t>
  </si>
  <si>
    <t>Mex_imp_Tot</t>
  </si>
  <si>
    <t>Can_imp_Tot</t>
  </si>
  <si>
    <t>intot_sale_quareterly</t>
  </si>
  <si>
    <t>0.1,1.1</t>
  </si>
  <si>
    <t xml:space="preserve">(0.45534, </t>
  </si>
  <si>
    <t xml:space="preserve"> [1.3333333333333333, 0.9150254553080264, 1.0224491212429616, 0.4575127276540132, 0.4575127276540132], </t>
  </si>
  <si>
    <t xml:space="preserve">0.22142983114361414, </t>
  </si>
  <si>
    <t xml:space="preserve">0.30047194236032204, </t>
  </si>
  <si>
    <t xml:space="preserve">0.49729436569647556, </t>
  </si>
  <si>
    <t>xf_inputs</t>
  </si>
  <si>
    <t>, 1.3437743653080019</t>
  </si>
  <si>
    <t>y_mean_unc, # x1 = p, x2 = y, x3 = x, x4 = xf, x5 = xd</t>
  </si>
  <si>
    <t>(0.15106</t>
  </si>
  <si>
    <t xml:space="preserve"> [1.3333333333333333</t>
  </si>
  <si>
    <t xml:space="preserve"> 0.4575127276540132]</t>
  </si>
  <si>
    <t xml:space="preserve"> 1.3476961782860803)</t>
  </si>
  <si>
    <t>(0.1208</t>
  </si>
  <si>
    <t xml:space="preserve"> [3.0</t>
  </si>
  <si>
    <t xml:space="preserve"> 0.27827631562137223]</t>
  </si>
  <si>
    <t xml:space="preserve"> 3.0296432286287)</t>
  </si>
  <si>
    <t>Nptes</t>
  </si>
  <si>
    <t>when increasing sig_lam: high epsi gives higer output costs, hugher inventory change</t>
  </si>
  <si>
    <t>but v small change in use of foreign inputs</t>
  </si>
  <si>
    <t>I need to find a parameter where sigma_lam changes both: inventories and foeign inputs</t>
  </si>
  <si>
    <t>epsi = 4 seems the better option</t>
  </si>
  <si>
    <t>(0.4668</t>
  </si>
  <si>
    <t xml:space="preserve"> 0.45751272765401324]</t>
  </si>
  <si>
    <t xml:space="preserve"> 1.3426408657600428)</t>
  </si>
  <si>
    <t>higher sigma: smalles inv -- but v small changes in eq in general.</t>
  </si>
  <si>
    <t>(0.15196</t>
  </si>
  <si>
    <t xml:space="preserve"> 1.3458148277872068)</t>
  </si>
  <si>
    <t>when increasing sig_lam: lower sigma gives higer output costs, similar inventory change</t>
  </si>
  <si>
    <t>no change in inputs…</t>
  </si>
  <si>
    <t>sigma + 0.8 keep</t>
  </si>
  <si>
    <t>(0.12084</t>
  </si>
  <si>
    <t xml:space="preserve"> 0.7777716370118224]</t>
  </si>
  <si>
    <t xml:space="preserve"> 1.3362093117547316)</t>
  </si>
  <si>
    <t>low theta: less output costs and less inv, imports</t>
  </si>
  <si>
    <t>(0.12162</t>
  </si>
  <si>
    <t xml:space="preserve"> 1.3367052793312446)</t>
  </si>
  <si>
    <t xml:space="preserve">when increasing sig_lam: high theta gives lower output costs, lower inventory change </t>
  </si>
  <si>
    <t>keep theta around 0.5 to meet xf_py: imports over sales</t>
  </si>
  <si>
    <t>0.001, 1</t>
  </si>
  <si>
    <t xml:space="preserve"> 1.362706945888578)</t>
  </si>
  <si>
    <t>(0.31586</t>
  </si>
  <si>
    <t xml:space="preserve"> 1.3871378381212516)</t>
  </si>
  <si>
    <t>hugh delta: makes the model more sensitive to changes in sigm_lam</t>
  </si>
  <si>
    <t>sigma_nu</t>
  </si>
  <si>
    <t>high delta</t>
  </si>
  <si>
    <t>0.01, 1</t>
  </si>
  <si>
    <t>(0.85076</t>
  </si>
  <si>
    <t xml:space="preserve"> 1.3636024239553013)</t>
  </si>
  <si>
    <t>delta, sigma</t>
  </si>
  <si>
    <t>sigma does not seem to be changing much in the vars</t>
  </si>
  <si>
    <t>(0.31178</t>
  </si>
  <si>
    <t xml:space="preserve"> 1.3914004516145917)</t>
  </si>
  <si>
    <t>high delta plus low sigma : when higher sigma_lam we have smaller change in xf_sales</t>
  </si>
  <si>
    <t>0.01,2</t>
  </si>
  <si>
    <t xml:space="preserve"> 0.5423213204048197]</t>
  </si>
  <si>
    <t xml:space="preserve"> 1.3639642784901533)</t>
  </si>
  <si>
    <t>higher sigma_nu: higher output costs, higher inv, same inputs…</t>
  </si>
  <si>
    <t>(0.21092</t>
  </si>
  <si>
    <t xml:space="preserve"> 1.380999001460202)</t>
  </si>
  <si>
    <t>NOTE CHANGES IN SIGMA_LAM ARE NOT MEAN PRESERVING….</t>
  </si>
  <si>
    <t>when sig_lam increases: with higher sigma_nu inventories are more rective, higEST output cists, but LOWER CHANGE IN INPUTS</t>
  </si>
  <si>
    <t>I do need price change in the model to fully get changes in inports…</t>
  </si>
  <si>
    <t>calubrate price and sigma_lam to fit both change in imports and inventories</t>
  </si>
  <si>
    <t>higher prices: trade war with china</t>
  </si>
  <si>
    <t>high sigma_lam higher inventories</t>
  </si>
  <si>
    <t>pd = pf = 1</t>
  </si>
  <si>
    <t>If pd != pf, do I get more traction when I change sigma_lam? Or sigma_nu?</t>
  </si>
  <si>
    <t>Can I tweak theta to not include domestic inventories?</t>
  </si>
  <si>
    <t>baseline</t>
  </si>
  <si>
    <t>How to think about pf and theta? Two moments…</t>
  </si>
  <si>
    <t>pd != pf , pd = 1</t>
  </si>
  <si>
    <t>pf/pd</t>
  </si>
  <si>
    <t>(mean_lam</t>
  </si>
  <si>
    <t xml:space="preserve"> std_lam) = (0.5802044925174018</t>
  </si>
  <si>
    <t xml:space="preserve"> 0.16707118788424752)</t>
  </si>
  <si>
    <t xml:space="preserve"> std_lam) = (0.5960899781547664</t>
  </si>
  <si>
    <t xml:space="preserve"> 0.11200890754863965)</t>
  </si>
  <si>
    <t xml:space="preserve"> std_lam) = (0.6083684632313784</t>
  </si>
  <si>
    <t xml:space="preserve"> 0.0457642274350947)</t>
  </si>
  <si>
    <t xml:space="preserve"> std_lam) = (0.5553157862818445</t>
  </si>
  <si>
    <t xml:space="preserve"> 0.23692266559618944)</t>
  </si>
  <si>
    <t>day_delay</t>
  </si>
  <si>
    <t>day_meanv</t>
  </si>
  <si>
    <t xml:space="preserve"> std_lam) = (0.5265414796378411</t>
  </si>
  <si>
    <t xml:space="preserve"> 0.30928263037708953)</t>
  </si>
  <si>
    <t>DISTRIBUTION OF DELIVERY DAYS</t>
  </si>
  <si>
    <t xml:space="preserve"> std_lam) = (0.5158320727458112</t>
  </si>
  <si>
    <t xml:space="preserve"> 0.3428015548347916)</t>
  </si>
  <si>
    <t>Issue is that a large variance also increases the probability of getting lam = 1</t>
  </si>
  <si>
    <t>How does incentives change?</t>
  </si>
  <si>
    <t>Mean preserving spread?</t>
  </si>
  <si>
    <t>0,1</t>
  </si>
  <si>
    <t xml:space="preserve"> [1.03955</t>
  </si>
  <si>
    <t>0,3</t>
  </si>
  <si>
    <t>pfxf_py</t>
  </si>
  <si>
    <t>pfinv_py</t>
  </si>
  <si>
    <t>xf_inputs value</t>
  </si>
  <si>
    <t>xf_inputs %</t>
  </si>
  <si>
    <t>(0.6427</t>
  </si>
  <si>
    <t xml:space="preserve"> 1.02665]</t>
  </si>
  <si>
    <t xml:space="preserve"> 1.0685650757822058)</t>
  </si>
  <si>
    <t>(0.93516</t>
  </si>
  <si>
    <t xml:space="preserve"> 1.0565195918603438)</t>
  </si>
  <si>
    <t>0,1.5</t>
  </si>
  <si>
    <t>(0.91298</t>
  </si>
  <si>
    <t xml:space="preserve"> [1.19405</t>
  </si>
  <si>
    <t xml:space="preserve"> 0.655953]</t>
  </si>
  <si>
    <t xml:space="preserve"> 1.2147518519131362)</t>
  </si>
  <si>
    <t>(0.66468</t>
  </si>
  <si>
    <t xml:space="preserve"> 1.2262886932641137)</t>
  </si>
  <si>
    <t xml:space="preserve"> [1.15709</t>
  </si>
  <si>
    <t>0, 1.2</t>
  </si>
  <si>
    <t>(0.93898</t>
  </si>
  <si>
    <t xml:space="preserve"> 0.725393]</t>
  </si>
  <si>
    <t xml:space="preserve"> 1.17649004474643)</t>
  </si>
  <si>
    <t>(0.66438</t>
  </si>
  <si>
    <t xml:space="preserve"> 1.1881457116264562)</t>
  </si>
  <si>
    <t>0,0.8</t>
  </si>
  <si>
    <t>Change in price only</t>
  </si>
  <si>
    <t>Decrease in price and increase in dt risk</t>
  </si>
  <si>
    <t>(0.91964</t>
  </si>
  <si>
    <t xml:space="preserve"> [1.18887</t>
  </si>
  <si>
    <t xml:space="preserve"> 0.613849]</t>
  </si>
  <si>
    <t xml:space="preserve"> 1.21079801295688)</t>
  </si>
  <si>
    <t>(0.88166</t>
  </si>
  <si>
    <t xml:space="preserve"> 0.616651]</t>
  </si>
  <si>
    <t xml:space="preserve"> 1.2178631415535306)</t>
  </si>
  <si>
    <t>(0.68734</t>
  </si>
  <si>
    <t xml:space="preserve"> [1.01613</t>
  </si>
  <si>
    <t xml:space="preserve"> 0.908901]</t>
  </si>
  <si>
    <t xml:space="preserve"> 1.045417968117642)</t>
  </si>
  <si>
    <t>(0.9421</t>
  </si>
  <si>
    <t xml:space="preserve"> 0.913051]</t>
  </si>
  <si>
    <t xml:space="preserve"> 1.035691770260734)</t>
  </si>
  <si>
    <t>try to get the 9 to 6% if decline in imports -- how much price change do we need</t>
  </si>
  <si>
    <t>(0.95052</t>
  </si>
  <si>
    <t xml:space="preserve"> [1.33333</t>
  </si>
  <si>
    <t xml:space="preserve"> 0.092588]</t>
  </si>
  <si>
    <t xml:space="preserve"> 1.3745799640577374)</t>
  </si>
  <si>
    <t>(0.9275</t>
  </si>
  <si>
    <t xml:space="preserve"> 0.833292]</t>
  </si>
  <si>
    <t xml:space="preserve"> 1.337856406679044)</t>
  </si>
  <si>
    <t>(0.89958</t>
  </si>
  <si>
    <t xml:space="preserve"> [1.30241</t>
  </si>
  <si>
    <t xml:space="preserve"> 0.883645]</t>
  </si>
  <si>
    <t xml:space="preserve"> 1.3074676721278988)</t>
  </si>
  <si>
    <t>(0.9002</t>
  </si>
  <si>
    <t xml:space="preserve"> [1.259</t>
  </si>
  <si>
    <t xml:space="preserve"> 0.961798]</t>
  </si>
  <si>
    <t xml:space="preserve"> 1.2645475775588142)</t>
  </si>
  <si>
    <t>less traction if we start low</t>
  </si>
  <si>
    <t>invf_y</t>
  </si>
  <si>
    <t>pfinvf_py</t>
  </si>
  <si>
    <t>pd invd _py</t>
  </si>
  <si>
    <t>invd _y</t>
  </si>
  <si>
    <t>pfinvf + pd invd _py</t>
  </si>
  <si>
    <t>invf + invd_y</t>
  </si>
  <si>
    <t>pdxd_py</t>
  </si>
  <si>
    <t>xd_y</t>
  </si>
  <si>
    <t>xd_inputs %</t>
  </si>
  <si>
    <t>0.7873028090948955,</t>
  </si>
  <si>
    <t>[1.3333333333333333,</t>
  </si>
  <si>
    <t>0.8991812919472042,</t>
  </si>
  <si>
    <t>0.9651965350719904,</t>
  </si>
  <si>
    <t>0.4495906459736021,</t>
  </si>
  <si>
    <t>0.4495906459736021],</t>
  </si>
  <si>
    <t>0.1322753345675531,</t>
  </si>
  <si>
    <t>0.1828234853894839,</t>
  </si>
  <si>
    <t>0.06843753325073383,</t>
  </si>
  <si>
    <t>0.09406202166263307,</t>
  </si>
  <si>
    <t>0.20071286781828698,</t>
  </si>
  <si>
    <t>0.27688550705211695,</t>
  </si>
  <si>
    <t>0.3584573112833198,</t>
  </si>
  <si>
    <t>0.491294345957357,</t>
  </si>
  <si>
    <t>0.49109932133478307,</t>
  </si>
  <si>
    <t>0.3710035048228968,</t>
  </si>
  <si>
    <t>0.5091409933256839,</t>
  </si>
  <si>
    <t>0.5089006786652169,</t>
  </si>
  <si>
    <t>lamdv</t>
  </si>
  <si>
    <t>PsdMC</t>
  </si>
  <si>
    <t>PsfMC</t>
  </si>
  <si>
    <t>0,0.33</t>
  </si>
  <si>
    <t>0,0.125</t>
  </si>
  <si>
    <t>UNconstrained</t>
  </si>
  <si>
    <t>inputinv_sale_quart</t>
  </si>
  <si>
    <t>inputinv_sale</t>
  </si>
  <si>
    <t>1.6956339290947275)</t>
  </si>
  <si>
    <t>(0.9523,</t>
  </si>
  <si>
    <t>0.81940209328367,</t>
  </si>
  <si>
    <t>0.8888894119198242,</t>
  </si>
  <si>
    <t>0.9614999021235207,</t>
  </si>
  <si>
    <t>0.4444447059599121,</t>
  </si>
  <si>
    <t>0.4444447059599121],</t>
  </si>
  <si>
    <t>0.1313145995874692,</t>
  </si>
  <si>
    <t>0.17896627901681764,</t>
  </si>
  <si>
    <t>0.3583251595456281,</t>
  </si>
  <si>
    <t>0.486429323079848,</t>
  </si>
  <si>
    <t>0.48626569403196046,</t>
  </si>
  <si>
    <t>1.3579161728613387)</t>
  </si>
  <si>
    <r>
      <t xml:space="preserve">shockgridsizev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20</t>
    </r>
    <r>
      <rPr>
        <sz val="12"/>
        <color rgb="FFCCCCCC"/>
        <rFont val="Menlo"/>
        <family val="2"/>
      </rPr>
      <t xml:space="preserve"> </t>
    </r>
  </si>
  <si>
    <t>(0.90946,</t>
  </si>
  <si>
    <t>0.8326072169138385,</t>
  </si>
  <si>
    <t>0.9076957115997525,</t>
  </si>
  <si>
    <t>0.9682334772233862,</t>
  </si>
  <si>
    <t>0.4538478557998763,</t>
  </si>
  <si>
    <t>0.4538478557998763],</t>
  </si>
  <si>
    <t>0.14071693914359457,</t>
  </si>
  <si>
    <t>0.19196448612517494,</t>
  </si>
  <si>
    <t>0.3586819281796745,</t>
  </si>
  <si>
    <t>0.48667064442262764,</t>
  </si>
  <si>
    <t>0.4864772637715765,</t>
  </si>
  <si>
    <t>1.3575883507426698)</t>
  </si>
  <si>
    <t>(0.93584,</t>
  </si>
  <si>
    <t>0.8540835462323324,</t>
  </si>
  <si>
    <t>0.9216723672702395,</t>
  </si>
  <si>
    <t>0.9731777904048919,</t>
  </si>
  <si>
    <t>0.46083618363511986,</t>
  </si>
  <si>
    <t>0.46083618363511986],</t>
  </si>
  <si>
    <t>0.1350760879441669,</t>
  </si>
  <si>
    <t>0.18382850579459947,</t>
  </si>
  <si>
    <t>0.35908778939495295,</t>
  </si>
  <si>
    <t>0.4870773196972065,</t>
  </si>
  <si>
    <t>0.4869402826732078,</t>
  </si>
  <si>
    <t>1.356686083722473)</t>
  </si>
  <si>
    <t>sgrid?</t>
  </si>
  <si>
    <t>(0.93334,</t>
  </si>
  <si>
    <t>0.8555814156782001,</t>
  </si>
  <si>
    <t>0.9218961900441575,</t>
  </si>
  <si>
    <t>0.9732565608843748,</t>
  </si>
  <si>
    <t>0.4609480950220788,</t>
  </si>
  <si>
    <t>0.4609480950220788],</t>
  </si>
  <si>
    <t>0.13516709724492815,</t>
  </si>
  <si>
    <t>0.1839382132665094,</t>
  </si>
  <si>
    <t>0.3591016019657108,</t>
  </si>
  <si>
    <t>0.4870894203328574,</t>
  </si>
  <si>
    <t>0.4869531142048237,</t>
  </si>
  <si>
    <t>1.3566623339862278)</t>
  </si>
  <si>
    <t>(0.93864,</t>
  </si>
  <si>
    <t>0.8498133282866541,</t>
  </si>
  <si>
    <t>0.9146887676760691,</t>
  </si>
  <si>
    <t>0.9707136023871239,</t>
  </si>
  <si>
    <t>0.4573443838380346,</t>
  </si>
  <si>
    <t>0.4573443838380346],</t>
  </si>
  <si>
    <t>0.13408682985297196,</t>
  </si>
  <si>
    <t>0.1824379166344717,</t>
  </si>
  <si>
    <t>0.35910719420385323,</t>
  </si>
  <si>
    <t>0.4870951024625437,</t>
  </si>
  <si>
    <t>0.48695964990312046,</t>
  </si>
  <si>
    <t>1.3566498228330195)</t>
  </si>
  <si>
    <t>(0.90096,</t>
  </si>
  <si>
    <t>0.848945738635333,</t>
  </si>
  <si>
    <t>0.9254617224765613,</t>
  </si>
  <si>
    <t>0.9745096714827742,</t>
  </si>
  <si>
    <t>0.46273086123828067,</t>
  </si>
  <si>
    <t>0.46273086123828067],</t>
  </si>
  <si>
    <t>0.14379981943083778,</t>
  </si>
  <si>
    <t>0.1962468665317019,</t>
  </si>
  <si>
    <t>0.3585372928530669,</t>
  </si>
  <si>
    <t>0.4865462600073447,</t>
  </si>
  <si>
    <t>0.4863466271137707,</t>
  </si>
  <si>
    <t>1.3578260331957799)</t>
  </si>
  <si>
    <t>(0.93126,</t>
  </si>
  <si>
    <t>0.8521307709162059,</t>
  </si>
  <si>
    <t>0.9191317638992643,</t>
  </si>
  <si>
    <t>0.9722827745844621,</t>
  </si>
  <si>
    <t>0.4595658819496322,</t>
  </si>
  <si>
    <t>0.4595658819496322],</t>
  </si>
  <si>
    <t>0.1348305847216856,</t>
  </si>
  <si>
    <t>0.1834719704883275,</t>
  </si>
  <si>
    <t>0.35916656030240773,</t>
  </si>
  <si>
    <t>0.4871413526814143,</t>
  </si>
  <si>
    <t>0.487005037558181,</t>
  </si>
  <si>
    <t>1.3565702512615931)</t>
  </si>
  <si>
    <t>CODE 3</t>
  </si>
  <si>
    <t>INVENTORY OF XF ONLY</t>
  </si>
  <si>
    <t>DISTRIBUTED</t>
  </si>
  <si>
    <t>shock 200</t>
  </si>
  <si>
    <t>sgrid 21</t>
  </si>
  <si>
    <t>(0.91856,</t>
  </si>
  <si>
    <t>0.8546274765868034,</t>
  </si>
  <si>
    <t>0.13585432476056372,</t>
  </si>
  <si>
    <t>0.1848654964673287,</t>
  </si>
  <si>
    <t>0.3593518406250347,</t>
  </si>
  <si>
    <t>0.4872904644098526,</t>
  </si>
  <si>
    <t>0.4871547855030501,</t>
  </si>
  <si>
    <t>1.3563034760744073)</t>
  </si>
  <si>
    <t>(0.9407,</t>
  </si>
  <si>
    <t>0.8538923957669019,</t>
  </si>
  <si>
    <t>0.13495147153680934,</t>
  </si>
  <si>
    <t>0.1836599047497029,</t>
  </si>
  <si>
    <t>0.358993313868992,</t>
  </si>
  <si>
    <t>0.48700125799184724,</t>
  </si>
  <si>
    <t>0.48686387735703013,</t>
  </si>
  <si>
    <t>1.356822228912012)</t>
  </si>
  <si>
    <t>(0.90638,</t>
  </si>
  <si>
    <t>0.8437287868454173,</t>
  </si>
  <si>
    <t>0.14227207192028457,</t>
  </si>
  <si>
    <t>0.19407403723828476,</t>
  </si>
  <si>
    <t>0.3586783870527736,</t>
  </si>
  <si>
    <t>0.48667534160794823,</t>
  </si>
  <si>
    <t>0.4864868614890093,</t>
  </si>
  <si>
    <t>1.3575613118607155)</t>
  </si>
  <si>
    <t>(0.92644,</t>
  </si>
  <si>
    <t>0.85855353014597,</t>
  </si>
  <si>
    <t>0.9258802804678663,</t>
  </si>
  <si>
    <t>0.9746565629656136,</t>
  </si>
  <si>
    <t>0.4629401402339331,</t>
  </si>
  <si>
    <t>0.4629401402339331],</t>
  </si>
  <si>
    <t>0.1354636366576604,</t>
  </si>
  <si>
    <t>0.18430587756171155,</t>
  </si>
  <si>
    <t>0.3592866483833913,</t>
  </si>
  <si>
    <t>0.4872404099070167,</t>
  </si>
  <si>
    <t>0.487106190594778,</t>
  </si>
  <si>
    <t>1.3563879958986864)</t>
  </si>
  <si>
    <t>imp_Echina_sale</t>
  </si>
  <si>
    <t>tr_imp_Echina_sale</t>
  </si>
  <si>
    <t>1.6947401808477438)</t>
  </si>
  <si>
    <t>invinput_sales</t>
  </si>
  <si>
    <t>pf xf _ sales</t>
  </si>
  <si>
    <t>1.7124558486276975)</t>
  </si>
  <si>
    <t>1.2345498210649817,</t>
  </si>
  <si>
    <t>1.6325226919100753)</t>
  </si>
  <si>
    <t>35 +18 days</t>
  </si>
  <si>
    <t>maybe decrease delta to match initial inv? Or introduce sigma_d?</t>
  </si>
  <si>
    <t>1.2151221253442381,</t>
  </si>
  <si>
    <t>1.7159963931167213)</t>
  </si>
  <si>
    <t>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</si>
  <si>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1.7651826545384615)</t>
  </si>
  <si>
    <t>216.807189 seconds (90.56 k allocations: 5.952 MiB, 0.01% compilation time)</t>
  </si>
  <si>
    <t>122.777839 seconds (67.38 k allocations: 4.498 MiB)</t>
  </si>
  <si>
    <t xml:space="preserve"> 87.209374 seconds (67.39 k allocations: 4.499 MiB)</t>
  </si>
  <si>
    <t xml:space="preserve"> 72.300904 seconds (67.38 k allocations: 4.498 MiB)</t>
  </si>
  <si>
    <t xml:space="preserve"> 69.563845 seconds (80.87 k allocations: 4.887 MiB, 0.25% gc time)</t>
  </si>
  <si>
    <t xml:space="preserve"> 67.415110 seconds (68.08 k allocations: 4.547 MiB)</t>
  </si>
  <si>
    <t xml:space="preserve"> 59.087350 seconds (68.71 k allocations: 4.592 MiB)</t>
  </si>
  <si>
    <t xml:space="preserve"> 53.698290 seconds (67.38 k allocations: 4.498 MiB)</t>
  </si>
  <si>
    <t xml:space="preserve"> 46.527587 seconds (67.39 k allocations: 4.499 MiB)</t>
  </si>
  <si>
    <t xml:space="preserve"> 39.808718 seconds (67.38 k allocations: 4.498 MiB)</t>
  </si>
  <si>
    <t xml:space="preserve"> 39.489595 seconds (67.39 k allocations: 4.499 MiB)</t>
  </si>
  <si>
    <t xml:space="preserve"> 32.725031 seconds (67.38 k allocations: 4.498 MiB)</t>
  </si>
  <si>
    <t xml:space="preserve"> 31.511501 seconds (67.39 k allocations: 4.499 MiB)</t>
  </si>
  <si>
    <t xml:space="preserve"> 32.640174 seconds (67.38 k allocations: 4.498 MiB)</t>
  </si>
  <si>
    <t xml:space="preserve"> 34.460243 seconds (67.39 k allocations: 4.499 MiB)</t>
  </si>
  <si>
    <t>1006.046313 seconds (1.05 M allocations: 70.335 MiB, 0.02% gc time, 0.00% compilation time)</t>
  </si>
  <si>
    <t>(iter, error1, errord, errorf) = (0, 8.487867422735762, 3.6419021729807426, 0.9999899999)</t>
  </si>
  <si>
    <t>150.356104 seconds (67.39 k allocations: 4.499 MiB)</t>
  </si>
  <si>
    <t>111.968806 seconds (67.38 k allocations: 4.498 MiB)</t>
  </si>
  <si>
    <t xml:space="preserve"> 71.329112 seconds (67.39 k allocations: 4.499 MiB)</t>
  </si>
  <si>
    <t xml:space="preserve"> 61.101680 seconds (67.38 k allocations: 4.498 MiB)</t>
  </si>
  <si>
    <t xml:space="preserve"> 54.775437 seconds (67.39 k allocations: 4.499 MiB)</t>
  </si>
  <si>
    <t xml:space="preserve"> 72.195251 seconds (67.38 k allocations: 4.498 MiB)</t>
  </si>
  <si>
    <t xml:space="preserve"> 57.918590 seconds (67.39 k allocations: 4.499 MiB)</t>
  </si>
  <si>
    <t xml:space="preserve"> 54.591599 seconds (67.39 k allocations: 4.500 MiB)</t>
  </si>
  <si>
    <t xml:space="preserve"> 49.303556 seconds (67.39 k allocations: 4.499 MiB)</t>
  </si>
  <si>
    <t xml:space="preserve"> 50.406332 seconds (67.38 k allocations: 4.498 MiB)</t>
  </si>
  <si>
    <t xml:space="preserve"> 48.873102 seconds (67.39 k allocations: 4.499 MiB)</t>
  </si>
  <si>
    <t xml:space="preserve"> 54.619017 seconds (67.38 k allocations: 4.498 MiB)</t>
  </si>
  <si>
    <t xml:space="preserve"> 56.173355 seconds (67.39 k allocations: 4.499 MiB)</t>
  </si>
  <si>
    <t xml:space="preserve"> 61.183306 seconds (67.38 k allocations: 4.498 MiB)</t>
  </si>
  <si>
    <t xml:space="preserve"> 61.757615 seconds (67.39 k allocations: 4.499 MiB)</t>
  </si>
  <si>
    <t>1016.578616 seconds (1.02 M allocations: 68.354 MiB)</t>
  </si>
  <si>
    <t>(iter, error1, errord, errorf) = (1, 1.4643568287685407, 0.0009262664793989739, 0.00011868744866444514)</t>
  </si>
  <si>
    <t>180.306343 seconds (67.39 k allocations: 4.499 MiB)</t>
  </si>
  <si>
    <t>122.841201 seconds (67.88 k allocations: 4.533 MiB)</t>
  </si>
  <si>
    <t xml:space="preserve"> 76.443890 seconds (67.39 k allocations: 4.499 MiB)</t>
  </si>
  <si>
    <t xml:space="preserve"> 67.993352 seconds (67.38 k allocations: 4.498 MiB)</t>
  </si>
  <si>
    <t xml:space="preserve"> 62.017256 seconds (67.39 k allocations: 4.499 MiB)</t>
  </si>
  <si>
    <t xml:space="preserve"> 62.069800 seconds (67.39 k allocations: 4.500 MiB)</t>
  </si>
  <si>
    <t xml:space="preserve"> 66.929620 seconds (67.39 k allocations: 4.499 MiB)</t>
  </si>
  <si>
    <t xml:space="preserve"> 59.975433 seconds (67.38 k allocations: 4.498 MiB)</t>
  </si>
  <si>
    <t xml:space="preserve"> 59.123232 seconds (67.39 k allocations: 4.499 MiB)</t>
  </si>
  <si>
    <t xml:space="preserve"> 59.287610 seconds (67.38 k allocations: 4.498 MiB)</t>
  </si>
  <si>
    <t xml:space="preserve"> 57.227772 seconds (67.39 k allocations: 4.499 MiB)</t>
  </si>
  <si>
    <t xml:space="preserve"> 57.260552 seconds (67.38 k allocations: 4.498 MiB)</t>
  </si>
  <si>
    <t xml:space="preserve"> 56.065751 seconds (67.39 k allocations: 4.499 MiB)</t>
  </si>
  <si>
    <t xml:space="preserve"> 61.996358 seconds (67.38 k allocations: 4.498 MiB)</t>
  </si>
  <si>
    <t xml:space="preserve"> 57.670575 seconds (67.39 k allocations: 4.499 MiB)</t>
  </si>
  <si>
    <t>1107.233907 seconds (1.02 M allocations: 68.389 MiB)</t>
  </si>
  <si>
    <t>(iter, error1, errord, errorf) = (2, 1.4494880580932814, 0.0013267355205901499, 0.0001511082780777523)</t>
  </si>
  <si>
    <t>174.179202 seconds (67.39 k allocations: 4.499 MiB)</t>
  </si>
  <si>
    <t>129.208782 seconds (67.38 k allocations: 4.498 MiB)</t>
  </si>
  <si>
    <t xml:space="preserve"> 85.011124 seconds (67.39 k allocations: 4.499 MiB)</t>
  </si>
  <si>
    <t xml:space="preserve"> 73.765454 seconds (67.38 k allocations: 4.498 MiB)</t>
  </si>
  <si>
    <t xml:space="preserve"> 71.070081 seconds (67.39 k allocations: 4.499 MiB)</t>
  </si>
  <si>
    <t xml:space="preserve"> 63.049630 seconds (67.39 k allocations: 4.500 MiB)</t>
  </si>
  <si>
    <t xml:space="preserve"> 63.400121 seconds (67.39 k allocations: 4.499 MiB)</t>
  </si>
  <si>
    <t xml:space="preserve"> 60.704616 seconds (67.38 k allocations: 4.498 MiB)</t>
  </si>
  <si>
    <t xml:space="preserve"> 65.070291 seconds (67.39 k allocations: 4.499 MiB)</t>
  </si>
  <si>
    <t xml:space="preserve"> 63.818753 seconds (67.38 k allocations: 4.498 MiB)</t>
  </si>
  <si>
    <t xml:space="preserve"> 66.249735 seconds (67.39 k allocations: 4.499 MiB)</t>
  </si>
  <si>
    <t xml:space="preserve"> 63.147517 seconds (67.38 k allocations: 4.498 MiB)</t>
  </si>
  <si>
    <t xml:space="preserve"> 63.059205 seconds (67.39 k allocations: 4.499 MiB)</t>
  </si>
  <si>
    <t xml:space="preserve"> 65.920163 seconds (67.38 k allocations: 4.498 MiB)</t>
  </si>
  <si>
    <t xml:space="preserve"> 63.739603 seconds (67.39 k allocations: 4.499 MiB)</t>
  </si>
  <si>
    <t>1171.420085 seconds (1.02 M allocations: 68.354 MiB)</t>
  </si>
  <si>
    <t>(iter, error1, errord, errorf) = (3, 1.4347718934906926, 0.0014561885956096976, 0.00015110827869319055)</t>
  </si>
  <si>
    <t>192.949146 seconds (67.39 k allocations: 4.499 MiB)</t>
  </si>
  <si>
    <t>140.068811 seconds (67.38 k allocations: 4.498 MiB)</t>
  </si>
  <si>
    <t xml:space="preserve"> 91.887463 seconds (67.39 k allocations: 4.499 MiB)</t>
  </si>
  <si>
    <t xml:space="preserve"> 78.273330 seconds (67.38 k allocations: 4.498 MiB)</t>
  </si>
  <si>
    <t xml:space="preserve"> 83.413497 seconds (69.33 k allocations: 4.634 MiB)</t>
  </si>
  <si>
    <t xml:space="preserve"> 74.672060 seconds (67.38 k allocations: 4.498 MiB)</t>
  </si>
  <si>
    <t xml:space="preserve"> 72.951144 seconds (67.39 k allocations: 4.499 MiB)</t>
  </si>
  <si>
    <t xml:space="preserve"> 72.352775 seconds (67.38 k allocations: 4.498 MiB)</t>
  </si>
  <si>
    <t xml:space="preserve"> 70.878364 seconds (67.39 k allocations: 4.500 MiB)</t>
  </si>
  <si>
    <t xml:space="preserve"> 75.119134 seconds (67.38 k allocations: 4.498 MiB)</t>
  </si>
  <si>
    <t xml:space="preserve"> 72.961759 seconds (67.39 k allocations: 4.499 MiB)</t>
  </si>
  <si>
    <t xml:space="preserve"> 70.074876 seconds (67.38 k allocations: 4.498 MiB)</t>
  </si>
  <si>
    <t xml:space="preserve"> 71.926599 seconds (67.39 k allocations: 4.499 MiB)</t>
  </si>
  <si>
    <t xml:space="preserve"> 71.038141 seconds (67.38 k allocations: 4.498 MiB)</t>
  </si>
  <si>
    <t xml:space="preserve"> 73.309348 seconds (67.39 k allocations: 4.499 MiB)</t>
  </si>
  <si>
    <t>1311.903667 seconds (1.02 M allocations: 68.489 MiB)</t>
  </si>
  <si>
    <t>(iter, error1, errord, errorf) = (4, 1.4202029542290617, 0.0033623041533612508, 5.589591563756602e-5)</t>
  </si>
  <si>
    <t>211.546757 seconds (67.39 k allocations: 4.499 MiB)</t>
  </si>
  <si>
    <t>124.354717 seconds (67.38 k allocations: 4.498 MiB)</t>
  </si>
  <si>
    <t xml:space="preserve"> 87.954611 seconds (67.39 k allocations: 4.499 MiB)</t>
  </si>
  <si>
    <t xml:space="preserve"> 74.953366 seconds (67.38 k allocations: 4.498 MiB)</t>
  </si>
  <si>
    <t xml:space="preserve"> 76.895599 seconds (67.39 k allocations: 4.499 MiB)</t>
  </si>
  <si>
    <t xml:space="preserve"> 70.222411 seconds (67.38 k allocations: 4.498 MiB)</t>
  </si>
  <si>
    <t xml:space="preserve"> 70.801743 seconds (67.39 k allocations: 4.499 MiB)</t>
  </si>
  <si>
    <t xml:space="preserve"> 68.678801 seconds (67.38 k allocations: 4.498 MiB)</t>
  </si>
  <si>
    <t xml:space="preserve"> 68.050282 seconds (67.39 k allocations: 4.500 MiB)</t>
  </si>
  <si>
    <t xml:space="preserve"> 71.760443 seconds (67.38 k allocations: 4.498 MiB)</t>
  </si>
  <si>
    <t xml:space="preserve"> 70.900513 seconds (67.39 k allocations: 4.499 MiB)</t>
  </si>
  <si>
    <t xml:space="preserve"> 74.291739 seconds (67.38 k allocations: 4.498 MiB)</t>
  </si>
  <si>
    <t xml:space="preserve"> 74.893334 seconds (67.39 k allocations: 4.499 MiB)</t>
  </si>
  <si>
    <t xml:space="preserve"> 74.508209 seconds (67.38 k allocations: 4.498 MiB)</t>
  </si>
  <si>
    <t xml:space="preserve"> 79.644015 seconds (67.39 k allocations: 4.499 MiB)</t>
  </si>
  <si>
    <t>1299.489947 seconds (1.02 M allocations: 68.354 MiB)</t>
  </si>
  <si>
    <t>(iter, error1, errord, errorf) = (5, 1.405782625497288, 0.0033623036504790704, 9.494517788902201e-5)</t>
  </si>
  <si>
    <t>210.611945 seconds (67.39 k allocations: 4.509 MiB)</t>
  </si>
  <si>
    <t>150.339847 seconds (67.39 k allocations: 4.500 MiB)</t>
  </si>
  <si>
    <t xml:space="preserve"> 97.123360 seconds (67.39 k allocations: 4.505 MiB)</t>
  </si>
  <si>
    <t xml:space="preserve"> 82.424641 seconds (67.39 k allocations: 4.515 MiB)</t>
  </si>
  <si>
    <t xml:space="preserve"> 74.298292 seconds (67.39 k allocations: 4.505 MiB)</t>
  </si>
  <si>
    <t xml:space="preserve"> 69.895513 seconds (67.39 k allocations: 4.510 MiB)</t>
  </si>
  <si>
    <t xml:space="preserve"> 74.262780 seconds (69.47 k allocations: 4.648 MiB)</t>
  </si>
  <si>
    <t xml:space="preserve"> 73.526203 seconds (67.39 k allocations: 4.510 MiB)</t>
  </si>
  <si>
    <t xml:space="preserve"> 71.824491 seconds (67.39 k allocations: 4.509 MiB)</t>
  </si>
  <si>
    <t xml:space="preserve"> 77.817298 seconds (67.39 k allocations: 4.504 MiB)</t>
  </si>
  <si>
    <t xml:space="preserve"> 94.727548 seconds (68.10 k allocations: 4.558 MiB)</t>
  </si>
  <si>
    <t>115.853823 seconds (67.39 k allocations: 4.504 MiB)</t>
  </si>
  <si>
    <t>101.189597 seconds (67.40 k allocations: 4.519 MiB)</t>
  </si>
  <si>
    <t xml:space="preserve"> 97.996172 seconds (67.39 k allocations: 4.506 MiB)</t>
  </si>
  <si>
    <t xml:space="preserve"> 62.514923 seconds (67.49 k allocations: 4.514 MiB)</t>
  </si>
  <si>
    <t>1454.436218 seconds (1.02 M allocations: 68.694 MiB)</t>
  </si>
  <si>
    <t>(iter, error1, errord, errorf) = (6, 1.3915086889742518, 0.0023798499837794362, 0.00012593895900209207)</t>
  </si>
  <si>
    <t>150.325804 seconds (67.39 k allocations: 4.499 MiB)</t>
  </si>
  <si>
    <t>107.687753 seconds (67.38 k allocations: 4.498 MiB)</t>
  </si>
  <si>
    <t xml:space="preserve"> 72.145018 seconds (67.39 k allocations: 4.499 MiB)</t>
  </si>
  <si>
    <t xml:space="preserve"> 57.720491 seconds (67.38 k allocations: 4.498 MiB)</t>
  </si>
  <si>
    <t xml:space="preserve"> 59.297617 seconds (67.39 k allocations: 4.499 MiB)</t>
  </si>
  <si>
    <t xml:space="preserve"> 54.244099 seconds (67.38 k allocations: 4.498 MiB)</t>
  </si>
  <si>
    <t xml:space="preserve"> 56.129550 seconds (67.39 k allocations: 4.499 MiB)</t>
  </si>
  <si>
    <t xml:space="preserve"> 54.159693 seconds (67.39 k allocations: 4.500 MiB)</t>
  </si>
  <si>
    <t xml:space="preserve"> 53.935327 seconds (67.39 k allocations: 4.499 MiB)</t>
  </si>
  <si>
    <t xml:space="preserve"> 54.323245 seconds (67.38 k allocations: 4.498 MiB)</t>
  </si>
  <si>
    <t xml:space="preserve"> 53.663026 seconds (67.39 k allocations: 4.499 MiB)</t>
  </si>
  <si>
    <t xml:space="preserve"> 55.391542 seconds (67.38 k allocations: 4.498 MiB)</t>
  </si>
  <si>
    <t xml:space="preserve"> 54.914785 seconds (67.39 k allocations: 4.499 MiB)</t>
  </si>
  <si>
    <t xml:space="preserve"> 57.361934 seconds (67.38 k allocations: 4.498 MiB)</t>
  </si>
  <si>
    <t xml:space="preserve"> 56.591330 seconds (67.39 k allocations: 4.499 MiB)</t>
  </si>
  <si>
    <t>997.920810 seconds (1.02 M allocations: 68.366 MiB)</t>
  </si>
  <si>
    <t>(iter, error1, errord, errorf) = (7, 1.3773797176810145, 0.0006282343500358945, 2.0250289590739712e-5)</t>
  </si>
  <si>
    <t>163.005625 seconds (67.39 k allocations: 4.499 MiB)</t>
  </si>
  <si>
    <t>116.519701 seconds (67.38 k allocations: 4.498 MiB)</t>
  </si>
  <si>
    <t xml:space="preserve"> 83.734546 seconds (67.39 k allocations: 4.499 MiB)</t>
  </si>
  <si>
    <t xml:space="preserve"> 70.793650 seconds (67.38 k allocations: 4.498 MiB)</t>
  </si>
  <si>
    <t xml:space="preserve"> 60.654654 seconds (67.39 k allocations: 4.499 MiB)</t>
  </si>
  <si>
    <t xml:space="preserve"> 63.751731 seconds (67.38 k allocations: 4.498 MiB)</t>
  </si>
  <si>
    <t xml:space="preserve"> 59.345227 seconds (67.39 k allocations: 4.499 MiB)</t>
  </si>
  <si>
    <t xml:space="preserve"> 60.410414 seconds (67.39 k allocations: 4.500 MiB)</t>
  </si>
  <si>
    <t xml:space="preserve"> 59.324405 seconds (67.39 k allocations: 4.499 MiB)</t>
  </si>
  <si>
    <t xml:space="preserve"> 61.265501 seconds (67.38 k allocations: 4.498 MiB)</t>
  </si>
  <si>
    <t xml:space="preserve"> 59.139107 seconds (67.39 k allocations: 4.499 MiB)</t>
  </si>
  <si>
    <t xml:space="preserve"> 77.007154 seconds (67.38 k allocations: 4.498 MiB)</t>
  </si>
  <si>
    <t xml:space="preserve"> 77.442592 seconds (67.39 k allocations: 4.499 MiB)</t>
  </si>
  <si>
    <t xml:space="preserve"> 77.993632 seconds (67.38 k allocations: 4.498 MiB)</t>
  </si>
  <si>
    <t xml:space="preserve"> 82.704267 seconds (67.39 k allocations: 4.499 MiB)</t>
  </si>
  <si>
    <t>1173.123349 seconds (1.02 M allocations: 68.354 MiB)</t>
  </si>
  <si>
    <t>(iter, error1, errord, errorf) = (8, 1.3633944561173568, 0.0027372039194803535, 3.370475495528824e-5)</t>
  </si>
  <si>
    <t>221.581782 seconds (67.39 k allocations: 4.499 MiB)</t>
  </si>
  <si>
    <t>156.536624 seconds (67.38 k allocations: 4.498 MiB)</t>
  </si>
  <si>
    <t>113.548349 seconds (67.39 k allocations: 4.499 MiB)</t>
  </si>
  <si>
    <t>100.833011 seconds (288.09 k allocations: 10.721 MiB, 1.31% gc time)</t>
  </si>
  <si>
    <t xml:space="preserve"> 91.912323 seconds (67.39 k allocations: 4.499 MiB)</t>
  </si>
  <si>
    <t xml:space="preserve"> 89.927684 seconds (67.38 k allocations: 4.498 MiB)</t>
  </si>
  <si>
    <t xml:space="preserve"> 90.531083 seconds (67.39 k allocations: 4.500 MiB)</t>
  </si>
  <si>
    <t xml:space="preserve"> 91.864856 seconds (67.38 k allocations: 4.498 MiB)</t>
  </si>
  <si>
    <t xml:space="preserve"> 94.592231 seconds (67.39 k allocations: 4.499 MiB)</t>
  </si>
  <si>
    <t xml:space="preserve"> 92.563648 seconds (67.38 k allocations: 4.498 MiB)</t>
  </si>
  <si>
    <t xml:space="preserve"> 94.671175 seconds (67.39 k allocations: 4.499 MiB)</t>
  </si>
  <si>
    <t xml:space="preserve"> 96.439752 seconds (67.38 k allocations: 4.498 MiB)</t>
  </si>
  <si>
    <t xml:space="preserve"> 94.982401 seconds (67.39 k allocations: 4.499 MiB)</t>
  </si>
  <si>
    <t xml:space="preserve"> 87.785302 seconds (67.38 k allocations: 4.498 MiB)</t>
  </si>
  <si>
    <t xml:space="preserve"> 69.164981 seconds (67.39 k allocations: 4.499 MiB)</t>
  </si>
  <si>
    <t>1586.964667 seconds (1.24 M allocations: 74.577 MiB, 0.08% gc time)</t>
  </si>
  <si>
    <t>(iter, error1, errord, errorf) = (9, 1.3495513754368744, 0.0027372039194803535, 3.3101057149709234e-5)</t>
  </si>
  <si>
    <t>188.179176 seconds (67.39 k allocations: 4.499 MiB)</t>
  </si>
  <si>
    <t>138.885181 seconds (67.38 k allocations: 4.498 MiB)</t>
  </si>
  <si>
    <t xml:space="preserve"> 97.615223 seconds (67.39 k allocations: 4.499 MiB)</t>
  </si>
  <si>
    <t xml:space="preserve"> 78.020043 seconds (67.38 k allocations: 4.498 MiB)</t>
  </si>
  <si>
    <t xml:space="preserve"> 79.628888 seconds (67.39 k allocations: 4.499 MiB)</t>
  </si>
  <si>
    <t xml:space="preserve"> 76.644031 seconds (67.38 k allocations: 4.498 MiB)</t>
  </si>
  <si>
    <t xml:space="preserve"> 74.957718 seconds (67.39 k allocations: 4.500 MiB)</t>
  </si>
  <si>
    <t xml:space="preserve"> 75.392107 seconds (67.38 k allocations: 4.498 MiB)</t>
  </si>
  <si>
    <t xml:space="preserve"> 77.074433 seconds (67.39 k allocations: 4.499 MiB)</t>
  </si>
  <si>
    <t xml:space="preserve"> 76.405958 seconds (67.38 k allocations: 4.498 MiB)</t>
  </si>
  <si>
    <t xml:space="preserve"> 82.464461 seconds (67.39 k allocations: 4.499 MiB)</t>
  </si>
  <si>
    <t xml:space="preserve"> 81.772211 seconds (67.38 k allocations: 4.498 MiB)</t>
  </si>
  <si>
    <t xml:space="preserve"> 82.029743 seconds (67.39 k allocations: 4.499 MiB)</t>
  </si>
  <si>
    <t xml:space="preserve"> 85.463042 seconds (67.38 k allocations: 4.498 MiB)</t>
  </si>
  <si>
    <t xml:space="preserve"> 85.728878 seconds (67.39 k allocations: 4.499 MiB)</t>
  </si>
  <si>
    <t>1380.292062 seconds (1.02 M allocations: 68.354 MiB)</t>
  </si>
  <si>
    <t>(iter, error1, errord, errorf) = (10, 1.335848489449237, 0.00236165711565417, 0.00012593895900209207)</t>
  </si>
  <si>
    <t>198.524693 seconds (67.39 k allocations: 4.499 MiB)</t>
  </si>
  <si>
    <t>153.070086 seconds (67.38 k allocations: 4.498 MiB)</t>
  </si>
  <si>
    <t>106.175891 seconds (67.39 k allocations: 4.499 MiB)</t>
  </si>
  <si>
    <t xml:space="preserve"> 95.198034 seconds (67.38 k allocations: 4.498 MiB)</t>
  </si>
  <si>
    <t xml:space="preserve"> 84.709077 seconds (67.39 k allocations: 4.499 MiB)</t>
  </si>
  <si>
    <t xml:space="preserve"> 90.641352 seconds (67.38 k allocations: 4.498 MiB)</t>
  </si>
  <si>
    <t xml:space="preserve"> 85.019325 seconds (67.39 k allocations: 4.500 MiB)</t>
  </si>
  <si>
    <t xml:space="preserve"> 78.807053 seconds (67.38 k allocations: 4.498 MiB)</t>
  </si>
  <si>
    <t xml:space="preserve"> 86.133623 seconds (67.39 k allocations: 4.499 MiB)</t>
  </si>
  <si>
    <t xml:space="preserve"> 79.023589 seconds (67.38 k allocations: 4.498 MiB)</t>
  </si>
  <si>
    <t xml:space="preserve"> 82.966980 seconds (67.39 k allocations: 4.499 MiB)</t>
  </si>
  <si>
    <t xml:space="preserve"> 83.359786 seconds (67.38 k allocations: 4.498 MiB)</t>
  </si>
  <si>
    <t xml:space="preserve"> 82.496568 seconds (67.39 k allocations: 4.499 MiB)</t>
  </si>
  <si>
    <t xml:space="preserve"> 81.219191 seconds (67.38 k allocations: 4.498 MiB)</t>
  </si>
  <si>
    <t xml:space="preserve"> 88.712961 seconds (67.39 k allocations: 4.499 MiB)</t>
  </si>
  <si>
    <t>1476.089567 seconds (1.02 M allocations: 68.354 MiB)</t>
  </si>
  <si>
    <t>(iter, error1, errord, errorf) = (11, 1.3222846345301154, 0.00236165711565417, 0.00015746882616501923)</t>
  </si>
  <si>
    <t>14981.995089 seconds (13.08 M allocations: 868.996 MiB, 0.01% gc time, 0.00% compilation time)</t>
  </si>
  <si>
    <t xml:space="preserve">  2.646989 seconds (1.91 M allocations: 137.273 MiB, 6.63% compilation time)</t>
  </si>
  <si>
    <t xml:space="preserve">  0.342617 seconds (144.02 k allocations: 313.975 MiB, 44.49% gc time, 21.14% compilation time)</t>
  </si>
  <si>
    <t xml:space="preserve"> 37.016981 seconds (390.94 M allocations: 134.841 GiB, 8.58% gc time, 1.12% compilation time)</t>
  </si>
  <si>
    <t>(a1, a2, a3, a4, a5, a6, a7, a8, a9, a10, a11, a12, a13, a14, a15, a16) = 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</si>
  <si>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(0.03922, 0.37029084686748576, [1.3810456563117184, 1.0725842668757941, 1.0236318901872075, 0.17202576519464347, 0.9045349638642561], 0.048586372390245595, 0.06898381677952845, 0.10179542983024077, 0.17557383660874645, 0.15038180222048636, 0.2445576533882749, 0.08561005687490199, 0.1196124397639714, 0.1174245236330869, 0.5232192889519153, 0.9048352398727674, 0.882575476366913, 1.735506518320146)</t>
  </si>
  <si>
    <t>(0.0272, 0.38749844949614615, [1.3776428062413864, 1.0661746692780019, 1.0391949224113104, 0.14668981843790427, 0.9255781153702358], 0.022897587324302852, 0.03245489695962857, 0.10970060733614614, 0.18749522450182426, 0.132598194660449, 0.2199501214614528, 0.04651427594425751, 0.06401054918634085, 0.06202940356353307, 0.5691923421110127, 0.976282778334192, 0.9379705964364669, 1.7196561807082524)</t>
  </si>
  <si>
    <t>1.7196561807082524)</t>
  </si>
  <si>
    <t>1.1347630149855827,</t>
  </si>
  <si>
    <t>0.24690996421299624,</t>
  </si>
  <si>
    <t>0.9876398568519852],</t>
  </si>
  <si>
    <t>1.6875911107223256)</t>
  </si>
  <si>
    <t>quantities of xf react v similarly under sifferent sigma, but the values- prices - responde more under more elastic parameter.</t>
  </si>
  <si>
    <t>21.947690 seconds (1.80 M allocations: 119.567 MiB, 0.12% gc time, 1.77% compilation time)</t>
  </si>
  <si>
    <t>(error1, error2) = (1.7399359968538801, 0.9999899998869047)</t>
  </si>
  <si>
    <t xml:space="preserve"> 25.467694 seconds (59.84 k allocations: 15.351 MiB)</t>
  </si>
  <si>
    <t>(error1, error2) = (0.7479715614220324, 0.7198994497310477)</t>
  </si>
  <si>
    <t xml:space="preserve"> 16.678365 seconds (59.68 k allocations: 15.326 MiB)</t>
  </si>
  <si>
    <t>(error1, error2) = (0.6203833773607421, 0.49367433252939863)</t>
  </si>
  <si>
    <t xml:space="preserve"> 17.275675 seconds (59.68 k allocations: 15.326 MiB)</t>
  </si>
  <si>
    <t>(error1, error2) = (0.3196981508668082, 0.08843828766924855)</t>
  </si>
  <si>
    <t xml:space="preserve"> 27.804469 seconds (60.89 k allocations: 15.415 MiB)</t>
  </si>
  <si>
    <t>(error1, error2) = (0.2719396225171158, 0.020024763765387588)</t>
  </si>
  <si>
    <t xml:space="preserve"> 18.721304 seconds (222.50 k allocations: 24.569 MiB, 0.04% gc time, 0.15% compilation time)</t>
  </si>
  <si>
    <t>(error1, error2) = (0.26837481290167586, 0.008235658487948994)</t>
  </si>
  <si>
    <t xml:space="preserve"> 17.151226 seconds (59.68 k allocations: 15.326 MiB)</t>
  </si>
  <si>
    <t>(error1, error2) = (0.2655642099306412, 0.0030652354805800752)</t>
  </si>
  <si>
    <t xml:space="preserve"> 18.898798 seconds (59.68 k allocations: 15.326 MiB)</t>
  </si>
  <si>
    <t>(error1, error2) = (0.262794848922951, 0.0011902315536734265)</t>
  </si>
  <si>
    <t xml:space="preserve"> 16.923572 seconds (59.68 k allocations: 15.326 MiB)</t>
  </si>
  <si>
    <t>(error1, error2) = (0.2601140120038905, 0.00045896148739282827)</t>
  </si>
  <si>
    <t xml:space="preserve"> 21.027494 seconds (67.56 k allocations: 15.555 MiB, 0.03% gc time)</t>
  </si>
  <si>
    <t>(error1, error2) = (0.25746221911234723, 0.00017717789986027022)</t>
  </si>
  <si>
    <t xml:space="preserve"> 17.319090 seconds (59.68 k allocations: 15.326 MiB)</t>
  </si>
  <si>
    <t>(error1, error2) = (0.25484618619728217, 6.83890130218634e-5)</t>
  </si>
  <si>
    <t xml:space="preserve"> 21.444967 seconds (59.68 k allocations: 15.326 MiB)</t>
  </si>
  <si>
    <t>(error1, error2) = (0.25225698734673907, 2.9943232555507127e-5)</t>
  </si>
  <si>
    <t xml:space="preserve"> 17.290239 seconds (59.68 k allocations: 15.326 MiB)</t>
  </si>
  <si>
    <t>(error1, error2) = (0.24969539315946587, 2.9964315292729804e-5)</t>
  </si>
  <si>
    <t xml:space="preserve"> 22.430596 seconds (59.68 k allocations: 15.326 MiB)</t>
  </si>
  <si>
    <t>(error1, error2) = (0.24715984894010035, 1.2981687834590083e-5)</t>
  </si>
  <si>
    <t xml:space="preserve"> 21.228319 seconds (68.69 k allocations: 15.583 MiB, 0.03% gc time)</t>
  </si>
  <si>
    <t>(error1, error2) = (0.24465024550450387, 7.859281061284307e-6)</t>
  </si>
  <si>
    <t>302.311896 seconds (6.15 M allocations: 531.717 MiB, 0.03% gc time, 0.37% compilation time)</t>
  </si>
  <si>
    <t xml:space="preserve">  8.437399 seconds (81.95 k allocations: 16.773 MiB, 0.12% compilation time)</t>
  </si>
  <si>
    <t>(error1, error2) = (1.7399359967662023, 0.9999899998902018)</t>
  </si>
  <si>
    <t xml:space="preserve">  8.310724 seconds (60.28 k allocations: 15.474 MiB)</t>
  </si>
  <si>
    <t>(error1, error2) = (0.7479715137186571, 0.716071644322905)</t>
  </si>
  <si>
    <t xml:space="preserve">  8.483105 seconds (66.83 k allocations: 15.670 MiB, 0.08% gc time)</t>
  </si>
  <si>
    <t>(error1, error2) = (0.6203794680821602, 0.5071806246163534)</t>
  </si>
  <si>
    <t xml:space="preserve">  8.287185 seconds (60.28 k allocations: 15.474 MiB)</t>
  </si>
  <si>
    <t>(error1, error2) = (0.3196757614705539, 0.09238957871617814)</t>
  </si>
  <si>
    <t xml:space="preserve">  8.248629 seconds (60.28 k allocations: 15.474 MiB)</t>
  </si>
  <si>
    <t>(error1, error2) = (0.2719298750254473, 0.023097478026340004)</t>
  </si>
  <si>
    <t xml:space="preserve">  8.294456 seconds (60.28 k allocations: 15.474 MiB)</t>
  </si>
  <si>
    <t>(error1, error2) = (0.26836615951151677, 0.023090503626634618)</t>
  </si>
  <si>
    <t xml:space="preserve">  8.312750 seconds (60.28 k allocations: 15.474 MiB)</t>
  </si>
  <si>
    <t>(error1, error2) = (0.26555611466887674, 0.023088406069402323)</t>
  </si>
  <si>
    <t xml:space="preserve">  8.401168 seconds (69.26 k allocations: 15.733 MiB, 0.07% gc time)</t>
  </si>
  <si>
    <t>(error1, error2) = (0.26278692758195765, 0.023087708640014026)</t>
  </si>
  <si>
    <t xml:space="preserve">  8.314425 seconds (60.46 k allocations: 15.485 MiB)</t>
  </si>
  <si>
    <t>(error1, error2) = (0.26010624163324536, 0.023087379640372316)</t>
  </si>
  <si>
    <t xml:space="preserve">  8.280568 seconds (60.89 k allocations: 15.518 MiB)</t>
  </si>
  <si>
    <t>(error1, error2) = (0.2574545599520981, 0.023087316352487605)</t>
  </si>
  <si>
    <t xml:space="preserve">  8.344718 seconds (60.28 k allocations: 15.474 MiB)</t>
  </si>
  <si>
    <t>(error1, error2) = (0.25483861922145223, 0.02308729076756072)</t>
  </si>
  <si>
    <t xml:space="preserve">  8.431859 seconds (60.28 k allocations: 15.474 MiB)</t>
  </si>
  <si>
    <t>(error1, error2) = (0.2522495050898552, 0.02308728195292825)</t>
  </si>
  <si>
    <t xml:space="preserve">  8.306456 seconds (69.21 k allocations: 15.729 MiB, 0.06% gc time)</t>
  </si>
  <si>
    <t>(error1, error2) = (0.24968798968077, 1.1703229789716829e-5)</t>
  </si>
  <si>
    <t xml:space="preserve">  8.360881 seconds (60.29 k allocations: 15.475 MiB)</t>
  </si>
  <si>
    <t>(error1, error2) = (0.24715252273912824, 9.987063573801386e-9)</t>
  </si>
  <si>
    <t>117.087010 seconds (1.26 M allocations: 237.932 MiB, 0.01% gc time, 0.24% compilation time)</t>
  </si>
  <si>
    <t>50×100 Matrix{Float64}:</t>
  </si>
  <si>
    <t xml:space="preserve">  ⋮                                                                     ⋮                                        ⋱                               ⋮                                                      </t>
  </si>
  <si>
    <r>
      <t xml:space="preserve">Pn </t>
    </r>
    <r>
      <rPr>
        <sz val="12"/>
        <color rgb="FFD4D4D4"/>
        <rFont val="Menlo"/>
        <family val="2"/>
      </rPr>
      <t>.-</t>
    </r>
    <r>
      <rPr>
        <sz val="12"/>
        <color rgb="FFCCCCCC"/>
        <rFont val="Menlo"/>
        <family val="2"/>
      </rPr>
      <t xml:space="preserve"> Pn_ng</t>
    </r>
  </si>
  <si>
    <t>sgrid 50</t>
  </si>
  <si>
    <t xml:space="preserve">shock grid </t>
  </si>
  <si>
    <t xml:space="preserve">sgrid </t>
  </si>
  <si>
    <t>julia&gt; Pn</t>
  </si>
  <si>
    <t>100×100 Matrix{Float64}:</t>
  </si>
  <si>
    <t xml:space="preserve"> 0.437906    0.938873    0.720625    0.298832    0.764866    0.595861    0.473231    1.06591     0.746114    …  0.722401    0.282864    0.75457     0.585342    0.463655    1.04933     0.733581    0.409582</t>
  </si>
  <si>
    <t xml:space="preserve"> 0.420642    0.919696    0.701171    0.282373    0.748203    0.575708    0.456055    1.04713     0.727858       0.702824    0.267309    0.737907    0.566002    0.447082    1.03084     0.71623     0.392303</t>
  </si>
  <si>
    <t xml:space="preserve"> 0.403092    0.904574    0.681823    0.266155    0.729959    0.557173    0.439172    1.03418     0.709929       0.683514    0.251558    0.71993     0.547751    0.430239    1.01625     0.695605    0.374955</t>
  </si>
  <si>
    <t xml:space="preserve"> 0.385838    0.885397    0.662835    0.249696    0.713101    0.538603    0.421996    1.0154      0.691723       0.664165    0.235808    0.703003    0.52802     0.413674    0.998621    0.678425    0.357505</t>
  </si>
  <si>
    <t xml:space="preserve"> 0.368288    0.870229    0.644105    0.233477    0.694856    0.51845     0.40482     1.00077     0.670947       0.643641    0.220269    0.685027    0.509444    0.396831    0.983234    0.660387    0.340345</t>
  </si>
  <si>
    <t xml:space="preserve"> 0.351053    0.853338    0.621436    0.217018    0.67772     0.499533    0.387945    0.981987    0.653438    …  0.62354     0.204518    0.668612    0.490326    0.380285    0.966406    0.639762    0.322895</t>
  </si>
  <si>
    <t xml:space="preserve"> 0.333503    0.834938    0.602918    0.200818    0.659475    0.480035    0.37077     0.967425    0.63499        0.603168    0.188768    0.650636    0.470595    0.363442    0.950423    0.621181    0.305785</t>
  </si>
  <si>
    <t xml:space="preserve"> 0.316322    0.819149    0.58337     0.184359    0.64288     0.459882    0.353915    0.948643    0.613706       0.579978    0.173229    0.634185    0.451989    0.346599    0.93419     0.60235     0.288335</t>
  </si>
  <si>
    <t xml:space="preserve"> 0.298771    0.799973    0.563169    0.1679      0.626076    0.440933    0.336739    0.9343      0.594664       0.559819    0.157479    0.616209    0.433083    0.330103    0.917562    0.581724    0.271221</t>
  </si>
  <si>
    <t xml:space="preserve"> 0.281586    0.784413    0.542667    0.151701    0.608002    0.421662    0.319939    0.915517    0.575347       0.539078    0.141728    0.599422    0.413351    0.313259    0.901972    0.562533    0.253771</t>
  </si>
  <si>
    <t xml:space="preserve"> 0.264036    0.765236    0.521732    0.135242    0.591015    0.401509    0.302763    0.901122    0.555637    …  0.517579    0.126205    0.581446    0.394128    0.296759    0.883724    0.544044    0.236716</t>
  </si>
  <si>
    <t xml:space="preserve"> 0.246915    0.749863    0.499063    0.119062    0.57277     0.3819      0.285958    0.882339    0.534353       0.495729    0.110454    0.564101    0.374892    0.279916    0.868719    0.524849    0.219266</t>
  </si>
  <si>
    <t xml:space="preserve"> 0.229365    0.731438    0.478979    0.102603    0.555193    0.362276    0.268783    0.866908    0.515413       0.473376    0.094704    0.546125    0.355161    0.263476    0.85022     0.504884    0.202208</t>
  </si>
  <si>
    <t xml:space="preserve"> ⋮                                                           ⋮                                               ⋱                                      ⋮                                               </t>
  </si>
  <si>
    <t xml:space="preserve"> 1.001e-5    1.00001e-5  1.00101e-5  1.001e-5    1.00001e-5  1.001e-5    1.00099e-5  1.00001e-5  1.00101e-5     1.00001e-5  1.00099e-5  1.00001e-5  1.001e-5    1.00101e-5  1.00101e-5  1.00101e-5  1.00099e-5</t>
  </si>
  <si>
    <t xml:space="preserve"> 1.00101e-5  1.00001e-5  1.00001e-5  1.001e-5    1.00001e-5  1.00101e-5  1.00099e-5  1.00101e-5  1.00101e-5     1.00101e-5  1.001e-5    1.00001e-5  1.00101e-5  1.001e-5    1.00001e-5  1.00101e-5  1.00099e-5</t>
  </si>
  <si>
    <t xml:space="preserve"> 1.001e-5    1.00001e-5  1.00101e-5  1.00101e-5  1.00001e-5  1.00101e-5  1.00099e-5  1.00001e-5  1.00099e-5     1.001e-5    1.00101e-5  1.00001e-5  1.00101e-5  1.00099e-5  1.00002e-5  1.00101e-5  1.00001e-5</t>
  </si>
  <si>
    <t xml:space="preserve"> 1.00001e-5  1.00001e-5  1.001e-5    1.001e-5    1.00001e-5  1.00101e-5  1.001e-5    1.00002e-5  1.00099e-5  …  1.00101e-5  1.001e-5    1.00001e-5  1.00101e-5  1.00099e-5  1.00001e-5  1.00001e-5  1.001e-5</t>
  </si>
  <si>
    <t xml:space="preserve"> 1.001e-5    1.00001e-5  1.00101e-5  1.001e-5    1.00101e-5  1.00101e-5  1.00101e-5  1.00001e-5  1.00099e-5     1.001e-5    1.001e-5    1.00101e-5  1.00101e-5  1.00101e-5  1.00001e-5  1.00099e-5  1.00101e-5</t>
  </si>
  <si>
    <t xml:space="preserve"> 1.00101e-5  1.00099e-5  1.001e-5    1.001e-5    1.00101e-5  1.001e-5    1.001e-5    1.00001e-5  1.00101e-5     1.00101e-5  1.001e-5    1.00101e-5  1.001e-5    1.001e-5    1.00001e-5  1.00099e-5  1.001e-5</t>
  </si>
  <si>
    <t xml:space="preserve"> 1.00099e-5  1.00099e-5  1.00101e-5  1.001e-5    1.00101e-5  1.001e-5    1.00001e-5  1.00001e-5  1.001e-5       1.00101e-5  1.001e-5    1.00101e-5  1.001e-5    1.00001e-5  1.00099e-5  1.00099e-5  1.001e-5</t>
  </si>
  <si>
    <t xml:space="preserve"> 1.00099e-5  1.00001e-5  1.00101e-5  1.00099e-5  1.00099e-5  1.00099e-5  1.001e-5    1.00001e-5  1.00101e-5     1.00101e-5  1.00099e-5  1.00101e-5  1.00101e-5  1.001e-5    1.00099e-5  1.00101e-5  1.001e-5</t>
  </si>
  <si>
    <t xml:space="preserve"> 1.00099e-5  1.00002e-5  1.00101e-5  1.00099e-5  1.00099e-5  1.00099e-5  1.00101e-5  1.00002e-5  1.001e-5    …  1.00101e-5  1.001e-5    1.00001e-5  1.001e-5    1.00101e-5  1.00002e-5  1.001e-5    1.00101e-5</t>
  </si>
  <si>
    <t xml:space="preserve"> 1.001e-5    1.00001e-5  1.00101e-5  1.00098e-5  1.00099e-5  1.00099e-5  1.001e-5    1.00001e-5  1.00101e-5     1.001e-5    1.001e-5    1.00101e-5  1.00099e-5  1.001e-5    1.00001e-5  1.00101e-5  1.001e-5</t>
  </si>
  <si>
    <t xml:space="preserve"> 1.00101e-5  1.00001e-5  1.001e-5    1.001e-5    1.00101e-5  1.00001e-5  1.001e-5    1.00099e-5  1.00101e-5     1.00099e-5  1.001e-5    1.00099e-5  1.00099e-5  1.001e-5    1.00001e-5  1.00101e-5  1.001e-5</t>
  </si>
  <si>
    <t xml:space="preserve"> 1.001e-5    1.00001e-5  1.00099e-5  1.001e-5    1.001e-5    1.001e-5    1.001e-5    1.00099e-5  1.00101e-5     1.00099e-5  1.00001e-5  1.00099e-5  1.00101e-5  1.001e-5    1.00001e-5  1.00101e-5  1.001e-5</t>
  </si>
  <si>
    <t xml:space="preserve"> 1.001e-5    1.00001e-5  1.00099e-5  1.00001e-5  1.00101e-5  1.00101e-5  1.00101e-5  1.00001e-5  1.00101e-5     1.00099e-5  1.00001e-5  1.00101e-5  1.00101e-5  1.00101e-5  1.00001e-5  1.00101e-5  1.001e-5</t>
  </si>
  <si>
    <t>julia&gt; Pn_ng</t>
  </si>
  <si>
    <t xml:space="preserve"> 0.437452  0.942199    0.717872    0.302847    0.762738    0.594486  0.471104    1.06559   0.751514    …  0.908549    0.717874    0.28042     0.751522    0.58327     0.459889    1.05436   0.72909     0.415012</t>
  </si>
  <si>
    <t xml:space="preserve"> 0.415024  0.91977     0.706646    0.28042     0.751515    0.572056  0.459881    1.04316   0.729084       0.886123    0.706648    0.269199    0.740299    0.560841    0.448666    1.03194   0.717866    0.392584</t>
  </si>
  <si>
    <t xml:space="preserve"> 0.4038    0.908548    0.684216    0.269198    0.729087    0.560831  0.437453    1.03194   0.706656       0.874899    0.684218    0.246773    0.717871    0.549616    0.426239    1.02071   0.695436    0.370156</t>
  </si>
  <si>
    <t xml:space="preserve"> 0.381373  0.88612     0.661786    0.246771    0.717864    0.538401  0.42623     1.02071   0.69543        0.852472    0.661788    0.235551    0.706648    0.527186    0.415016    0.998287  0.673008    0.358933</t>
  </si>
  <si>
    <t xml:space="preserve"> 0.370149  0.874897    0.639356    0.235548    0.695435    0.515971  0.403802    0.998288  0.673001       0.841248    0.639356    0.224329    0.68422     0.504757    0.392589    0.987065  0.661783    0.336505</t>
  </si>
  <si>
    <t xml:space="preserve"> 0.347721  0.852469    0.62813     0.213122    0.673007    0.504746  0.392579    0.987064  0.650572    …  0.81882     0.628129    0.201903    0.672997    0.493531    0.381367    0.964638  0.639353    0.325282</t>
  </si>
  <si>
    <t xml:space="preserve"> 0.336498  0.830041    0.605699    0.201899    0.661784    0.482315  0.370152    0.964639  0.639347       0.807597    0.605698    0.190682    0.650569    0.471101    0.358939    0.953416  0.616923    0.302854</t>
  </si>
  <si>
    <t xml:space="preserve"> 0.31407   0.818818    0.583268    0.179473    0.639356    0.459885  0.358929    0.953415  0.616916       0.785168    0.583267    0.168256    0.639346    0.448672    0.347717    0.930989  0.605698    0.291631</t>
  </si>
  <si>
    <t xml:space="preserve"> 0.302846  0.79639     0.560837    0.16825     0.628132    0.437455  0.336501    0.93099   0.594485       0.762741    0.560835    0.157034    0.616918    0.437446    0.325289    0.919767  0.583267    0.269203</t>
  </si>
  <si>
    <t xml:space="preserve"> 0.280419  0.785168    0.538406    0.157028    0.605704    0.42623   0.325279    0.919766  0.572055       0.751517    0.538403    0.145812    0.59449     0.415016    0.314067    0.89734   0.560837    0.25798</t>
  </si>
  <si>
    <t xml:space="preserve"> 0.269195  0.762739    0.515974    0.134601    0.594481    0.403799  0.302851    0.89734   0.560829    …  0.729089    0.51597     0.123387    0.583267    0.392586    0.29164     0.886117  0.549612    0.235552</t>
  </si>
  <si>
    <t xml:space="preserve"> 0.246767  0.751517    0.504746    0.123379    0.572052    0.381368  0.280423    0.886116  0.538398       0.717866    0.493537    0.112165    0.560839    0.370156    0.280417    0.86369   0.527182    0.224329</t>
  </si>
  <si>
    <t xml:space="preserve"> 0.224339  0.729088    0.482315    0.100952    0.549624    0.358938  0.2692      0.863689  0.515968       0.695437    0.471104    0.089739    0.549615    0.35893     0.25799     0.852467  0.504752    0.201901</t>
  </si>
  <si>
    <t xml:space="preserve"> ⋮                                                         ⋮                                           ⋱                                                  ⋮                                             </t>
  </si>
  <si>
    <t xml:space="preserve"> 1.001e-5  1.00001e-5  1.001e-5    1.001e-5    1.001e-5    1.001e-5  1.001e-5    1.001e-5  1.00001e-5     1.00101e-5  1.001e-5    1.001e-5    1.001e-5    1.00099e-5  1.001e-5    1.001e-5  1.00001e-5  1.001e-5</t>
  </si>
  <si>
    <t xml:space="preserve"> 1.001e-5  1.001e-5    1.001e-5    1.001e-5    1.001e-5    1.001e-5  1.001e-5    1.001e-5  1.00001e-5     1.001e-5    1.001e-5    1.001e-5    1.001e-5    1.001e-5    1.001e-5    1.001e-5  1.001e-5    1.001e-5</t>
  </si>
  <si>
    <t xml:space="preserve"> 1.001e-5  1.001e-5    1.001e-5    1.001e-5    1.001e-5    1.001e-5  1.001e-5    1.001e-5  1.001e-5       1.001e-5    1.001e-5    1.001e-5    1.001e-5    1.001e-5    1.001e-5    1.001e-5  1.001e-5    1.001e-5</t>
  </si>
  <si>
    <t xml:space="preserve"> 1.001e-5  1.001e-5    1.001e-5    1.001e-5    1.001e-5    1.001e-5  1.00099e-5  1.001e-5  1.001e-5    …  1.001e-5    1.00001e-5  1.001e-5    1.001e-5    1.001e-5    1.001e-5    1.001e-5  1.001e-5    1.001e-5</t>
  </si>
  <si>
    <t xml:space="preserve"> 1.001e-5  1.001e-5    1.001e-5    1.001e-5    1.001e-5    1.001e-5  1.00001e-5  1.001e-5  1.001e-5       1.001e-5    1.001e-5    1.001e-5    1.001e-5    1.001e-5    1.001e-5    1.001e-5  1.001e-5    1.001e-5</t>
  </si>
  <si>
    <t xml:space="preserve"> 1.001e-5  1.001e-5    1.001e-5    1.001e-5    1.00001e-5  1.001e-5  1.00101e-5  1.001e-5  1.00001e-5     1.001e-5    1.00001e-5  1.001e-5    1.00101e-5  1.00001e-5  1.001e-5    1.001e-5  1.00101e-5  1.001e-5</t>
  </si>
  <si>
    <t xml:space="preserve"> 1.001e-5  1.001e-5    1.00001e-5  1.001e-5    1.00001e-5  1.001e-5  1.001e-5    1.001e-5  1.001e-5       1.001e-5    1.001e-5    1.001e-5    1.001e-5    1.001e-5    1.001e-5    1.001e-5  1.001e-5    1.001e-5</t>
  </si>
  <si>
    <t xml:space="preserve"> 1.001e-5  1.001e-5    1.001e-5    1.001e-5    1.001e-5    1.001e-5  1.001e-5    1.001e-5  1.001e-5    …  1.001e-5    1.001e-5    1.001e-5    1.001e-5    1.001e-5    1.001e-5    1.001e-5  1.001e-5    1.001e-5</t>
  </si>
  <si>
    <t xml:space="preserve"> 1.001e-5  1.00101e-5  1.001e-5    1.001e-5    1.001e-5    1.001e-5  1.001e-5    1.001e-5  1.001e-5       1.00099e-5  1.001e-5    1.001e-5    1.001e-5    1.001e-5    1.001e-5    1.001e-5  1.001e-5    1.001e-5</t>
  </si>
  <si>
    <t xml:space="preserve"> 1.001e-5  1.001e-5    1.001e-5    1.001e-5    1.00001e-5  1.001e-5  1.001e-5    1.001e-5  1.001e-5       1.00101e-5  1.001e-5    1.00001e-5  1.001e-5    1.001e-5    1.001e-5    1.001e-5  1.001e-5    1.001e-5</t>
  </si>
  <si>
    <t xml:space="preserve"> 1.001e-5  1.001e-5    1.001e-5    1.00001e-5  1.001e-5    1.001e-5  1.001e-5    1.001e-5  1.001e-5       1.001e-5    1.001e-5    1.001e-5    1.001e-5    1.001e-5    1.00101e-5  1.001e-5  1.001e-5    1.001e-5</t>
  </si>
  <si>
    <t xml:space="preserve"> 1.001e-5  1.001e-5    1.001e-5    1.001e-5    1.00001e-5  1.001e-5  1.001e-5    1.001e-5  1.001e-5       1.00099e-5  1.001e-5    1.001e-5    1.001e-5    1.001e-5    1.00101e-5  1.001e-5  1.001e-5    1.001e-5</t>
  </si>
  <si>
    <t xml:space="preserve">  0.000453752  -0.00332567    0.00275282   -0.00401481    0.00212768    0.00137537    0.00212765    0.000328876  …   0.00244402    0.00304756    0.00207154    0.0037666    -0.00503835    0.00449103   -0.00543006</t>
  </si>
  <si>
    <t xml:space="preserve">  0.00561848   -7.39114e-5   -0.00547506    0.00195313   -0.003312      0.00365239   -0.00382511    0.00397379      -0.00189      -0.00239266    0.00516155   -0.00158414   -0.00109943   -0.00163584   -0.000281027</t>
  </si>
  <si>
    <t xml:space="preserve"> -0.000708527  -0.00397413   -0.00239322   -0.00304232    0.00087195   -0.00365746    0.00171852    0.00224129       0.00478572    0.00205916   -0.00186483    0.00400001   -0.0044655     0.000168213   0.00479843</t>
  </si>
  <si>
    <t xml:space="preserve">  0.00446555   -0.000722638   0.00104947    0.00292573   -0.00476288    0.000202308  -0.00423429   -0.00531791       0.000256815  -0.00364471    0.00083379   -0.00134196    0.000333726   0.00541734   -0.00142836</t>
  </si>
  <si>
    <t xml:space="preserve"> -0.00186147   -0.00466864    0.00474951   -0.00207193   -0.000578922   0.00247915    0.00101744    0.00248114      -0.00406041    0.000807142   0.00468738    0.00424216   -0.00383174   -0.00139549    0.00384025</t>
  </si>
  <si>
    <t xml:space="preserve">  0.00333213    0.000868752  -0.00669329    0.00389614    0.00471275   -0.00521322   -0.00463399   -0.00507734   …   0.00261477   -0.00438516   -0.00320526   -0.00108147    0.0017673     0.000409022  -0.0023865</t>
  </si>
  <si>
    <t xml:space="preserve"> -0.00299491    0.00489663   -0.00278125   -0.00108148   -0.00230822   -0.00228005    0.000617741   0.00278664      -0.00191408    6.66841e-5   -0.000506525   0.0045026    -0.0029936     0.00425808    0.00293103</t>
  </si>
  <si>
    <t xml:space="preserve">  0.00225192    0.000330954   0.00010123    0.00488654    0.00352401   -2.88135e-6   -0.00501389   -0.00477174       0.00497306   -0.00516106    0.00331765   -0.00111801    0.00320114   -0.0033483    -0.00329568</t>
  </si>
  <si>
    <t xml:space="preserve"> -0.0040751     0.00358282    0.00233152   -0.00035009   -0.00205689    0.00347823    0.000237887   0.00330989       0.00044414   -0.000709131  -0.00436397    0.00481302   -0.00220513   -0.00154336    0.00201819</t>
  </si>
  <si>
    <t xml:space="preserve">  0.00116778   -0.000754541   0.00426126   -0.00532727    0.00229807   -0.00456731   -0.00533971   -0.00424885      -0.00408411    0.00493198   -0.00166497   -0.000807524   0.00463263    0.0016962    -0.00420847</t>
  </si>
  <si>
    <t xml:space="preserve"> -0.00515927    0.00249737    0.00575869    0.00064073   -0.00346626   -0.00228991   -8.79215e-5    0.00378168   …   0.00281803   -0.00182054    0.00154215    0.00511965   -0.00239295   -0.0055678     0.00116416</t>
  </si>
  <si>
    <t xml:space="preserve">  0.00014759   -0.00165427   -0.00568271   -0.00431721    0.000717832   0.000531232   0.005535     -0.00377733      -0.00171083    0.00326257    0.00473585   -0.000500819   0.00502872   -0.00233288   -0.00506242</t>
  </si>
  <si>
    <t xml:space="preserve">  0.00502511    0.00234964   -0.0033357     0.00165073    0.00556862    0.00333801   -0.000417738   0.00321836       0.00496496   -0.00349004   -0.00376964    0.0054864    -0.00224624    0.000132033   0.000306683</t>
  </si>
  <si>
    <t xml:space="preserve">  3.56638e-11   2.36728e-13   8.65416e-11   3.34592e-11  -9.89631e-9    1.49763e-11  -1.00213e-10  -9.90925e-9      -9.33691e-11  -9.90078e-9    1.33464e-10   6.32663e-11   6.59433e-11   9.95778e-9   -5.96539e-11</t>
  </si>
  <si>
    <t xml:space="preserve">  5.55449e-11  -9.89828e-9   -9.89238e-9    3.52555e-11  -9.89552e-9    6.26521e-11  -8.81285e-11   5.8891e-11       3.41804e-11  -9.89099e-9    7.13019e-11   3.31438e-11  -9.89055e-9    6.84141e-11  -9.41042e-11</t>
  </si>
  <si>
    <t xml:space="preserve">  3.54682e-11  -9.8869e-9     7.20056e-11   4.98756e-11  -9.90006e-9    5.37992e-11  -8.54986e-11  -9.89072e-9       4.51019e-11  -9.89109e-9    5.29073e-11  -8.60623e-11  -9.87318e-9    8.48485e-11  -9.88939e-9</t>
  </si>
  <si>
    <t xml:space="preserve"> -9.88864e-9   -9.89113e-9    1.38401e-11   2.05433e-11  -9.89046e-9    4.94926e-11   1.28835e-10  -9.86407e-9   …   3.18815e-11  -9.89186e-9    4.84106e-11  -9.2292e-11   -9.89113e-9   -9.89025e-9    8.44933e-12</t>
  </si>
  <si>
    <t xml:space="preserve">  8.49899e-12  -9.89108e-9    6.34281e-11   3.87481e-11   7.42736e-11   6.24226e-11   9.9463e-9    -9.89013e-9       3.79866e-11   8.41055e-11   6.19695e-11   5.49708e-11  -9.89046e-9   -9.62422e-11   4.20133e-11</t>
  </si>
  <si>
    <t xml:space="preserve">  5.05602e-11  -8.65504e-11   1.54449e-11   3.76185e-11   9.95926e-9   -5.80282e-13  -3.44564e-11  -9.89125e-9       3.73411e-11  -5.80525e-12   9.93235e-9    3.4714e-11   -9.89036e-9   -1.82583e-10   4.18033e-11</t>
  </si>
  <si>
    <t xml:space="preserve"> -1.00148e-10  -7.96613e-11   9.96146e-9    9.71943e-12   9.95984e-9    3.50363e-11  -9.88878e-9   -9.89383e-9       9.47439e-12   6.79059e-11   3.45859e-11  -9.88945e-9   -8.30179e-11  -1.2111e-10    3.33322e-11</t>
  </si>
  <si>
    <t xml:space="preserve"> -8.8742e-11   -9.89553e-9    5.37509e-11  -1.2637e-10   -8.37165e-11  -9.27072e-11   7.61271e-12  -9.89724e-9      -9.71141e-11   8.49222e-11   5.20102e-11   8.05189e-12  -8.5034e-11    6.02196e-11   3.51776e-11</t>
  </si>
  <si>
    <t xml:space="preserve"> -9.33691e-11  -9.81557e-9    5.18145e-11  -9.75279e-11  -8.83344e-11  -5.93945e-11   4.47455e-11  -9.83218e-9   …   2.26659e-11  -9.89045e-9    3.51715e-11   4.53623e-11  -9.82826e-9    2.5942e-11    4.95506e-11</t>
  </si>
  <si>
    <t xml:space="preserve">  3.41807e-11  -9.95797e-9    6.33693e-11  -2.1119e-10   -9.35997e-11  -9.41042e-11   4.25423e-11  -9.89215e-9       5.17136e-12   6.50411e-11  -9.89056e-11   4.1875e-11   -9.89132e-9    7.13099e-11   2.04839e-11</t>
  </si>
  <si>
    <t xml:space="preserve">  4.51028e-11  -9.89717e-9    3.57576e-11   4.77745e-12   9.96242e-9   -9.88957e-9    2.35413e-11  -9.22152e-11      9.90434e-9   -8.52455e-11  -8.94308e-11   3.39142e-11  -9.89067e-9    5.26479e-11   3.88836e-11</t>
  </si>
  <si>
    <t xml:space="preserve">  3.18822e-11  -9.91213e-9   -8.58395e-11   9.90453e-9    1.60251e-11   8.80194e-12   5.45151e-12  -9.84956e-11     -9.90305e-9   -1.2111e-10    5.33192e-11  -3.10735e-11  -9.88604e-9    4.69539e-11   3.75969e-11</t>
  </si>
  <si>
    <t xml:space="preserve">  3.79886e-11  -9.90009e-9   -9.23066e-11  -9.89059e-9    9.95416e-9    4.30474e-11   5.01302e-11  -9.89186e-9      -9.89162e-9    5.97154e-11   4.0648e-11   -4.44421e-11  -9.89555e-9    6.22362e-11   9.67288e-12</t>
  </si>
  <si>
    <t>(a1, a1_ng, a2, a2_ng, a3, a3_ng, a4, a4_ng) = (0.94382, 0.9439, 0.8446275368571899, 0.8445553121662162, 0.4103445957616814, 0.41029682787653876, 0.4241962450411277, 0.42414377140601217)</t>
  </si>
  <si>
    <t>(0.94382, 0.9439, 0.8446275368571899, 0.8445553121662162, 0.4103445957616814, 0.41029682787653876, 0.4241962450411277, 0.42414377140601217)</t>
  </si>
  <si>
    <t xml:space="preserve"> 40.958184 seconds (141.95 k allocations: 9.309 MiB, 0.03% compilation time)</t>
  </si>
  <si>
    <t>(error1, error2) = (1.7069425879860103, 0.9999899998899434)</t>
  </si>
  <si>
    <t xml:space="preserve"> 66.314987 seconds (121.55 k allocations: 8.108 MiB)</t>
  </si>
  <si>
    <t>(error1, error2) = (0.74399554303011, 0.8578571169754917)</t>
  </si>
  <si>
    <t xml:space="preserve"> 41.509746 seconds (121.55 k allocations: 8.108 MiB)</t>
  </si>
  <si>
    <t>(error1, error2) = (0.6057350712638878, 0.3645837888601495)</t>
  </si>
  <si>
    <t xml:space="preserve"> 67.781918 seconds (134.90 k allocations: 8.512 MiB, 0.02% gc time)</t>
  </si>
  <si>
    <t>(error1, error2) = (0.31059459416269775, 0.08684796178539911)</t>
  </si>
  <si>
    <t xml:space="preserve"> 40.628224 seconds (122.23 k allocations: 8.153 MiB)</t>
  </si>
  <si>
    <t>(error1, error2) = (0.27464794036611284, 0.04384154595830353)</t>
  </si>
  <si>
    <t xml:space="preserve"> 47.027516 seconds (121.55 k allocations: 8.108 MiB)</t>
  </si>
  <si>
    <t>(error1, error2) = (0.2700695803565738, 0.021491428160813397)</t>
  </si>
  <si>
    <t xml:space="preserve"> 44.403890 seconds (121.55 k allocations: 8.107 MiB)</t>
  </si>
  <si>
    <t>(error1, error2) = (0.26675036642361327, 0.011297709647153764)</t>
  </si>
  <si>
    <t xml:space="preserve"> 45.532760 seconds (124.28 k allocations: 8.290 MiB)</t>
  </si>
  <si>
    <t>(error1, error2) = (0.2636670552693081, 0.005631597682704825)</t>
  </si>
  <si>
    <t xml:space="preserve"> 48.619096 seconds (121.55 k allocations: 8.108 MiB)</t>
  </si>
  <si>
    <t>(error1, error2) = (0.26084857966305686, 0.0028684447755145115)</t>
  </si>
  <si>
    <t xml:space="preserve"> 41.181260 seconds (121.55 k allocations: 8.107 MiB)</t>
  </si>
  <si>
    <t>(error1, error2) = (0.2581089496085802, 0.0014288515335694196)</t>
  </si>
  <si>
    <t xml:space="preserve"> 49.508516 seconds (121.55 k allocations: 8.107 MiB)</t>
  </si>
  <si>
    <t>(error1, error2) = (0.2554532075786007, 0.0007128090344855065)</t>
  </si>
  <si>
    <t xml:space="preserve"> 49.421136 seconds (121.55 k allocations: 8.108 MiB)</t>
  </si>
  <si>
    <t>(error1, error2) = (0.2528369243729305, 0.0003551606836805221)</t>
  </si>
  <si>
    <t xml:space="preserve"> 44.634886 seconds (154.00 k allocations: 9.043 MiB, 0.02% gc time)</t>
  </si>
  <si>
    <t>(error1, error2) = (0.25026102665319616, 0.00017706506931730592)</t>
  </si>
  <si>
    <t xml:space="preserve"> 48.084307 seconds (121.55 k allocations: 8.107 MiB)</t>
  </si>
  <si>
    <t>(error1, error2) = (0.24771439164863462, 8.824104174598446e-5)</t>
  </si>
  <si>
    <t xml:space="preserve"> 41.013917 seconds (121.55 k allocations: 8.107 MiB)</t>
  </si>
  <si>
    <t>(error1, error2) = (0.24519704017641253, 6.199879749024806e-5)</t>
  </si>
  <si>
    <t xml:space="preserve"> 41.379973 seconds (121.55 k allocations: 8.108 MiB)</t>
  </si>
  <si>
    <t>(error1, error2) = (0.24270602032471889, 4.029865695605317e-5)</t>
  </si>
  <si>
    <t xml:space="preserve"> 40.060547 seconds (121.55 k allocations: 8.107 MiB)</t>
  </si>
  <si>
    <t>(error1, error2) = (0.24024114438853417, 4.011387990499049e-5)</t>
  </si>
  <si>
    <t xml:space="preserve"> 40.338963 seconds (121.55 k allocations: 8.107 MiB)</t>
  </si>
  <si>
    <t>(error1, error2) = (0.23780148745726049, 5.4474065933063365e-6)</t>
  </si>
  <si>
    <t>838.674090 seconds (2.60 M allocations: 169.452 MiB, 0.00% gc time, 0.03% compilation time)</t>
  </si>
  <si>
    <t xml:space="preserve"> 45.140607 seconds (167.60 k allocations: 10.520 MiB, 0.02% gc time, 0.02% compilation time)</t>
  </si>
  <si>
    <t>(error1, error2) = (1.7069425878966271, 0.9999899998902014)</t>
  </si>
  <si>
    <t xml:space="preserve"> 45.128495 seconds (123.35 k allocations: 8.595 MiB)</t>
  </si>
  <si>
    <t>(error1, error2) = (0.7439955164182815, 0.8636794221913301)</t>
  </si>
  <si>
    <t xml:space="preserve"> 44.905588 seconds (123.35 k allocations: 8.595 MiB)</t>
  </si>
  <si>
    <t>(error1, error2) = (0.6057325297455247, 0.3589248809874104)</t>
  </si>
  <si>
    <t xml:space="preserve"> 45.014973 seconds (123.35 k allocations: 8.595 MiB)</t>
  </si>
  <si>
    <t>(error1, error2) = (0.310583623870893, 0.08973048969281067)</t>
  </si>
  <si>
    <t xml:space="preserve"> 44.972273 seconds (123.35 k allocations: 8.595 MiB)</t>
  </si>
  <si>
    <t>(error1, error2) = (0.2746469080594456, 0.04486589225893056)</t>
  </si>
  <si>
    <t xml:space="preserve"> 45.071291 seconds (123.35 k allocations: 8.595 MiB)</t>
  </si>
  <si>
    <t>(error1, error2) = (0.27006777925419057, 0.022432005910244357)</t>
  </si>
  <si>
    <t xml:space="preserve"> 45.036432 seconds (123.35 k allocations: 8.595 MiB)</t>
  </si>
  <si>
    <t>(error1, error2) = (0.2667485282250288, 0.011216133303073555)</t>
  </si>
  <si>
    <t xml:space="preserve"> 45.105529 seconds (123.35 k allocations: 8.595 MiB)</t>
  </si>
  <si>
    <t>(error1, error2) = (0.26366523285404764, 0.011210520528733031)</t>
  </si>
  <si>
    <t xml:space="preserve"> 44.750230 seconds (154.05 k allocations: 9.485 MiB, 0.02% gc time)</t>
  </si>
  <si>
    <t>(error1, error2) = (0.26084662934682745, 0.011207571432103602)</t>
  </si>
  <si>
    <t xml:space="preserve"> 44.784510 seconds (124.05 k allocations: 8.650 MiB)</t>
  </si>
  <si>
    <t>(error1, error2) = (0.2581069201759898, 0.011205997444811211)</t>
  </si>
  <si>
    <t xml:space="preserve"> 45.903542 seconds (123.35 k allocations: 8.595 MiB)</t>
  </si>
  <si>
    <t>(error1, error2) = (0.2554512269278746, 0.011205208491821106)</t>
  </si>
  <si>
    <t xml:space="preserve"> 45.595677 seconds (123.35 k allocations: 8.595 MiB)</t>
  </si>
  <si>
    <t>(error1, error2) = (0.25283495094326724, 0.011204899500167786)</t>
  </si>
  <si>
    <t xml:space="preserve"> 44.970999 seconds (123.35 k allocations: 8.595 MiB)</t>
  </si>
  <si>
    <t>(error1, error2) = (0.2502590868519432, 0.011204743390430094)</t>
  </si>
  <si>
    <t xml:space="preserve"> 44.921118 seconds (126.08 k allocations: 8.778 MiB)</t>
  </si>
  <si>
    <t>(error1, error2) = (0.24771247162847843, 0.011204664219923166)</t>
  </si>
  <si>
    <t xml:space="preserve"> 45.034328 seconds (123.35 k allocations: 8.595 MiB)</t>
  </si>
  <si>
    <t>(error1, error2) = (0.24519514202367, 0.011204616255289623)</t>
  </si>
  <si>
    <t xml:space="preserve"> 45.002848 seconds (123.35 k allocations: 8.595 MiB)</t>
  </si>
  <si>
    <t>(error1, error2) = (0.24270414240274452, 0.011204601992669483)</t>
  </si>
  <si>
    <t xml:space="preserve"> 45.180863 seconds (123.35 k allocations: 8.595 MiB)</t>
  </si>
  <si>
    <t>(error1, error2) = (0.2402392863131526, 0.011204594438195326)</t>
  </si>
  <si>
    <t xml:space="preserve"> 45.069250 seconds (153.78 k allocations: 9.477 MiB, 0.02% gc time)</t>
  </si>
  <si>
    <t>(error1, error2) = (0.23779964901206885, 7.900826607010192e-6)</t>
  </si>
  <si>
    <t>811.870733 seconds (2.70 M allocations: 180.605 MiB, 0.00% gc time, 0.04% compilation time)</t>
  </si>
  <si>
    <t>julia&gt; Pn2</t>
  </si>
  <si>
    <t xml:space="preserve"> 0.432172    0.976525    0.653621    0.294032    0.805106    0.554104    0.482653    1.11045     0.709912    …  0.634935    0.287481    0.800657    0.551356    0.479888    1.11045     0.706432    0.40134</t>
  </si>
  <si>
    <t xml:space="preserve"> 0.397484    0.943083    0.618526    0.261575    0.764972    0.519181    0.447208    1.09788     0.6743         0.597291    0.255598    0.763226    0.51646     0.444483    1.0828      0.670842    0.367809</t>
  </si>
  <si>
    <t xml:space="preserve"> 0.363567    0.909402    0.580592    0.229595    0.73123     0.482681    0.412579    1.05607     0.635571       0.562027    0.223254    0.726842    0.479998    0.409887    1.04827     0.63216     0.333592</t>
  </si>
  <si>
    <t xml:space="preserve"> 0.32888     0.866437    0.545165    0.197138    0.696764    0.447215    0.377134    1.01765     0.600099       0.524383    0.19091     0.692385    0.444563    0.374482    1.01068     0.596709    0.300089</t>
  </si>
  <si>
    <t xml:space="preserve"> 0.294993    0.833714    0.508568    0.165217    0.65663     0.410715    0.342604    0.984613    0.56137        0.488702    0.159084    0.65231     0.408102    0.339985    0.969653    0.558026    0.265872</t>
  </si>
  <si>
    <t xml:space="preserve"> 0.260306    0.800309    0.471365    0.13276     0.620392    0.375236    0.307159    0.951932    0.525517    …  0.451059    0.12674     0.616096    0.372653    0.30458     0.936899    0.522198    0.231654</t>
  </si>
  <si>
    <t xml:space="preserve"> 0.225619    0.757345    0.434787    0.100303    0.584332    0.338736    0.272666    0.906207    0.489162       0.414702    0.094396    0.580058    0.337328    0.270119    0.904079    0.48587     0.198211</t>
  </si>
  <si>
    <t xml:space="preserve"> 0.191799    0.724016    0.396853    0.0684708   0.544198    0.303381    0.23722     0.873459    0.450433       0.378329    0.0626553   0.539983    0.300867    0.234713    0.859081    0.447188    0.163993</t>
  </si>
  <si>
    <t xml:space="preserve"> 0.157111    0.690463    0.360258    0.0360138   0.507662    0.268071    0.202807    0.840408    0.413261       0.340686    0.0303114   0.503475    0.265586    0.200331    0.825451    0.41005     0.130645</t>
  </si>
  <si>
    <t xml:space="preserve"> 0.123399    0.647499    0.322324    0.00355681  0.468748    0.231572    0.167361    0.80462     0.374532       0.304468    1.00043e-5  0.466344    0.229125    0.164925    0.793632    0.371367    0.096428</t>
  </si>
  <si>
    <t xml:space="preserve"> 0.0887114   0.612892    0.285892    1.00099e-5  0.430366    0.196361    0.133076    0.762962    0.33734     …  0.266824    1.00001e-5  0.426269    0.193944    0.13067     0.758005    0.33421     0.0632236</t>
  </si>
  <si>
    <t xml:space="preserve"> 0.0551601   0.575681    0.249521    1.00101e-5  0.392182    0.159862    0.09763     0.730335    0.300336       0.230663    1.00101e-5  0.388126    0.157483    0.0952648   0.715415    0.297239    0.0290064</t>
  </si>
  <si>
    <t xml:space="preserve"> 0.0204728   0.53806     0.211587    1.00099e-5  0.352048    0.124812    0.0635369   0.697833    0.261607       0.19303     1.00099e-5  0.34996     0.12246     0.0612      0.682828    0.258556    1.00053e-5</t>
  </si>
  <si>
    <t xml:space="preserve"> 1.00001e-5  1.00099e-5  1.00001e-5  1.00099e-5  1.00099e-5  1.00001e-5  1.00001e-5  1.00099e-5  1.00099e-5     1.00099e-5  1.00099e-5  1.00099e-5  1.00099e-5  1.00001e-5  1.00099e-5  1.00099e-5  1.00001e-5</t>
  </si>
  <si>
    <t xml:space="preserve"> 1.00001e-5  1.00099e-5  1.00099e-5  1.00099e-5  1.00001e-5  1.00001e-5  1.00001e-5  1.00099e-5  1.00099e-5     1.00099e-5  1.00099e-5  1.00099e-5  1.00001e-5  1.00001e-5  1.00099e-5  1.00099e-5  1.00001e-5</t>
  </si>
  <si>
    <t xml:space="preserve"> 1.00001e-5  1.00099e-5  1.00099e-5  1.00099e-5  1.00001e-5  1.00001e-5  1.00099e-5  1.00099e-5  1.00099e-5     1.00001e-5  1.00099e-5  1.00001e-5  1.00001e-5  1.00001e-5  1.00099e-5  1.00099e-5  1.00099e-5</t>
  </si>
  <si>
    <t xml:space="preserve"> 1.00001e-5  1.00099e-5  1.00099e-5  1.00099e-5  1.00001e-5  1.00001e-5  1.00099e-5  1.00099e-5  1.00099e-5  …  1.00001e-5  1.00099e-5  1.00001e-5  1.00001e-5  1.00099e-5  1.00099e-5  1.00099e-5  1.00099e-5</t>
  </si>
  <si>
    <t xml:space="preserve"> 1.00001e-5  1.001e-5    1.00002e-5  1.001e-5    1.00001e-5  1.00001e-5  1.00099e-5  1.00001e-5  1.00099e-5     1.00001e-5  1.001e-5    1.00001e-5  1.00001e-5  1.00099e-5  1.00099e-5  1.00099e-5  1.00099e-5</t>
  </si>
  <si>
    <t xml:space="preserve"> 1.00099e-5  1.00099e-5  1.001e-5    1.00101e-5  1.00001e-5  1.00001e-5  1.00099e-5  1.00001e-5  1.00001e-5     1.00001e-5  1.00101e-5  1.00001e-5  1.00001e-5  1.00099e-5  1.00099e-5  1.00002e-5  1.00099e-5</t>
  </si>
  <si>
    <t xml:space="preserve"> 1.00099e-5  1.00099e-5  1.00099e-5  1.00001e-5  1.00001e-5  1.00099e-5  1.00099e-5  1.00001e-5  1.00001e-5     1.00001e-5  1.00001e-5  1.00001e-5  1.00001e-5  1.00099e-5  1.00099e-5  1.00001e-5  1.00099e-5</t>
  </si>
  <si>
    <t xml:space="preserve"> 1.00099e-5  1.00001e-5  1.00099e-5  1.00001e-5  1.00099e-5  1.00099e-5  1.00099e-5  1.00001e-5  1.00001e-5     1.00099e-5  1.00098e-5  1.00001e-5  1.00099e-5  1.00099e-5  1.00099e-5  1.00001e-5  1.001e-5</t>
  </si>
  <si>
    <t xml:space="preserve"> 1.001e-5    1.00001e-5  1.00099e-5  1.00001e-5  1.00002e-5  1.00099e-5  1.00099e-5  1.00001e-5  1.00001e-5  …  1.00099e-5  1.00001e-5  1.00002e-5  1.00099e-5  1.00099e-5  1.00001e-5  1.00001e-5  1.00101e-5</t>
  </si>
  <si>
    <t xml:space="preserve"> 1.00101e-5  1.00001e-5  1.00001e-5  1.00001e-5  1.001e-5    1.00099e-5  1.001e-5    1.001e-5    1.00001e-5     1.00099e-5  1.00001e-5  1.001e-5    1.00099e-5  1.001e-5    1.00001e-5  1.00001e-5  1.00001e-5</t>
  </si>
  <si>
    <t xml:space="preserve"> 1.00001e-5  1.00001e-5  1.00001e-5  1.00001e-5  1.00099e-5  1.00099e-5  1.00001e-5  1.00099e-5  1.00099e-5     1.00099e-5  1.00001e-5  1.00099e-5  1.00099e-5  1.00101e-5  1.00001e-5  1.00001e-5  1.00001e-5</t>
  </si>
  <si>
    <t xml:space="preserve"> 1.00098e-5  1.00001e-5  1.00001e-5  1.00099e-5  1.00099e-5  1.001e-5    1.00001e-5  1.00099e-5  1.00099e-5     1.00099e-5  1.00001e-5  1.00099e-5  1.001e-5    1.00001e-5  1.00001e-5  1.00099e-5  1.00001e-5</t>
  </si>
  <si>
    <t xml:space="preserve"> 1.00099e-5  1.00001e-5  1.00001e-5  1.00099e-5  1.00099e-5  1.00101e-5  1.00001e-5  1.00099e-5  1.00099e-5     1.00099e-5  1.00001e-5  1.00099e-5  1.00101e-5  1.00001e-5  1.00001e-5  1.00099e-5  1.00001e-5</t>
  </si>
  <si>
    <t xml:space="preserve">  0.00158691    0.00204308   -0.00358458   -0.000575862  -0.0107317     0.0102026     0.00674095    0.000999996  …  -0.00712464    0.00747168    0.00745651    0.0039774     0.00100001    0.00389773   -0.00657792</t>
  </si>
  <si>
    <t xml:space="preserve"> -0.0104315    -0.00872969    0.00664017   -0.010367     -0.00554509   -0.0020515    -0.00603553    0.0100867        0.00631012   -0.00728934   -0.0047711    -0.00875875   -0.00499006   -0.00902203    0.00520944</t>
  </si>
  <si>
    <t xml:space="preserve">  0.00096973    0.00290922   -0.00862389    0.00297228    0.00603302    0.00676861    0.00465502   -0.00905482      -0.00336589    0.00164746    0.00408751    0.00196477    0.00579732   -0.00238414   -0.0063386</t>
  </si>
  <si>
    <t xml:space="preserve"> -0.0110488     0.00526577    0.00126854   -0.00681787   -0.00576437   -0.00602828   -0.00812145   -0.00214929       0.00960612   -0.0101415    -0.00867871   -0.0107714    -0.00912291    0.00748468    0.00547598</t>
  </si>
  <si>
    <t xml:space="preserve">  0.00038312   -0.00478936    0.009992      0.00657878   -0.00057741    0.00279174    0.00266806    0.0101279        0.000449474  -0.0048956     0.00017979    5.0205e-5    -0.00482545   -0.00852769   -0.00607207</t>
  </si>
  <si>
    <t xml:space="preserve">  0.0110147     0.00712584   -0.00454149   -0.00321012    0.00850529   -0.0100181    -0.0101084     0.000116821  …  -0.00922849    0.00421156    0.0100509     0.0099642     0.00774041    0.000963833   0.00502838</t>
  </si>
  <si>
    <t xml:space="preserve"> -0.00100422   -0.0131678     0.00420077    0.00964889   -0.00488529   -0.00119828    0.000717586  -0.000287653      0.00374642   -0.00915679   -0.00260551   -0.00182819   -0.00241073    0.00995656   -0.00574637</t>
  </si>
  <si>
    <t xml:space="preserve">  0.0104944    -0.00117759   -0.0110632     0.000485605   0.000301681   0.008766      0.0105913    -0.0103655       -0.00532747   -0.00391081    0.00625303    0.00808574   -0.00208767   -0.00605559    0.00535403</t>
  </si>
  <si>
    <t xml:space="preserve"> -0.00152443    0.0105886    -0.00233791   -0.00930537    0.00908681   -0.00387423   -0.00115366    0.001902         0.00764593    0.00490116   -0.00635789   -0.00362808    0.00960277    0.00212676   -0.0053248</t>
  </si>
  <si>
    <t xml:space="preserve">  0.0100817    -0.0097048     0.00504823    0.0035468    -0.00715704    0.00494576    0.00871996    0.0114346       -5.72999e-9   -0.00955863    0.00250071    0.0062858     0.000451642   0.00876487    0.00577552</t>
  </si>
  <si>
    <t xml:space="preserve"> -0.00193704    0.00100911   -0.0087136    -8.83168e-11  -0.000217883  -0.00759522   -0.00289665   -0.00755363   …  -9.89827e-9   -0.00431255   -0.0100118    -0.00530086    0.0101445    -0.00572166   -0.00475966</t>
  </si>
  <si>
    <t xml:space="preserve">  0.00983017    0.00911891    0.000235568   3.59293e-11   0.00691855    0.00122481    0.00697693    0.00513781       6.05995e-11   0.00286524   -0.00115311    0.00461299   -0.00977497    0.0026277     0.00634056</t>
  </si>
  <si>
    <t xml:space="preserve"> -0.0021883    -0.00583191    0.00762162   -7.97578e-11  -0.0105441    -0.0111556    -0.00444754   -0.00469503      -7.62545e-11   0.0100202     0.00914396   -0.00678316    0.00295691    0.00926583   -4.72162e-9</t>
  </si>
  <si>
    <t xml:space="preserve"> -9.92829e-9    9.80612e-9   -7.71346e-13  -9.22421e-11  -9.2871e-11   -9.88957e-9   -9.89038e-9   -9.13734e-11     -8.27107e-11  -8.95034e-11  -1.0741e-10   -9.89144e-9   -8.99466e-11  -8.90101e-11  -9.78332e-9</t>
  </si>
  <si>
    <t xml:space="preserve"> -9.7802e-9    -9.04871e-11  -8.96464e-11  -8.9299e-11   -9.89027e-9   -9.89261e-9   -9.89125e-9   -1.2863e-10      -8.93947e-11   9.79678e-9   -9.90226e-9   -9.89164e-9    9.80156e-9   -8.10081e-11  -9.93017e-9</t>
  </si>
  <si>
    <t xml:space="preserve"> -9.89659e-9    9.80758e-9   -9.40637e-11  -9.01216e-11  -9.8904e-9    -9.8897e-9    -9.71622e-11   9.80501e-9      -8.88996e-11  -9.89224e-9   -9.89001e-9   -9.9011e-9    -9.09164e-11   9.80205e-9   -9.11043e-11</t>
  </si>
  <si>
    <t xml:space="preserve"> -9.92782e-9   -9.34155e-11   1.96461e-11  -7.58032e-11   4.76923e-13  -3.3525e-12   -9.03661e-11  -8.9821e-11   …   1.38167e-11  -9.89048e-9   -9.89159e-9    2.75862e-11  -8.96542e-11  -9.83783e-11  -9.2836e-11</t>
  </si>
  <si>
    <t xml:space="preserve"> -9.89182e-9   -3.98297e-11  -9.84481e-9   -1.05208e-11  -9.89658e-9   -9.89062e-9   -1.06362e-10  -9.88986e-9      -1.04647e-11  -9.89054e-9   -9.89171e-9   -8.8496e-11   -8.92314e-11  -9.389e-11    -8.98303e-11</t>
  </si>
  <si>
    <t xml:space="preserve">  9.80041e-9   -8.91177e-11   6.7851e-11    5.25777e-11  -9.90648e-9   -8.39772e-13  -8.85509e-11  -9.89089e-9       5.16974e-11  -9.88999e-9   -9.89321e-9   -9.15419e-11  -8.4523e-11   -9.86857e-9   -9.03073e-11</t>
  </si>
  <si>
    <t xml:space="preserve">  9.80183e-9    9.79678e-9   -8.92088e-11  -9.77548e-9   -9.89113e-9   -9.25886e-11  -8.90804e-11  -9.89112e-9      -9.89163e-9   -9.89143e-9   -9.89557e-9    2.01206e-11   9.80798e-9   -9.8901e-9    -7.54301e-11</t>
  </si>
  <si>
    <t xml:space="preserve"> -7.45171e-11   4.95017e-13  -8.88443e-11  -9.89109e-9   -9.31074e-11  -9.29148e-11  -8.88836e-11  -9.89506e-9      -2.06518e-10  -9.90042e-9   -8.16949e-11  -8.98698e-11  -8.58369e-11   3.4077e-14   -1.09219e-11</t>
  </si>
  <si>
    <t xml:space="preserve"> -9.94226e-12  -9.93328e-9   -8.91053e-11  -9.89905e-9   -9.85063e-9   -9.00169e-11  -7.49572e-11  -9.89739e-9   …  -9.90247e-9   -9.85344e-9   -9.04121e-11  -7.57067e-11  -9.89554e-9   -9.89107e-9    5.25677e-11</t>
  </si>
  <si>
    <t xml:space="preserve">  5.19315e-11  -9.89024e-9   -9.89033e-9   -9.89522e-9   -2.81482e-11  -9.031e-11    -1.02215e-11  -7.90503e-11     -9.89004e-9   -3.24771e-11  -8.98164e-11  -1.02777e-11  -9.89098e-9   -9.89473e-9   -9.89097e-9</t>
  </si>
  <si>
    <t xml:space="preserve"> -9.89199e-9   -9.89021e-9   -9.89846e-9   -9.89147e-9   -8.99469e-11  -7.57612e-11  -9.89074e-9   -8.85811e-11      2.06529e-13   9.80171e-9   -7.51318e-11   5.25741e-11  -9.90545e-9   -9.91279e-9   -9.94346e-9</t>
  </si>
  <si>
    <t xml:space="preserve"> -2.06664e-10  -9.89118e-9   -9.89568e-9   -9.17226e-11  -8.8995e-11   -1.10401e-11  -9.90251e-9   -8.95043e-11     -9.89067e-9   -1.88531e-12  -1.08975e-11  -4.43033e-12  -9.89049e-9   -8.27616e-11  -9.90014e-9</t>
  </si>
  <si>
    <t xml:space="preserve"> -1.00693e-10  -9.89991e-9    9.84061e-13   9.83596e-9   -9.0033e-11    5.25627e-11  -9.90018e-9   -9.60096e-11      8.87227e-14  -8.96488e-11   1.61471e-10  -9.91638e-9   -9.89939e-9   -8.98878e-11  -9.89588e-9</t>
  </si>
  <si>
    <t>14.682896 seconds (84.58 k allocations: 16.848 MiB, 0.07% compilation time)</t>
  </si>
  <si>
    <t>(error1, error2) = (1.7069425879860103, 0.9999899998882781)</t>
  </si>
  <si>
    <t xml:space="preserve"> 21.976924 seconds (67.83 k allocations: 15.872 MiB)</t>
  </si>
  <si>
    <t>(error1, error2) = (0.7439777018635116, 0.7139648572101988)</t>
  </si>
  <si>
    <t xml:space="preserve"> 15.667495 seconds (61.62 k allocations: 15.455 MiB)</t>
  </si>
  <si>
    <t>(error1, error2) = (0.6056120066603294, 0.4710747809479868)</t>
  </si>
  <si>
    <t xml:space="preserve"> 15.801218 seconds (61.51 k allocations: 15.448 MiB)</t>
  </si>
  <si>
    <t>(error1, error2) = (0.3096018162785046, 0.08749532884466127)</t>
  </si>
  <si>
    <t xml:space="preserve"> 15.585565 seconds (59.68 k allocations: 15.326 MiB)</t>
  </si>
  <si>
    <t>(error1, error2) = (0.27080139576691664, 0.01930115505442287)</t>
  </si>
  <si>
    <t xml:space="preserve"> 15.447351 seconds (59.68 k allocations: 15.326 MiB)</t>
  </si>
  <si>
    <t>(error1, error2) = (0.267231638871787, 0.008887753720285718)</t>
  </si>
  <si>
    <t xml:space="preserve"> 15.650706 seconds (59.68 k allocations: 15.326 MiB)</t>
  </si>
  <si>
    <t>(error1, error2) = (0.26442377272784645, 0.0033673767006220934)</t>
  </si>
  <si>
    <t xml:space="preserve"> 22.974813 seconds (59.68 k allocations: 15.326 MiB)</t>
  </si>
  <si>
    <t>(error1, error2) = (0.2616579569531057, 0.001322522882636623)</t>
  </si>
  <si>
    <t xml:space="preserve"> 21.646343 seconds (59.68 k allocations: 15.326 MiB)</t>
  </si>
  <si>
    <t>(error1, error2) = (0.2589868505691939, 0.0005164611424978149)</t>
  </si>
  <si>
    <t xml:space="preserve"> 15.437275 seconds (59.68 k allocations: 15.326 MiB)</t>
  </si>
  <si>
    <t>(error1, error2) = (0.2563449619042486, 0.00020189256892821916)</t>
  </si>
  <si>
    <t xml:space="preserve"> 15.509778 seconds (59.68 k allocations: 15.326 MiB)</t>
  </si>
  <si>
    <t>(error1, error2) = (0.25373994831646973, 7.890640849217423e-5)</t>
  </si>
  <si>
    <t xml:space="preserve"> 22.375846 seconds (59.68 k allocations: 15.326 MiB)</t>
  </si>
  <si>
    <t>(error1, error2) = (0.2511617057840536, 3.08412516629164e-5)</t>
  </si>
  <si>
    <t xml:space="preserve"> 15.652436 seconds (60.33 k allocations: 15.369 MiB)</t>
  </si>
  <si>
    <t>(error1, error2) = (0.24861117598859117, 1.2055544645006577e-5)</t>
  </si>
  <si>
    <t xml:space="preserve"> 15.780387 seconds (60.11 k allocations: 15.354 MiB)</t>
  </si>
  <si>
    <t>(error1, error2) = (0.24608659227879404, 4.710446815325842e-6)</t>
  </si>
  <si>
    <t>244.458082 seconds (1.21 M allocations: 234.974 MiB, 0.11% compilation time)</t>
  </si>
  <si>
    <t xml:space="preserve">  8.390111 seconds (80.71 k allocations: 16.680 MiB, 0.13% compilation time)</t>
  </si>
  <si>
    <t>(error1, error2) = (1.7069425878966271, 0.9999899998900977)</t>
  </si>
  <si>
    <t xml:space="preserve">  8.072246 seconds (60.28 k allocations: 15.474 MiB)</t>
  </si>
  <si>
    <t>(error1, error2) = (0.7439776867036487, 0.7025315080890704)</t>
  </si>
  <si>
    <t xml:space="preserve">  7.992456 seconds (60.28 k allocations: 15.474 MiB)</t>
  </si>
  <si>
    <t>(error1, error2) = (0.6055876045617326, 0.4532537062501468)</t>
  </si>
  <si>
    <t xml:space="preserve">  7.921675 seconds (60.28 k allocations: 15.474 MiB)</t>
  </si>
  <si>
    <t>(error1, error2) = (0.30952330145623774, 0.09064140613097094)</t>
  </si>
  <si>
    <t xml:space="preserve">  8.060034 seconds (60.28 k allocations: 15.474 MiB)</t>
  </si>
  <si>
    <t>(error1, error2) = (0.27080571534002074, 0.022660578950509963)</t>
  </si>
  <si>
    <t xml:space="preserve">  8.135308 seconds (60.28 k allocations: 15.474 MiB)</t>
  </si>
  <si>
    <t>(error1, error2) = (0.2672275598880991, 0.02265368528246603)</t>
  </si>
  <si>
    <t xml:space="preserve">  8.639967 seconds (60.28 k allocations: 15.474 MiB)</t>
  </si>
  <si>
    <t>(error1, error2) = (0.26441858688211806, 0.02265146321489242)</t>
  </si>
  <si>
    <t xml:space="preserve">  8.236111 seconds (60.28 k allocations: 15.474 MiB)</t>
  </si>
  <si>
    <t>(error1, error2) = (0.26165149184656533, 0.022650709263582924)</t>
  </si>
  <si>
    <t xml:space="preserve">  8.236667 seconds (60.28 k allocations: 15.474 MiB)</t>
  </si>
  <si>
    <t>(error1, error2) = (0.2589802976189808, 0.02265039253156803)</t>
  </si>
  <si>
    <t xml:space="preserve">  8.151832 seconds (106.01 k allocations: 16.863 MiB, 0.41% gc time)</t>
  </si>
  <si>
    <t>(error1, error2) = (0.2563382711536124, 0.0226502332162076)</t>
  </si>
  <si>
    <t xml:space="preserve">  7.906873 seconds (60.63 k allocations: 15.498 MiB)</t>
  </si>
  <si>
    <t>(error1, error2) = (0.25373329480126205, 0.022650212711800795)</t>
  </si>
  <si>
    <t xml:space="preserve">  7.901574 seconds (60.28 k allocations: 15.474 MiB)</t>
  </si>
  <si>
    <t>(error1, error2) = (0.25115508795807706, 1.4399290426680977e-8)</t>
  </si>
  <si>
    <t xml:space="preserve"> 97.923320 seconds (1.16 M allocations: 207.300 MiB, 0.03% gc time, 0.29% compilation time)</t>
  </si>
  <si>
    <t xml:space="preserve"> 0.430585    0.974482    0.657205    0.294608    0.815837    0.543901    0.475912   1.10945     0.702536    0.40792    …  0.634545    0.294605    0.793185    0.5439      0.475911    1.10945     0.702534    0.407918</t>
  </si>
  <si>
    <t xml:space="preserve"> 0.407916    0.951812    0.611886    0.271942    0.770517    0.521232    0.453243   1.0878      0.679866    0.362601      0.589225    0.249288    0.770515    0.521231    0.453242    1.08779     0.679864    0.3626</t>
  </si>
  <si>
    <t xml:space="preserve"> 0.362597    0.906492    0.589216    0.226623    0.725197    0.475912    0.407924   1.06512     0.634545    0.339933      0.566555    0.22662     0.725195    0.475911    0.407923    1.04247     0.634544    0.339931</t>
  </si>
  <si>
    <t xml:space="preserve"> 0.339929    0.861172    0.543896    0.203956    0.702528    0.453243    0.385255   1.0198      0.589226    0.294615      0.521235    0.181304    0.702526    0.453242    0.385254    1.0198      0.589224    0.294613</t>
  </si>
  <si>
    <t xml:space="preserve"> 0.29461     0.838503    0.498576    0.158639    0.657207    0.407923    0.339936   0.974485    0.566556    0.271946      0.498566    0.158634    0.657205    0.407922    0.339935    0.974478    0.566554    0.271944</t>
  </si>
  <si>
    <t xml:space="preserve"> 0.249291    0.793183    0.475906    0.135971    0.611887    0.385254    0.317267   0.951815    0.521235    0.226628   …  0.453245    0.135968    0.611885    0.362602    0.294615    0.929159    0.521234    0.226626</t>
  </si>
  <si>
    <t xml:space="preserve"> 0.226623    0.770513    0.430586    0.0906545   0.589217    0.339934    0.271948   0.906494    0.498565    0.203959      0.407925    0.0906496   0.589215    0.339933    0.271947    0.90649     0.475914    0.203957</t>
  </si>
  <si>
    <t xml:space="preserve"> 0.181304    0.725193    0.407916    0.0679852   0.543896    0.294615    0.226629   0.883825    0.453245    0.158641      0.385255    0.0679828   0.543894    0.294613    0.226628    0.861169    0.453243    0.158639</t>
  </si>
  <si>
    <t xml:space="preserve"> 0.158636    0.679874    0.362596    0.0453192   0.498576    0.271946    0.20396    0.838506    0.407925    0.135972      0.339935    0.0226654   0.498573    0.271944    0.203959    0.815849    0.407923    0.13597</t>
  </si>
  <si>
    <t xml:space="preserve"> 0.113317    0.657204    0.317275    1.001e-5    0.475905    0.226626    0.158641   0.793186    0.385254    0.0906539     0.294615    1.001e-5    0.475903    0.226625    0.15864     0.79318     0.362602    0.0906525</t>
  </si>
  <si>
    <t xml:space="preserve"> 0.0906484   0.611883    0.294605    1.001e-5    0.430584    0.203957    0.135972   0.770516    0.339933    0.067985   …  0.271945    1.001e-5    0.430582    0.203955    0.135971    0.74786     0.339932    0.0679833</t>
  </si>
  <si>
    <t xml:space="preserve"> 0.0453299   0.566563    0.249285    1.001e-5    0.385263    0.158637    0.0906531  0.725197    0.294613    0.0226672     0.226625    1.001e-5    0.385261    0.158636    0.0906519   0.72519     0.294611    0.0226658</t>
  </si>
  <si>
    <t xml:space="preserve"> 0.0226611   0.543892    0.203965    1.001e-5    0.362592    0.135968    0.0679845  0.702528    0.271942    1.001e-5      0.203955    1.001e-5    0.33994     0.113316    0.0679832   0.679871    0.249291    1.001e-5</t>
  </si>
  <si>
    <t xml:space="preserve"> ⋮                                                           ⋮                                                         ⋱                                      ⋮                                               </t>
  </si>
  <si>
    <t xml:space="preserve"> 1.001e-5    1.00001e-5  1.00001e-5  1.001e-5    1.001e-5    1.001e-5    1.001e-5   1.001e-5    1.001e-5    1.001e-5      1.001e-5    1.001e-5    1.001e-5    1.001e-5    1.001e-5    1.001e-5    1.001e-5    1.00099e-5</t>
  </si>
  <si>
    <t xml:space="preserve"> 1.00099e-5  1.001e-5    1.001e-5    1.001e-5    1.001e-5    1.001e-5    1.001e-5   1.001e-5    1.001e-5    1.001e-5      1.001e-5    1.001e-5    1.00001e-5  1.001e-5    1.001e-5    1.00001e-5  1.001e-5    1.001e-5</t>
  </si>
  <si>
    <t xml:space="preserve"> 1.001e-5    1.00001e-5  1.001e-5    1.001e-5    1.001e-5    1.001e-5    1.001e-5   1.00001e-5  1.001e-5    1.001e-5      1.001e-5    1.001e-5    1.001e-5    1.001e-5    1.001e-5    1.001e-5    1.00001e-5  1.001e-5</t>
  </si>
  <si>
    <t xml:space="preserve"> 1.001e-5    1.001e-5    1.00099e-5  1.001e-5    1.00001e-5  1.00001e-5  1.001e-5   1.001e-5    1.001e-5    1.001e-5   …  1.001e-5    1.00099e-5  1.001e-5    1.001e-5    1.00099e-5  1.001e-5    1.001e-5    1.001e-5</t>
  </si>
  <si>
    <t xml:space="preserve"> 1.001e-5    1.001e-5    1.001e-5    1.001e-5    1.001e-5    1.001e-5    1.001e-5   1.001e-5    1.001e-5    1.001e-5      1.001e-5    1.001e-5    1.001e-5    1.001e-5    1.001e-5    1.001e-5    1.001e-5    1.001e-5</t>
  </si>
  <si>
    <t xml:space="preserve"> 1.00001e-5  1.001e-5    1.00099e-5  1.001e-5    1.001e-5    1.00001e-5  1.001e-5   1.001e-5    1.001e-5    1.001e-5      1.001e-5    1.001e-5    1.001e-5    1.001e-5    1.001e-5    1.001e-5    1.001e-5    1.001e-5</t>
  </si>
  <si>
    <t xml:space="preserve"> 1.00001e-5  1.00001e-5  1.001e-5    1.00099e-5  1.001e-5    1.001e-5    1.001e-5   1.001e-5    1.001e-5    1.001e-5      1.00001e-5  1.001e-5    1.001e-5    1.001e-5    1.00099e-5  1.00001e-5  1.001e-5    1.001e-5</t>
  </si>
  <si>
    <t xml:space="preserve"> 1.001e-5    1.00001e-5  1.001e-5    1.001e-5    1.001e-5    1.001e-5    1.001e-5   1.001e-5    1.001e-5    1.001e-5      1.00101e-5  1.001e-5    1.001e-5    1.001e-5    1.001e-5    1.001e-5    1.00001e-5  1.001e-5</t>
  </si>
  <si>
    <t xml:space="preserve"> 1.001e-5    1.001e-5    1.001e-5    1.001e-5    1.001e-5    1.001e-5    1.001e-5   1.001e-5    1.001e-5    1.001e-5   …  1.001e-5    1.001e-5    1.001e-5    1.001e-5    1.001e-5    1.001e-5    1.001e-5    1.001e-5</t>
  </si>
  <si>
    <t xml:space="preserve"> 1.001e-5    1.001e-5    1.001e-5    1.001e-5    1.001e-5    1.001e-5    1.001e-5   1.001e-5    1.001e-5    1.001e-5      1.001e-5    1.00001e-5  1.00001e-5  1.001e-5    1.001e-5    1.001e-5    1.001e-5    1.00101e-5</t>
  </si>
  <si>
    <t xml:space="preserve"> 1.001e-5    1.001e-5    1.001e-5    1.001e-5    1.001e-5    1.001e-5    1.001e-5   1.001e-5    1.00001e-5  1.001e-5      1.001e-5    1.001e-5    1.00099e-5  1.001e-5    1.00001e-5  1.001e-5    1.001e-5    1.001e-5</t>
  </si>
  <si>
    <t xml:space="preserve"> 1.001e-5    1.001e-5    1.00001e-5  1.00001e-5  1.001e-5    1.001e-5    1.001e-5   1.001e-5    1.001e-5    1.001e-5      1.001e-5    1.00001e-5  1.001e-5    1.00099e-5  1.001e-5    1.001e-5    1.001e-5    1.001e-5</t>
  </si>
  <si>
    <t>(a12, a1_ng2, a22, a2_ng2, a32, a3_ng2, a42, a4_ng2) = (0.91258, 0.9123, 0.8348800249647371, 0.8349849251224316, 0.4041288411388456, 0.404201690791303, 0.418694106280702, 0.4187798572273554)</t>
  </si>
  <si>
    <t>(0.91258, 0.9123, 0.8348800249647371, 0.8349849251224316, 0.4041288411388456, 0.404201690791303, 0.418694106280702, 0.4187798572273554)</t>
  </si>
  <si>
    <t>Varying only the size of sgrid points.</t>
  </si>
  <si>
    <t>And comparing ode ngrid to code as a function of n</t>
  </si>
  <si>
    <t>While Pn are different, the mean of the stat distribution is v similar across codes.</t>
  </si>
  <si>
    <t>If the s size is small, then the ngrid is much faster. As s grid increases, the time it takes to converge is v similar, and at some point ngrid overtaokes function of n.</t>
  </si>
  <si>
    <t>Vary s grid</t>
  </si>
  <si>
    <t xml:space="preserve">Pn's are different regardless of the size of sgrid. As the size increases, the difference between Pn decreases.  </t>
  </si>
  <si>
    <t>The stationary distributions when s increases are different, but within s size theya re the same for both methods.</t>
  </si>
  <si>
    <t>Which one is the right one? Unclear.</t>
  </si>
  <si>
    <t>sgrid size 20</t>
  </si>
  <si>
    <t>20×100 Matrix{Float64}:</t>
  </si>
  <si>
    <t xml:space="preserve"> 0.437828    0.945822    0.722635    0.298798    0.764573    0.592957    0.473152    1.06463     0.745015    …  0.725271    0.28264     0.752794    0.587123    0.463582    1.04262     0.726744    0.409246</t>
  </si>
  <si>
    <t xml:space="preserve"> 0.348034    0.845902    0.623478    0.213039    0.677041    0.493958    0.383657    0.983114    0.651377       0.608876    0.201639    0.66626     0.484313    0.377374    0.968014    0.635041    0.319843</t>
  </si>
  <si>
    <t xml:space="preserve"> 0.256587    0.763401    0.517148    0.128588    0.581978    0.393946    0.295842    0.891995    0.551172       0.503902    0.119571    0.572594    0.386174    0.289612    0.871629    0.537323    0.228919</t>
  </si>
  <si>
    <t xml:space="preserve"> 0.16747     0.66348     0.399031    0.0428287   0.491993    0.292147    0.206347    0.813182    0.440274       0.39064     0.037503    0.483735    0.286363    0.20185     0.793195    0.431805    0.140139</t>
  </si>
  <si>
    <t xml:space="preserve"> 0.0760236   0.574295    0.288918    1.00099e-5  0.39693     0.187138    0.11922     0.715315    0.336622       0.272985    1.00099e-5  0.390069    0.183554    0.116276    0.69681     0.328984    0.0492151</t>
  </si>
  <si>
    <t xml:space="preserve"> 1.00015e-5  0.476398    0.175958    1.00099e-5  0.305123    0.0866676   0.0297244   0.629179    0.230384    …  0.152006    1.00099e-5  0.299484    0.0849818   0.0285143   0.611469    0.225757    1.00099e-5</t>
  </si>
  <si>
    <t xml:space="preserve"> 1.00099e-5  0.381704    0.0651473   1.00099e-5  0.21006     1.00023e-5  1.00099e-5  0.531312    0.126082       0.0335636   1.00099e-5  0.205817    1.00023e-5  1.00099e-5  0.515084    0.124288    1.00099e-5</t>
  </si>
  <si>
    <t xml:space="preserve"> 1.00099e-5  0.286436    1.00015e-5  1.00099e-5  0.119591    1.00099e-5  1.00099e-5  0.441362    0.0151837      1.0001e-5   1.00099e-5  0.116498    1.00099e-5  1.00099e-5  0.426149    0.0168179   1.00001e-5</t>
  </si>
  <si>
    <t xml:space="preserve"> 1.00099e-5  0.186516    1.00099e-5  1.00001e-5  0.024528    1.00099e-5  1.00099e-5  0.343495    1.00099e-5     1.00099e-5  1.00099e-5  0.0228314   1.00099e-5  1.00099e-5  0.334542    1.00099e-5  1.00001e-5</t>
  </si>
  <si>
    <t xml:space="preserve"> 1.00099e-5  0.0931666   1.00099e-5  1.00001e-5  1.00099e-5  1.00099e-5  1.00099e-5  0.250708    1.00099e-5     1.00099e-5  1.00001e-5  1.00099e-5  1.00099e-5  1.00099e-5  0.238157    1.00099e-5  1.00001e-5</t>
  </si>
  <si>
    <t xml:space="preserve"> 1.00099e-5  1.00001e-5  1.00099e-5  1.00099e-5  1.00099e-5  1.00099e-5  1.00099e-5  0.160011    1.00001e-5  …  1.00099e-5  1.00001e-5  1.00099e-5  1.00099e-5  1.00099e-5  0.148515    1.00001e-5  1.00099e-5</t>
  </si>
  <si>
    <t xml:space="preserve"> 1.00099e-5  1.00099e-5  1.00099e-5  1.00099e-5  1.00001e-5  1.00099e-5  1.00001e-5  0.0621441   1.00001e-5     1.00099e-5  1.00099e-5  1.00099e-5  1.00099e-5  1.00001e-5  0.0521305   1.00001e-5  1.00099e-5</t>
  </si>
  <si>
    <t xml:space="preserve"> 1.00099e-5  1.00099e-5  1.00099e-5  1.00099e-5  1.00001e-5  1.00099e-5  1.00001e-5  1.00046e-5  1.00099e-5     1.00099e-5  1.00099e-5  1.00001e-5  1.00099e-5  1.00001e-5  1.00037e-5  1.00099e-5  1.00099e-5</t>
  </si>
  <si>
    <t xml:space="preserve"> 1.00099e-5  1.00099e-5  1.00099e-5  1.00001e-5  1.00099e-5  1.00099e-5  1.00099e-5  1.00099e-5  1.00099e-5     1.00099e-5  1.00001e-5  1.00001e-5  1.00099e-5  1.00099e-5  1.00099e-5  1.00099e-5  1.00099e-5</t>
  </si>
  <si>
    <t xml:space="preserve"> 1.00001e-5  1.00001e-5  1.00099e-5  1.00001e-5  1.00099e-5  1.00099e-5  1.00099e-5  1.00099e-5  1.00099e-5     1.00099e-5  1.00001e-5  1.00099e-5  1.00099e-5  1.00099e-5  1.00099e-5  1.00099e-5  1.00001e-5</t>
  </si>
  <si>
    <t xml:space="preserve"> 1.00001e-5  1.00001e-5  1.00099e-5  1.001e-5    1.00099e-5  1.00001e-5  1.00001e-5  1.00099e-5  1.00099e-5  …  1.00099e-5  1.001e-5    1.00099e-5  1.00001e-5  1.00001e-5  1.00099e-5  1.00099e-5  1.00001e-5</t>
  </si>
  <si>
    <t xml:space="preserve"> 1.001e-5    1.00099e-5  1.00001e-5  1.00099e-5  1.00099e-5  1.00001e-5  1.00001e-5  1.00099e-5  1.00099e-5     1.00001e-5  1.00099e-5  1.00099e-5  1.00001e-5  1.00001e-5  1.00099e-5  1.00099e-5  1.001e-5</t>
  </si>
  <si>
    <t xml:space="preserve"> 1.00001e-5  1.00099e-5  1.00001e-5  1.00099e-5  1.00099e-5  1.00001e-5  1.001e-5    1.00099e-5  1.00001e-5     1.00001e-5  1.00099e-5  1.00099e-5  1.00001e-5  1.001e-5    1.00099e-5  1.00001e-5  1.00099e-5</t>
  </si>
  <si>
    <t xml:space="preserve"> 1.00001e-5  1.00099e-5  1.00001e-5  1.00098e-5  1.00001e-5  1.001e-5    1.00099e-5  1.00099e-5  1.00001e-5     1.001e-5    1.00098e-5  1.00001e-5  1.001e-5    1.00099e-5  1.00099e-5  1.00001e-5  1.00099e-5</t>
  </si>
  <si>
    <t xml:space="preserve"> 1.00099e-5  1.00099e-5  1.001e-5    1.00099e-5  1.00001e-5  1.00099e-5  1.00099e-5  1.00001e-5  1.001e-5       1.00001e-5  1.00099e-5  1.00001e-5  1.00099e-5  1.00099e-5  1.00099e-5  1.001e-5    1.00098e-5</t>
  </si>
  <si>
    <t>julia&gt; Pn?ng2</t>
  </si>
  <si>
    <t>ERROR: syntax: space required before "?" operator</t>
  </si>
  <si>
    <t>Stacktrace:</t>
  </si>
  <si>
    <t xml:space="preserve"> [1] top-level scope</t>
  </si>
  <si>
    <t xml:space="preserve">   @ none:1</t>
  </si>
  <si>
    <t>julia&gt; Pn_ng2</t>
  </si>
  <si>
    <t xml:space="preserve"> 0.40912     0.935119  0.701344    0.292225    0.759785    0.584451   0.467559    1.05201     0.759781    …  0.935113    0.701343    0.292222    0.759783    0.584449    0.467557    1.05201     0.759778  0.409113</t>
  </si>
  <si>
    <t xml:space="preserve"> 0.350668    0.818235  0.64289     0.233775    0.701333    0.467565   0.409109    0.993561    0.642896       0.818228    0.642889    0.175339    0.642899    0.467563    0.350675    0.993558    0.642893  0.29223</t>
  </si>
  <si>
    <t xml:space="preserve"> 0.233784    0.759784  0.526002    0.116891    0.584449    0.409111   0.292224    0.876677    0.526009       0.701344    0.526       0.11689     0.584447    0.409109    0.292223    0.876673    0.526007  0.233778</t>
  </si>
  <si>
    <t xml:space="preserve"> 0.175332    0.642899  0.409113    0.0584415   0.467564    0.292224   0.233774    0.818227    0.467554       0.642892    0.409111    0.05844     0.467563    0.292223    0.17534     0.818223    0.409119  0.116894</t>
  </si>
  <si>
    <t xml:space="preserve"> 0.0584475   0.584447  0.292224    1.001e-5    0.409112    0.175338   0.116889    0.701342    0.350667       0.526006    0.292221    1.001e-5    0.40911     0.175337    0.116888    0.701339    0.350665  0.0584421</t>
  </si>
  <si>
    <t xml:space="preserve"> 1.001e-5    0.467561  0.175335    1.001e-5    0.292227    0.0584508  0.058439    0.642891    0.233779    …  0.467554    0.17533     1.00101e-5  0.292226    0.0584505   1.001e-5    0.584455    0.233778  1.001e-5</t>
  </si>
  <si>
    <t xml:space="preserve"> 1.001e-5    0.409109  0.0584465   1.001e-5    0.233774    1.001e-5   1.001e-5    0.526006    0.116891       0.350668    0.0584398   1.001e-5    0.233774    1.00099e-5  1.001e-5    0.526003    0.116891  1.001e-5</t>
  </si>
  <si>
    <t xml:space="preserve"> 1.001e-5    0.292223  1.001e-5    1.00099e-5  0.116891    1.001e-5   1.001e-5    0.467554    1.001e-5       0.233782    1.001e-5    1.001e-5    0.116889    1.001e-5    1.001e-5    0.409118    1.001e-5  1.001e-5</t>
  </si>
  <si>
    <t xml:space="preserve"> 1.001e-5    0.175337  1.001e-5    1.001e-5    1.001e-5    1.001e-5   1.001e-5    0.350668    1.001e-5       0.175329    1.001e-5    1.001e-5    1.001e-5    1.001e-5    1.001e-5    0.350666    1.001e-5  1.001e-5</t>
  </si>
  <si>
    <t xml:space="preserve"> 1.001e-5    0.116885  1.001e-5    1.001e-5    1.001e-5    1.001e-5   1.00099e-5  0.233783    1.001e-5       0.0584429   1.00001e-5  1.001e-5    1.001e-5    1.00001e-5  1.001e-5    0.233781    1.001e-5  1.001e-5</t>
  </si>
  <si>
    <t xml:space="preserve"> 1.00001e-5  1.001e-5  1.001e-5    1.001e-5    1.001e-5    1.001e-5   1.001e-5    0.175331    1.001e-5    …  1.001e-5    1.001e-5    1.001e-5    1.001e-5    1.00001e-5  1.001e-5    0.175329    1.001e-5  1.001e-5</t>
  </si>
  <si>
    <t xml:space="preserve"> 1.001e-5    1.001e-5  1.00001e-5  1.001e-5    1.001e-5    1.001e-5   1.001e-5    0.0584458   1.001e-5       1.00001e-5  1.00099e-5  1.00001e-5  1.001e-5    1.001e-5    1.001e-5    0.0584437   1.001e-5  1.00001e-5</t>
  </si>
  <si>
    <t xml:space="preserve"> 1.001e-5    1.001e-5  1.00099e-5  1.001e-5    1.001e-5    1.001e-5   1.001e-5    1.00101e-5  1.001e-5       1.001e-5    1.001e-5    1.001e-5    1.001e-5    1.001e-5    1.00001e-5  1.00001e-5  1.001e-5  1.001e-5</t>
  </si>
  <si>
    <t xml:space="preserve"> 1.001e-5    1.001e-5  1.001e-5    1.001e-5    1.001e-5    1.001e-5   1.00099e-5  1.001e-5    1.001e-5       1.00101e-5  1.001e-5    1.001e-5    1.001e-5    1.001e-5    1.001e-5    1.001e-5    1.001e-5  1.001e-5</t>
  </si>
  <si>
    <t xml:space="preserve"> 1.001e-5    1.001e-5  1.001e-5    1.001e-5  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</si>
  <si>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1.001e-5    1.001e-5    …  1.001e-5    1.001e-5    1.001e-5    1.00101e-5  1.001e-5    1.001e-5    1.001e-5    1.001e-5  1.001e-5</t>
  </si>
  <si>
    <t xml:space="preserve"> 1.001e-5    1.001e-5  1.001e-5    1.001e-5    1.00001e-5  1.001e-5   1.001e-5    1.001e-5    1.001e-5       1.001e-5    1.001e-5    1.001e-5    1.001e-5    1.001e-5    1.001e-5    1.001e-5    1.001e-5  1.001e-5</t>
  </si>
  <si>
    <t xml:space="preserve"> 1.001e-5    1.001e-5  1.001e-5    1.001e-5    1.001e-5    1.001e-5   1.001e-5    1.001e-5    1.001e-5       1.001e-5    1.001e-5    1.001e-5    1.00001e-5  1.001e-5    1.001e-5    1.001e-5    1.001e-5  1.001e-5</t>
  </si>
  <si>
    <t xml:space="preserve"> 1.001e-5    1.001e-5  1.001e-5    1.00001e-5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</si>
  <si>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1.00099e-5  1.001e-5       1.001e-5    1.00001e-5  1.001e-5    1.001e-5    1.001e-5    1.001e-5    1.001e-5    1.001e-5  1.001e-5</t>
  </si>
  <si>
    <t xml:space="preserve">  0.0287072     0.0107033     0.0212913     0.00657338    0.00478766    0.00850599    0.00559299    0.0126195    …  -0.00958205   -0.006989      0.0026737    -0.00397495   -0.00939195   -0.0330337     0.000132859</t>
  </si>
  <si>
    <t xml:space="preserve"> -0.00263385    0.0276676    -0.0194116    -0.0207362    -0.0242926     0.0263927    -0.0254521    -0.0104467        0.0263001     0.0233614     0.0167502     0.0266988    -0.0255442    -0.00785164    0.0276126</t>
  </si>
  <si>
    <t xml:space="preserve">  0.0228028     0.00361692   -0.00885383    0.0116968    -0.00247112   -0.0151653     0.00361803    0.0153183        0.00268128   -0.0118528    -0.0229353    -0.00261102   -0.00504451    0.0113164    -0.00485851</t>
  </si>
  <si>
    <t xml:space="preserve"> -0.00786141    0.0205819    -0.0100817    -0.0156128     0.0244286    -7.73672e-5   -0.0274272    -0.00504441      -0.0209371     0.0161723    -0.00585943    0.0265094    -0.0250282     0.0226861     0.0232451</t>
  </si>
  <si>
    <t xml:space="preserve">  0.017576     -0.0101521    -0.00330579   -9.49914e-11  -0.0121817     0.0118006     0.00233078    0.0139733       -8.79289e-11  -0.0190413     0.00821667   -0.000611958  -0.00452839   -0.0216812    -0.00922697</t>
  </si>
  <si>
    <t xml:space="preserve"> -8.57892e-9    0.00883651    0.000622528  -7.66588e-11   0.0128956     0.0282168    -0.0287145    -0.0137119    …  -1.68116e-10   0.00725767    0.0265313     0.0285043     0.0270143    -0.0080212    -8.76092e-11</t>
  </si>
  <si>
    <t xml:space="preserve"> -8.90255e-11  -0.027405      0.00670078   -9.37508e-11  -0.0237144    -7.65055e-9   -8.51941e-11   0.00530651      -9.03395e-11  -0.0279564    -7.61447e-9   -8.64932e-11  -0.0109185     0.00739672   -7.90758e-11</t>
  </si>
  <si>
    <t xml:space="preserve"> -7.69942e-11  -0.00578698   -8.48612e-9    1.42317e-11   0.00270048   -9.00627e-11  -8.72985e-11  -0.0261917       -9.38527e-11  -0.000391434  -9.07378e-11  -8.07577e-11   0.0170311     0.0168079    -9.89018e-9</t>
  </si>
  <si>
    <t xml:space="preserve"> -9.30947e-11   0.0111785    -8.976e-11    -9.89475e-9    0.024518     -7.7301e-11   -9.53604e-11  -0.00717312      -9.78646e-11   0.0228214    -7.68851e-11  -9.59972e-11  -0.0161236    -8.5155e-11   -9.89541e-9</t>
  </si>
  <si>
    <t xml:space="preserve"> -8.99199e-11  -0.0237184    -7.72562e-11  -9.91487e-9   -8.47022e-11  -9.63982e-11   1.42313e-11   0.0169244       -9.90401e-9   -8.95071e-11   9.80053e-9   -8.87211e-11   0.00437654   -7.90798e-11  -9.91577e-9</t>
  </si>
  <si>
    <t xml:space="preserve">  9.8004e-9    -9.88274e-9   -9.58076e-11  -8.10451e-11  -7.90749e-11  -9.00815e-11  -9.78645e-11  -0.0153203    …  -9.89267e-9   -7.90785e-11   9.80101e-9   -9.78646e-11  -0.0268135    -9.9084e-9    -9.04895e-11</t>
  </si>
  <si>
    <t xml:space="preserve"> -9.029e-11    -8.51246e-11   9.8014e-9    -8.89286e-11  -9.91834e-9   -8.9905e-11   -9.89385e-9    0.00369826       9.77573e-9   -9.01581e-11  -1.19625e-10  -9.89008e-9   -0.00631319   -9.89014e-9    9.8093e-9</t>
  </si>
  <si>
    <t xml:space="preserve"> -8.90112e-11  -8.20443e-11  -2.966e-11    -8.23632e-11  -9.89096e-9   -8.20873e-11  -9.88948e-9   -5.48486e-9      -1.07332e-10  -9.89609e-9   -1.0003e-10    2.32919e-13   3.6369e-9    -8.92512e-11  -9.24817e-11</t>
  </si>
  <si>
    <t xml:space="preserve"> -8.83515e-11  -9.01581e-11  -8.17097e-11  -9.89116e-9   -8.99442e-11  -1.01153e-10   6.9822e-13   -9.03826e-11     -9.89116e-9   -9.89283e-9   -8.98868e-11  -9.00622e-11  -8.51383e-11  -1.0095e-10   -7.96125e-11</t>
  </si>
  <si>
    <t xml:space="preserve"> -9.89202e-9   -9.89074e-9   -8.89937e-11  -9.89175e-9   -8.96906e-11  -8.97483e-11  -8.15544e-11  -9.36856e-11     -9.89076e-9   -9.09744e-11  -8.97408e-11  -8.30701e-11  -8.27775e-11  -1.23493e-10  -9.89111e-9</t>
  </si>
  <si>
    <t xml:space="preserve"> -9.89447e-9   -9.91088e-9   -8.97527e-11  -4.89846e-11  -9.84772e-11  -9.89408e-9   -9.89204e-9   -9.33885e-11  …  -4.41382e-11  -1.34018e-10  -9.89828e-9   -9.89194e-9   -9.09282e-11  -8.93792e-11  -9.89022e-9</t>
  </si>
  <si>
    <t xml:space="preserve"> -5.35272e-11  -9.57441e-11  -9.89676e-9   -1.00287e-10   9.80167e-9   -9.89109e-9   -9.89217e-9   -8.99561e-11     -8.98522e-11  -9.38859e-11  -9.89065e-9   -9.8918e-9    -8.87306e-11  -8.2319e-11   -4.51269e-11</t>
  </si>
  <si>
    <t xml:space="preserve"> -9.89099e-9   -9.03705e-11  -9.89095e-9   -7.89486e-11  -8.21009e-11  -9.89105e-9   -5.14414e-11  -9.80656e-11     -7.92496e-11   9.80844e-9   -9.89164e-9   -5.38353e-11  -9.701e-11    -9.89122e-9   -9.32028e-11</t>
  </si>
  <si>
    <t xml:space="preserve"> -9.88995e-9   -9.00395e-11  -9.89175e-9    9.69779e-9   -9.89086e-9   -4.48177e-11  -8.86385e-11  -8.67179e-11     -1.94068e-10  -9.89311e-9   -4.8843e-11   -8.94125e-11  -8.19899e-11  -9.89671e-9   -8.63652e-11</t>
  </si>
  <si>
    <t xml:space="preserve"> -7.92136e-11  -8.81682e-11  -4.85622e-11  -8.6249e-11   -9.89686e-9   -9.31972e-11  -7.94329e-11  -9.78233e-9      -8.81159e-11  -9.89031e-9   -9.69747e-11  -7.95204e-11  -8.89514e-11  -4.473e-11    -1.99512e-10</t>
  </si>
  <si>
    <t xml:space="preserve">  3.493018 seconds (44.38 k allocations: 4.585 MiB, 0.30% compilation time)</t>
  </si>
  <si>
    <t>(error1, error2) = (1.7069425879860103, 0.9999899998889272)</t>
  </si>
  <si>
    <t xml:space="preserve">  5.465431 seconds (26.59 k allocations: 3.453 MiB, 0.12% gc time)</t>
  </si>
  <si>
    <t>(error1, error2) = (0.7439921218964023, 0.8306029553566571)</t>
  </si>
  <si>
    <t xml:space="preserve">  2.947563 seconds (23.97 k allocations: 3.371 MiB)</t>
  </si>
  <si>
    <t>(error1, error2) = (0.6045092457203847, 0.39711715660514835)</t>
  </si>
  <si>
    <t xml:space="preserve">  3.120248 seconds (23.97 k allocations: 3.371 MiB)</t>
  </si>
  <si>
    <t>(error1, error2) = (0.31053908388541807, 0.09760739544406072)</t>
  </si>
  <si>
    <t xml:space="preserve">  3.034966 seconds (23.97 k allocations: 3.371 MiB)</t>
  </si>
  <si>
    <t>(error1, error2) = (0.2747733007527349, 0.049852373784655735)</t>
  </si>
  <si>
    <t xml:space="preserve">  3.147561 seconds (23.97 k allocations: 3.371 MiB)</t>
  </si>
  <si>
    <t>(error1, error2) = (0.2700924828465965, 0.023545380709671992)</t>
  </si>
  <si>
    <t xml:space="preserve">  2.975610 seconds (23.97 k allocations: 3.371 MiB)</t>
  </si>
  <si>
    <t>(error1, error2) = (0.26675203170570283, 0.011840045894289442)</t>
  </si>
  <si>
    <t xml:space="preserve">  3.062439 seconds (23.97 k allocations: 3.371 MiB)</t>
  </si>
  <si>
    <t>(error1, error2) = (0.2636550343700277, 0.00577854453026011)</t>
  </si>
  <si>
    <t xml:space="preserve">  2.993989 seconds (23.97 k allocations: 3.371 MiB)</t>
  </si>
  <si>
    <t>(error1, error2) = (0.26083390506401605, 0.002863331905816724)</t>
  </si>
  <si>
    <t xml:space="preserve">  2.991590 seconds (23.97 k allocations: 3.371 MiB)</t>
  </si>
  <si>
    <t>(error1, error2) = (0.2580931415145695, 0.0014083463492969295)</t>
  </si>
  <si>
    <t xml:space="preserve">  2.955440 seconds (25.14 k allocations: 3.463 MiB)</t>
  </si>
  <si>
    <t>(error1, error2) = (0.2554376040594848, 0.0006951534167572992)</t>
  </si>
  <si>
    <t xml:space="preserve">  3.027738 seconds (23.97 k allocations: 3.371 MiB)</t>
  </si>
  <si>
    <t>(error1, error2) = (0.2528216543736357, 0.00034253317029708796)</t>
  </si>
  <si>
    <t xml:space="preserve">  2.981789 seconds (23.97 k allocations: 3.371 MiB)</t>
  </si>
  <si>
    <t>(error1, error2) = (0.2502461090354764, 0.00016892541954438567)</t>
  </si>
  <si>
    <t xml:space="preserve">  2.933336 seconds (23.97 k allocations: 3.371 MiB)</t>
  </si>
  <si>
    <t>(error1, error2) = (0.2476997868155495, 8.327251744633113e-5)</t>
  </si>
  <si>
    <t xml:space="preserve">  2.869707 seconds (34.31 k allocations: 3.694 MiB, 0.21% gc time)</t>
  </si>
  <si>
    <t>(error1, error2) = (0.24518267748188727, 4.105907464024838e-5)</t>
  </si>
  <si>
    <t xml:space="preserve">  2.883865 seconds (23.97 k allocations: 3.371 MiB)</t>
  </si>
  <si>
    <t>(error1, error2) = (0.24269187297364958, 2.024259049759891e-5)</t>
  </si>
  <si>
    <t xml:space="preserve">  2.940107 seconds (23.97 k allocations: 3.371 MiB)</t>
  </si>
  <si>
    <t>(error1, error2) = (0.24022717511092395, 9.979166007534346e-6)</t>
  </si>
  <si>
    <t xml:space="preserve"> 54.095053 seconds (783.72 k allocations: 76.115 MiB, 0.02% gc time, 0.51% compilation time)</t>
  </si>
  <si>
    <t xml:space="preserve">  0.887794 seconds (44.52 k allocations: 4.610 MiB, 1.21% compilation time)</t>
  </si>
  <si>
    <t>(error1, error2) = (1.7069425878966271, 0.9999899998900973)</t>
  </si>
  <si>
    <t xml:space="preserve">  0.632313 seconds (24.09 k allocations: 3.399 MiB)</t>
  </si>
  <si>
    <t>(error1, error2) = (0.743991981328786, 0.8182266989135588)</t>
  </si>
  <si>
    <t xml:space="preserve">  0.631654 seconds (24.09 k allocations: 3.399 MiB)</t>
  </si>
  <si>
    <t>(error1, error2) = (0.6044984894640351, 0.3506668304927688)</t>
  </si>
  <si>
    <t xml:space="preserve">  0.633386 seconds (24.09 k allocations: 3.399 MiB)</t>
  </si>
  <si>
    <t>(error1, error2) = (0.3104924433768539, 0.11687937789803535)</t>
  </si>
  <si>
    <t xml:space="preserve">  0.635680 seconds (29.91 k allocations: 3.577 MiB, 0.91% gc time)</t>
  </si>
  <si>
    <t>(error1, error2) = (0.2746468708113907, 0.058441779197324545)</t>
  </si>
  <si>
    <t xml:space="preserve">  0.629250 seconds (24.09 k allocations: 3.399 MiB)</t>
  </si>
  <si>
    <t>(error1, error2) = (0.27000311175608926, 0.05843672781835263)</t>
  </si>
  <si>
    <t xml:space="preserve">  0.626222 seconds (24.09 k allocations: 3.399 MiB)</t>
  </si>
  <si>
    <t>(error1, error2) = (0.2666793943749539, 0.058434933281212284)</t>
  </si>
  <si>
    <t xml:space="preserve">  0.627461 seconds (24.09 k allocations: 3.399 MiB)</t>
  </si>
  <si>
    <t>(error1, error2) = (0.2635965515528311, 0.05843380748322623)</t>
  </si>
  <si>
    <t xml:space="preserve">  0.630513 seconds (24.09 k allocations: 3.399 MiB)</t>
  </si>
  <si>
    <t>(error1, error2) = (0.26077956959283854, 0.058433201084315156)</t>
  </si>
  <si>
    <t xml:space="preserve">  0.626452 seconds (24.09 k allocations: 3.399 MiB)</t>
  </si>
  <si>
    <t>(error1, error2) = (0.2580420453806975, 0.058432958297644944)</t>
  </si>
  <si>
    <t xml:space="preserve">  0.625362 seconds (24.09 k allocations: 3.399 MiB)</t>
  </si>
  <si>
    <t>(error1, error2) = (0.2553878825523208, 0.05843287522722392)</t>
  </si>
  <si>
    <t xml:space="preserve">  0.622600 seconds (24.09 k allocations: 3.399 MiB)</t>
  </si>
  <si>
    <t>(error1, error2) = (0.252772997346967, 0.058432833044837866)</t>
  </si>
  <si>
    <t xml:space="preserve">  0.625992 seconds (24.09 k allocations: 3.399 MiB)</t>
  </si>
  <si>
    <t>(error1, error2) = (0.2501981500916566, 0.05843281289516707)</t>
  </si>
  <si>
    <t xml:space="preserve">  0.623303 seconds (24.09 k allocations: 3.399 MiB)</t>
  </si>
  <si>
    <t>(error1, error2) = (0.2476524411891745, 1.6273450698101044e-8)</t>
  </si>
  <si>
    <t xml:space="preserve">  9.332971 seconds (735.99 k allocations: 67.136 MiB, 0.06% gc time, 3.02% compilation time)</t>
  </si>
  <si>
    <t>9 sec</t>
  </si>
  <si>
    <t>(a12, a1_ng2, a22, a2_ng2, a32, a3_ng2, a42, a4_ng2) = (0.93796, 0.93288, 0.8447443521122034, 0.8449950854874891, 0.41042693805745606, 0.4106057424546294, 0.42428080189925577, 0.4243804301162171)</t>
  </si>
  <si>
    <t>(0.93796, 0.93288, 0.8447443521122034, 0.8449950854874891, 0.41042693805745606, 0.4106057424546294, 0.42428080189925577, 0.4243804301162171)</t>
  </si>
  <si>
    <t>Summary</t>
  </si>
  <si>
    <t>Small s grid size with n_grid which is faster</t>
  </si>
  <si>
    <t>C3_NGRID CODE</t>
  </si>
  <si>
    <t>function of n</t>
  </si>
  <si>
    <t>C4</t>
  </si>
  <si>
    <t>sgrid</t>
  </si>
  <si>
    <t>shock</t>
  </si>
  <si>
    <t>time?</t>
  </si>
  <si>
    <t>[:, :, 1] =</t>
  </si>
  <si>
    <t>[:, :, 2] =</t>
  </si>
  <si>
    <t>[:, :, 3] =</t>
  </si>
  <si>
    <t>...</t>
  </si>
  <si>
    <t>julia&gt; Pnf</t>
  </si>
  <si>
    <t>Grid for each n</t>
  </si>
  <si>
    <t>200 sec</t>
  </si>
  <si>
    <t>julia&gt; Pnd_ng</t>
  </si>
  <si>
    <t>10×10×100 Array{Float64, 3}:</t>
  </si>
  <si>
    <t xml:space="preserve"> 0.649865    0.649865    0.649865    0.649865    0.649865    0.649865    0.649865    0.649865    0.649865    0.649865</t>
  </si>
  <si>
    <t xml:space="preserve"> 1.00001e-5  1.00003e-5  1.00001e-5  1.00001e-5  1.00001e-5  1.00009e-5  1.00001e-5  1.00001e-5  1.00001e-5  1.00001e-5</t>
  </si>
  <si>
    <t xml:space="preserve"> 1.00001e-5  1.00002e-5  1.00001e-5  1.00062e-5  1.00001e-5  1.00001e-5  1.00001e-5  1.00001e-5  1.00001e-5  1.00001e-5</t>
  </si>
  <si>
    <t xml:space="preserve"> 1.00001e-5  1.00042e-5  1.00002e-5  1.00078e-5  1.00013e-5  1.00001e-5  1.00093e-5  1.00001e-5  1.00001e-5  1.00095e-5</t>
  </si>
  <si>
    <t xml:space="preserve"> 1.00001e-5  1.00001e-5  1.00003e-5  1.00001e-5  1.00033e-5  1.00015e-5  1.00001e-5  1.00001e-5  1.00001e-5  1.00001e-5</t>
  </si>
  <si>
    <t xml:space="preserve"> 1.00001e-5  1.00002e-5  1.00001e-5  1.00003e-5  1.00002e-5  1.00001e-5  1.0004e-5   1.00001e-5  1.00001e-5  1.00001e-5</t>
  </si>
  <si>
    <t xml:space="preserve"> 1.00001e-5  1.00003e-5  1.00005e-5  1.00001e-5  1.00002e-5  1.00066e-5  1.00039e-5  1.00001e-5  1.00001e-5  1.00001e-5</t>
  </si>
  <si>
    <t xml:space="preserve"> 1.00001e-5  1.00004e-5  1.00001e-5  1.00004e-5  1.00001e-5  1.00001e-5  1.00001e-5  1.00022e-5  1.00001e-5  1.00001e-5</t>
  </si>
  <si>
    <t xml:space="preserve"> 1.00001e-5  1.00002e-5  1.00001e-5  1.00001e-5  1.00001e-5  1.00006e-5  1.00001e-5  1.00001e-5  1.00001e-5  1.00001e-5</t>
  </si>
  <si>
    <t xml:space="preserve"> 1.00001e-5  1.00001e-5  1.00001e-5  1.00001e-5  1.00001e-5  1.00005e-5  1.00013e-5  1.00027e-5  1.00027e-5  1.00039e-5</t>
  </si>
  <si>
    <t xml:space="preserve"> 1.94959     1.94959     1.94959     1.94959     1.94959     1.94959     1.94959     1.94959     1.94959     1.94959</t>
  </si>
  <si>
    <t xml:space="preserve"> 1.29972     1.29972     1.29972     1.29972     1.29972     1.29972     1.29973     1.29973     1.29973     1.29973</t>
  </si>
  <si>
    <t xml:space="preserve"> 1.00001e-5  1.00001e-5  1.00001e-5  0.649858    0.649859    0.649859    0.649859    0.649859    0.64986     0.64986</t>
  </si>
  <si>
    <t xml:space="preserve"> 1.00001e-5  1.00001e-5  1.00001e-5  1.00001e-5  1.00001e-5  1.00001e-5  1.00037e-5  1.00001e-5  1.00001e-5  1.0004e-5</t>
  </si>
  <si>
    <t xml:space="preserve"> 1.00001e-5  1.00001e-5  1.00001e-5  1.00001e-5  1.00001e-5  1.00002e-5  1.00001e-5  1.00001e-5  1.00001e-5  1.00001e-5</t>
  </si>
  <si>
    <t xml:space="preserve"> 1.00001e-5  1.00001e-5  1.00001e-5  1.00001e-5  1.00014e-5  1.00001e-5  1.00008e-5  1.00001e-5  1.00001e-5  1.00001e-5</t>
  </si>
  <si>
    <t xml:space="preserve"> 1.00001e-5  1.00001e-5  1.00001e-5  1.00004e-5  1.00021e-5  1.00005e-5  1.00058e-5  1.00001e-5  1.00001e-5  1.00001e-5</t>
  </si>
  <si>
    <t xml:space="preserve"> 1.00001e-5  1.00001e-5  1.00001e-5  1.00061e-5  1.00001e-5  1.00001e-5  1.00018e-5  1.00035e-5  1.00006e-5  1.00001e-5</t>
  </si>
  <si>
    <t xml:space="preserve"> 1.00001e-5  1.00001e-5  1.00001e-5  1.00001e-5  1.00001e-5  1.00001e-5  1.00004e-5  1.00001e-5  1.00001e-5  1.00022e-5</t>
  </si>
  <si>
    <t xml:space="preserve"> 1.00001e-5  1.00001e-5  1.00001e-5  1.00002e-5  1.00003e-5  1.00003e-5  1.00003e-5  1.00015e-5  1.00048e-5  1.00041e-5</t>
  </si>
  <si>
    <t xml:space="preserve"> 0.649868    0.649869    0.649869    0.649869    0.649869    0.649869    0.649869    0.649869    0.649869    0.649869</t>
  </si>
  <si>
    <t xml:space="preserve"> 1.00001e-5  1.00001e-5  1.00001e-5  1.00001e-5  1.00088e-5  1.00001e-5  1.00001e-5  1.00001e-5  1.00001e-5  1.00001e-5</t>
  </si>
  <si>
    <t xml:space="preserve"> 1.00001e-5  1.00001e-5  1.00008e-5  1.00001e-5  1.00001e-5  1.00001e-5  1.00001e-5  1.00001e-5  1.00001e-5  1.00001e-5</t>
  </si>
  <si>
    <t xml:space="preserve"> 1.00001e-5  1.00001e-5  1.00001e-5  1.00031e-5  1.00009e-5  1.00001e-5  1.00001e-5  1.00001e-5  1.00001e-5  1.00001e-5</t>
  </si>
  <si>
    <t xml:space="preserve"> 1.00001e-5  1.00001e-5  1.00001e-5  1.00014e-5  1.00001e-5  1.00031e-5  1.00001e-5  1.00001e-5  1.00001e-5  1.00088e-5</t>
  </si>
  <si>
    <t xml:space="preserve"> 1.00001e-5  1.00001e-5  1.00015e-5  1.00006e-5  1.00052e-5  1.00001e-5  1.00034e-5  1.00013e-5  1.00001e-5  1.00001e-5</t>
  </si>
  <si>
    <t xml:space="preserve"> 1.00001e-5  1.00001e-5  1.00001e-5  1.00013e-5  1.00001e-5  1.00012e-5  1.00023e-5  1.00001e-5  1.00001e-5  1.00001e-5</t>
  </si>
  <si>
    <t xml:space="preserve"> 1.00001e-5  1.00001e-5  1.00002e-5  1.00006e-5  1.00001e-5  1.00014e-5  1.00001e-5  1.00001e-5  1.00034e-5  1.00001e-5</t>
  </si>
  <si>
    <t xml:space="preserve"> 1.00001e-5  1.00001e-5  1.00001e-5  1.00001e-5  1.0003e-5   1.00001e-5  1.00013e-5  1.00053e-5  1.00001e-5  1.00001e-5</t>
  </si>
  <si>
    <t xml:space="preserve"> 1.00001e-5  1.00001e-5  1.00028e-5  1.00039e-5  1.00001e-5  1.00006e-5  1.00009e-5  1.00001e-5  1.00003e-5  1.00047e-5</t>
  </si>
  <si>
    <t>[:, :, 98] =</t>
  </si>
  <si>
    <t xml:space="preserve"> 2.59945     2.59946     2.59946     2.59946     2.59946     2.59946     2.59947     2.59947     2.59947     2.59947</t>
  </si>
  <si>
    <t xml:space="preserve"> 1.94958     1.94959     1.94959     1.94959     1.94959     1.94959     1.94959     1.94959     1.94959     1.94959</t>
  </si>
  <si>
    <t xml:space="preserve"> 1.29972     1.29972     1.29972     1.29972     1.29972     1.29972     1.29972     1.29972     1.29973     1.29973</t>
  </si>
  <si>
    <t xml:space="preserve"> 1.00001e-5  1.00001e-5  1.00001e-5  0.649858    0.649858    0.649859    0.649859    0.64986     0.64986     0.64986</t>
  </si>
  <si>
    <t xml:space="preserve"> 1.00001e-5  1.00001e-5  1.00001e-5  1.00001e-5  1.00001e-5  1.00001e-5  1.00006e-5  1.00001e-5  1.00001e-5  1.00001e-5</t>
  </si>
  <si>
    <t xml:space="preserve"> 1.00001e-5  1.00001e-5  1.00001e-5  1.00001e-5  1.00001e-5  1.0001e-5   1.00001e-5  1.00001e-5  1.00001e-5  1.00001e-5</t>
  </si>
  <si>
    <t xml:space="preserve"> 1.00001e-5  1.00001e-5  1.00001e-5  1.00001e-5  1.00003e-5  1.00012e-5  1.00042e-5  1.00001e-5  1.00001e-5  1.00001e-5</t>
  </si>
  <si>
    <t xml:space="preserve"> 1.00001e-5  1.00001e-5  1.00001e-5  1.00001e-5  1.00006e-5  1.00001e-5  1.00013e-5  1.00001e-5  1.00023e-5  1.00001e-5</t>
  </si>
  <si>
    <t xml:space="preserve"> 1.00001e-5  1.00001e-5  1.00001e-5  1.00001e-5  1.00004e-5  1.00005e-5  1.00007e-5  1.00082e-5  1.00025e-5  1.00099e-5</t>
  </si>
  <si>
    <t xml:space="preserve"> 1.00001e-5  1.00001e-5  1.00001e-5  1.00001e-5  1.00001e-5  1.00009e-5  1.00018e-5  1.00001e-5  1.00038e-5  1.00001e-5</t>
  </si>
  <si>
    <t>[:, :, 99] =</t>
  </si>
  <si>
    <t xml:space="preserve"> 0.649869    0.649869    0.649869    0.649869    1.29972     1.29972     1.29972     1.29972     1.29972     1.29972</t>
  </si>
  <si>
    <t xml:space="preserve"> 1.00001e-5  1.00001e-5  1.00001e-5  1.00001e-5  1.00001e-5  1.00001e-5  1.0004e-5   1.00038e-5  1.00033e-5  1.00002e-5</t>
  </si>
  <si>
    <t xml:space="preserve"> 1.00001e-5  1.00001e-5  1.00004e-5  1.00001e-5  1.00001e-5  1.00001e-5  1.00001e-5  1.00001e-5  1.00001e-5  1.00001e-5</t>
  </si>
  <si>
    <t xml:space="preserve"> 1.00001e-5  1.00001e-5  1.00001e-5  1.00007e-5  1.00001e-5  1.00001e-5  1.00001e-5  1.00099e-5  1.00001e-5  1.00001e-5</t>
  </si>
  <si>
    <t xml:space="preserve"> 1.00001e-5  1.00001e-5  1.00001e-5  1.00005e-5  1.00001e-5  1.00036e-5  1.00001e-5  1.00001e-5  1.00012e-5  1.0002e-5</t>
  </si>
  <si>
    <t xml:space="preserve"> 1.00001e-5  1.00001e-5  1.00001e-5  1.00013e-5  1.00001e-5  1.00041e-5  1.00001e-5  1.00001e-5  1.00001e-5  1.00001e-5</t>
  </si>
  <si>
    <t xml:space="preserve"> 1.00001e-5  1.00001e-5  1.00014e-5  1.00001e-5  1.00004e-5  1.00007e-5  1.00001e-5  1.00031e-5  1.00001e-5  1.00001e-5</t>
  </si>
  <si>
    <t xml:space="preserve"> 1.00001e-5  1.00001e-5  1.00001e-5  1.00001e-5  1.00004e-5  1.00001e-5  1.00006e-5  1.00002e-5  1.00001e-5  1.00041e-5</t>
  </si>
  <si>
    <t xml:space="preserve"> 1.00001e-5  1.00001e-5  1.00003e-5  1.00001e-5  1.00001e-5  1.00001e-5  1.00001e-5  1.00098e-5  1.00029e-5  1.00033e-5</t>
  </si>
  <si>
    <t xml:space="preserve"> 1.00001e-5  1.00001e-5  1.00001e-5  1.00001e-5  1.00026e-5  1.00007e-5  1.00001e-5  1.00056e-5  1.00046e-5  1.00001e-5</t>
  </si>
  <si>
    <t>[:, :, 100] =</t>
  </si>
  <si>
    <t xml:space="preserve"> 0.649864    0.649864    0.649864    0.649864    0.649864    0.649864    0.649864    0.649865    0.649865    0.649865</t>
  </si>
  <si>
    <t xml:space="preserve"> 1.00001e-5  1.00005e-5  1.00044e-5  1.0007e-5   1.00001e-5  1.00001e-5  1.00001e-5  1.00001e-5  1.00001e-5  1.00017e-5</t>
  </si>
  <si>
    <t xml:space="preserve"> 1.00001e-5  1.00036e-5  1.00004e-5  1.00001e-5  1.00001e-5  1.00001e-5  1.00001e-5  1.00001e-5  1.00032e-5  1.00001e-5</t>
  </si>
  <si>
    <t xml:space="preserve"> 1.00001e-5  1.00004e-5  1.00014e-5  1.00001e-5  1.00015e-5  1.00001e-5  1.00001e-5  1.00001e-5  1.00001e-5  1.00007e-5</t>
  </si>
  <si>
    <t xml:space="preserve"> 1.00001e-5  1.00009e-5  1.00001e-5  1.00001e-5  1.00032e-5  1.00001e-5  1.00001e-5  1.00001e-5  1.00015e-5  1.00001e-5</t>
  </si>
  <si>
    <t xml:space="preserve"> 1.00001e-5  1.00001e-5  1.00001e-5  1.00002e-5  1.00007e-5  1.00001e-5  1.00007e-5  1.00001e-5  1.00001e-5  1.00001e-5</t>
  </si>
  <si>
    <t xml:space="preserve"> 1.00001e-5  1.00001e-5  1.0001e-5   1.00001e-5  1.00003e-5  1.00001e-5  1.00001e-5  1.0004e-5   1.00001e-5  1.00051e-5</t>
  </si>
  <si>
    <t xml:space="preserve"> 1.00001e-5  1.00001e-5  1.00001e-5  1.00001e-5  1.00034e-5  1.00002e-5  1.00001e-5  1.00013e-5  1.00001e-5  1.00001e-5</t>
  </si>
  <si>
    <t xml:space="preserve"> 1.00001e-5  1.00004e-5  1.00001e-5  1.00006e-5  1.00009e-5  1.00001e-5  1.00048e-5  1.00005e-5  1.00001e-5  1.00001e-5</t>
  </si>
  <si>
    <t xml:space="preserve"> 1.00001e-5  1.00004e-5  1.00001e-5  1.00003e-5  1.00001e-5  1.00066e-5  1.00011e-5  1.00002e-5  1.00035e-5  1.00019e-5</t>
  </si>
  <si>
    <t>julia&gt; Pnf_ng</t>
  </si>
  <si>
    <t xml:space="preserve"> 0.16247   1.00001e-5  1.00001e-5  1.00001e-5  1.00001e-5  1.00001e-5  1.00001e-5  1.00001e-5  1.00001e-5  1.00001e-5</t>
  </si>
  <si>
    <t xml:space="preserve"> 0.16247   1.00001e-5  1.00058e-5  1.00008e-5  1.00012e-5  1.00001e-5  1.00034e-5  1.00006e-5  1.00001e-5  1.00006e-5</t>
  </si>
  <si>
    <t xml:space="preserve"> 0.162471  1.00001e-5  1.00001e-5  1.00001e-5  1.00014e-5  1.00009e-5  1.00001e-5  1.00001e-5  1.00007e-5  1.0001e-5</t>
  </si>
  <si>
    <t xml:space="preserve"> 0.162471  1.00001e-5  1.00001e-5  1.0006e-5   1.00074e-5  1.00001e-5  1.00013e-5  1.00015e-5  1.00001e-5  1.00024e-5</t>
  </si>
  <si>
    <t xml:space="preserve"> 0.162471  1.00013e-5  1.00001e-5  1.00013e-5  1.00096e-5  1.00001e-5  1.00059e-5  1.00031e-5  1.00001e-5  1.00001e-5</t>
  </si>
  <si>
    <t xml:space="preserve"> 0.162471  1.00001e-5  1.00001e-5  1.00001e-5  1.00001e-5  1.00001e-5  1.00001e-5  1.00034e-5  1.00031e-5  1.00034e-5</t>
  </si>
  <si>
    <t xml:space="preserve"> 0.162471  1.00001e-5  1.00001e-5  1.00001e-5  1.00001e-5  1.00082e-5  1.00001e-5  1.00014e-5  1.00041e-5  1.00001e-5</t>
  </si>
  <si>
    <t xml:space="preserve"> 0.162471  1.00001e-5  1.00001e-5  1.00001e-5  1.00001e-5  1.00001e-5  1.00027e-5  1.00001e-5  1.0003e-5   1.00016e-5</t>
  </si>
  <si>
    <t xml:space="preserve"> 0.162471  1.00001e-5  1.00002e-5  1.00001e-5  1.00087e-5  1.00001e-5  1.00001e-5  1.00001e-5  1.00001e-5  1.00001e-5</t>
  </si>
  <si>
    <t xml:space="preserve"> 0.162471  1.00002e-5  1.0002e-5   1.00001e-5  1.00028e-5  1.00001e-5  1.00001e-5  1.00001e-5  1.00001e-5  1.00001e-5</t>
  </si>
  <si>
    <t xml:space="preserve"> 0.649866  0.324936  0.162463  1.00001e-5  1.00001e-5  1.00001e-5  1.00001e-5  1.00001e-5  1.00001e-5  1.00001e-5</t>
  </si>
  <si>
    <t xml:space="preserve"> 0.649867  0.324937  0.162465  1.00001e-5  1.00001e-5  1.00001e-5  1.00001e-5  1.00001e-5  1.00001e-5  1.00001e-5</t>
  </si>
  <si>
    <t xml:space="preserve"> 0.649864  0.324935  0.162461  1.00001e-5  1.00001e-5  1.00001e-5  1.00001e-5  1.00001e-5  1.00001e-5  1.00001e-5</t>
  </si>
  <si>
    <t xml:space="preserve"> 0.812324  0.487395  0.162469  1.00001e-5  1.00001e-5  1.0001e-5   1.00001e-5  1.00001e-5  1.00014e-5  1.00001e-5</t>
  </si>
  <si>
    <t xml:space="preserve"> 0.812327  0.487398  0.162471  1.00001e-5  1.00001e-5  1.00001e-5  1.00003e-5  1.00005e-5  1.00011e-5  1.00009e-5</t>
  </si>
  <si>
    <t xml:space="preserve"> 0.812329  0.487401  0.324927  1.00002e-5  1.00001e-5  1.00001e-5  1.00001e-5  1.00001e-5  1.00009e-5  1.00006e-5</t>
  </si>
  <si>
    <t xml:space="preserve"> 0.812331  0.649857  0.324927  1.00001e-5  1.00001e-5  1.00001e-5  1.00091e-5  1.00001e-5  1.00006e-5  1.00017e-5</t>
  </si>
  <si>
    <t xml:space="preserve"> 0.812333  0.649859  0.324928  1.00001e-5  1.00003e-5  1.00001e-5  1.00001e-5  1.00001e-5  1.00001e-5  1.00001e-5</t>
  </si>
  <si>
    <t xml:space="preserve"> 0.812334  0.649859  0.324928  1.00004e-5  1.00001e-5  1.00001e-5  1.00001e-5  1.00001e-5  1.00016e-5  1.00001e-5</t>
  </si>
  <si>
    <t xml:space="preserve"> 0.974789  0.649859  0.324929  1.00001e-5  1.00001e-5  1.00001e-5  1.00001e-5  1.00001e-5  1.00001e-5  1.00001e-5</t>
  </si>
  <si>
    <t xml:space="preserve"> 0.324935  1.00001e-5  1.00001e-5  1.00001e-5  1.00001e-5  1.00001e-5  1.00001e-5  1.00001e-5  1.00001e-5  1.00001e-5</t>
  </si>
  <si>
    <t xml:space="preserve"> 0.324936  1.00001e-5  1.00003e-5  1.00001e-5  1.00006e-5  1.00011e-5  1.00001e-5  1.00001e-5  1.00048e-5  1.00002e-5</t>
  </si>
  <si>
    <t xml:space="preserve"> 0.487392  1.00002e-5  1.00001e-5  1.00001e-5  1.00018e-5  1.00001e-5  1.00001e-5  1.00001e-5  1.00001e-5  1.00001e-5</t>
  </si>
  <si>
    <t xml:space="preserve"> 0.487393  1.00014e-5  1.0002e-5   1.00001e-5  1.00001e-5  1.00012e-5  1.00001e-5  1.00001e-5  1.00021e-5  1.00001e-5</t>
  </si>
  <si>
    <t xml:space="preserve"> 0.487394  1.00008e-5  1.00069e-5  1.00095e-5  1.00001e-5  1.00001e-5  1.0003e-5   1.00011e-5  1.00001e-5  1.00015e-5</t>
  </si>
  <si>
    <t xml:space="preserve"> 0.487395  0.16246     1.00001e-5  1.00001e-5  1.00101e-5  1.00001e-5  1.00001e-5  1.00001e-5  1.00001e-5  1.00018e-5</t>
  </si>
  <si>
    <t xml:space="preserve"> 0.487396  0.162461    1.00001e-5  1.00001e-5  1.00001e-5  1.00001e-5  1.00001e-5  1.00001e-5  1.00001e-5  1.0006e-5</t>
  </si>
  <si>
    <t xml:space="preserve"> 0.487397  0.162461    1.00001e-5  1.00001e-5  1.00001e-5  1.00075e-5  1.00001e-5  1.00001e-5  1.00001e-5  1.00001e-5</t>
  </si>
  <si>
    <t xml:space="preserve"> 0.487398  0.162461    1.00002e-5  1.00001e-5  1.00001e-5  1.00001e-5  1.00001e-5  1.00001e-5  1.00001e-5  1.00001e-5</t>
  </si>
  <si>
    <t xml:space="preserve"> 0.487398  0.162462    1.00001e-5  1.00001e-5  1.00001e-5  1.00001e-5  1.00001e-5  1.00069e-5  1.00001e-5  1.00001e-5</t>
  </si>
  <si>
    <t xml:space="preserve"> 0.812333  0.649859  0.324933  0.162462  1.00001e-5  1.00001e-5  1.00001e-5  1.00001e-5  1.00001e-5  1.00001e-5</t>
  </si>
  <si>
    <t xml:space="preserve"> 0.812334  0.64986   0.324934  0.162463  1.00001e-5  1.00001e-5  1.00001e-5  1.00001e-5  1.00001e-5  1.00001e-5</t>
  </si>
  <si>
    <t xml:space="preserve"> 0.812335  0.649861  0.324935  0.162464  1.00001e-5  1.00001e-5  1.00001e-5  1.00001e-5  1.00001e-5  1.00001e-5</t>
  </si>
  <si>
    <t xml:space="preserve"> 0.812332  0.649859  0.324933  0.162471  1.00001e-5  1.00001e-5  1.00001e-5  1.00001e-5  1.00001e-5  1.00001e-5</t>
  </si>
  <si>
    <t xml:space="preserve"> 0.974793  0.649865  0.487392  0.162471  1.00001e-5  1.00046e-5  1.00073e-5  1.00001e-5  1.00003e-5  1.00005e-5</t>
  </si>
  <si>
    <t xml:space="preserve"> 0.974796  0.649868  0.487397  0.324927  1.00083e-5  1.00001e-5  1.00001e-5  1.00001e-5  1.00004e-5  1.00004e-5</t>
  </si>
  <si>
    <t xml:space="preserve"> 0.974799  0.812325  0.487401  0.324928  1.00001e-5  1.00001e-5  1.00001e-5  1.00001e-5  1.00001e-5  1.00001e-5</t>
  </si>
  <si>
    <t xml:space="preserve"> 0.974801  0.812328  0.649858  0.324929  1.00001e-5  1.00001e-5  1.00096e-5  1.00001e-5  1.00001e-5  1.00001e-5</t>
  </si>
  <si>
    <t xml:space="preserve"> 1.13726   0.81233   0.649858  0.324929  1.00001e-5  1.00001e-5  1.00001e-5  1.00081e-5  1.00001e-5  1.00086e-5</t>
  </si>
  <si>
    <t xml:space="preserve"> 1.13726   0.812332  0.649859  0.324929  1.00025e-5  1.00001e-5  1.00001e-5  1.00028e-5  1.00001e-5  1.00001e-5</t>
  </si>
  <si>
    <t xml:space="preserve"> 0.324936  1.00001e-5  1.00001e-5  1.00001e-5  1.00001e-5  1.00001e-5  1.00001e-5  1.00001e-5  1.00001e-5  1.00001e-5</t>
  </si>
  <si>
    <t xml:space="preserve"> 0.324937  1.00003e-5  1.00001e-5  1.00006e-5  1.0001e-5   1.00002e-5  1.00001e-5  1.00001e-5  1.00001e-5  1.00001e-5</t>
  </si>
  <si>
    <t xml:space="preserve"> 0.487394  0.162461    1.00001e-5  1.00045e-5  1.00001e-5  1.00001e-5  1.00001e-5  1.00011e-5  1.00003e-5  1.00005e-5</t>
  </si>
  <si>
    <t xml:space="preserve"> 0.487395  0.162463    1.00001e-5  1.00001e-5  1.00041e-5  1.00001e-5  1.00017e-5  1.00024e-5  1.00001e-5  1.00016e-5</t>
  </si>
  <si>
    <t xml:space="preserve"> 0.487396  0.162464    1.00001e-5  1.00001e-5  1.0004e-5   1.00001e-5  1.00001e-5  1.00009e-5  1.00074e-5  1.00001e-5</t>
  </si>
  <si>
    <t xml:space="preserve"> 0.487397  0.162465    1.00001e-5  1.00001e-5  1.00001e-5  1.00001e-5  1.00001e-5  1.00053e-5  1.00037e-5  1.00054e-5</t>
  </si>
  <si>
    <t xml:space="preserve"> 0.487398  0.162465    1.00001e-5  1.00001e-5  1.00001e-5  1.00001e-5  1.00001e-5  1.00001e-5  1.00038e-5  1.00029e-5</t>
  </si>
  <si>
    <t xml:space="preserve"> 0.487399  0.162466    1.00001e-5  1.00013e-5  1.00001e-5  1.00001e-5  1.00001e-5  1.00001e-5  1.00001e-5  1.00001e-5</t>
  </si>
  <si>
    <t xml:space="preserve"> 0.4874    0.162466    1.00001e-5  1.00012e-5  1.00012e-5  1.00067e-5  1.00001e-5  1.00006e-5  1.00001e-5  1.00001e-5</t>
  </si>
  <si>
    <t xml:space="preserve"> 0.4874    0.162466    1.00002e-5  1.00001e-5  1.00001e-5  1.00093e-5  1.00001e-5  1.00001e-5  1.00001e-5  1.00001e-5</t>
  </si>
  <si>
    <t xml:space="preserve"> 0.16247   1.00001e-5  1.00001e-5  1.00042e-5  1.00008e-5  1.00028e-5  1.00001e-5  1.00008e-5  1.00074e-5  1.00092e-5</t>
  </si>
  <si>
    <t xml:space="preserve"> 0.16247   1.00001e-5  1.00001e-5  1.00026e-5  1.00017e-5  1.00001e-5  1.00013e-5  1.00016e-5  1.00001e-5  1.00001e-5</t>
  </si>
  <si>
    <t xml:space="preserve"> 0.16247   1.00001e-5  1.00001e-5  1.00001e-5  1.00001e-5  1.00022e-5  1.00001e-5  1.00014e-5  1.00005e-5  1.00082e-5</t>
  </si>
  <si>
    <t xml:space="preserve"> 0.16247   1.00001e-5  1.00001e-5  1.0001e-5   1.00001e-5  1.00001e-5  1.00002e-5  1.00001e-5  1.00038e-5  1.00019e-5</t>
  </si>
  <si>
    <t xml:space="preserve"> 0.162471  1.00001e-5  1.00001e-5  1.00001e-5  1.00001e-5  1.00001e-5  1.00001e-5  1.00036e-5  1.00019e-5  1.00031e-5</t>
  </si>
  <si>
    <t xml:space="preserve"> 0.162471  1.0002e-5   1.00001e-5  1.00001e-5  1.00001e-5  1.00001e-5  1.00001e-5  1.00001e-5  1.00001e-5  1.00035e-5</t>
  </si>
  <si>
    <t xml:space="preserve"> 0.162471  1.00001e-5  1.00001e-5  1.00001e-5  1.00001e-5  1.00001e-5  1.00001e-5  1.00001e-5  1.00001e-5  1.0004e-5</t>
  </si>
  <si>
    <t xml:space="preserve"> 0.162471  1.00001e-5  1.00039e-5  1.00001e-5  1.00001e-5  1.00001e-5  1.00001e-5  1.00001e-5  1.00001e-5  1.00001e-5</t>
  </si>
  <si>
    <t xml:space="preserve"> 0.162471  1.00001e-5  1.00001e-5  1.00001e-5  1.00001e-5  1.00054e-5  1.00001e-5  1.00001e-5  1.00001e-5  1.00001e-5</t>
  </si>
  <si>
    <t xml:space="preserve">julia&gt; </t>
  </si>
  <si>
    <t>152.487323 seconds (159.99 k allocations: 10.232 MiB, 0.01% compilation time)</t>
  </si>
  <si>
    <t>(Pnd0[1, 1, 1], Pnf0[1, 1, 1]) = (0.13994271558668167, 0.014952260711876879)</t>
  </si>
  <si>
    <t>(iter, error1, errord, errorf) = (0, 9.014167979314971, 3.1699188320751954, 0.9999899999)</t>
  </si>
  <si>
    <t>137.679846 seconds (137.85 k allocations: 8.904 MiB)</t>
  </si>
  <si>
    <t>(Pnd0[1, 1, 1], Pnf0[1, 1, 1]) = (0.139942715582509, 0.014952260712060154)</t>
  </si>
  <si>
    <t>(iter, error1, errord, errorf) = (1, 1.601051997940687, 0.000528588499139282, 0.00015267118120172382)</t>
  </si>
  <si>
    <t>137.538724 seconds (139.23 k allocations: 8.997 MiB)</t>
  </si>
  <si>
    <t>(Pnd0[1, 1, 1], Pnf0[1, 1, 1]) = (0.1399427155819075, 0.014952260711071736)</t>
  </si>
  <si>
    <t>(iter, error1, errord, errorf) = (2, 1.5847956728663632, 0.0016272251134119564, 8.861438513374509e-5)</t>
  </si>
  <si>
    <t>132.754311 seconds (137.85 k allocations: 8.904 MiB)</t>
  </si>
  <si>
    <t>(Pnd0[1, 1, 1], Pnf0[1, 1, 1]) = (0.13994271558512686, 0.01495226071015567)</t>
  </si>
  <si>
    <t>(iter, error1, errord, errorf) = (3, 1.568704198259839, 0.0024172242393515897, 0.00011267704248790755)</t>
  </si>
  <si>
    <t>129.360383 seconds (137.86 k allocations: 8.905 MiB)</t>
  </si>
  <si>
    <t>(Pnd0[1, 1, 1], Pnf0[1, 1, 1]) = (0.139942715568876, 0.014952260709566957)</t>
  </si>
  <si>
    <t>(iter, error1, errord, errorf) = (4, 1.5527762334602837, 0.00117403321090237, 5.1694439498761735e-5)</t>
  </si>
  <si>
    <t>130.619540 seconds (137.85 k allocations: 8.904 MiB)</t>
  </si>
  <si>
    <t>(Pnd0[1, 1, 1], Pnf0[1, 1, 1]) = (0.13994271559284774, 0.014952260714118192)</t>
  </si>
  <si>
    <t>(iter, error1, errord, errorf) = (5, 1.5370102749970318, 0.0022772785934373485, 8.55028516871803e-5)</t>
  </si>
  <si>
    <t>127.233030 seconds (137.85 k allocations: 8.905 MiB)</t>
  </si>
  <si>
    <t>(Pnd0[1, 1, 1], Pnf0[1, 1, 1]) = (0.13994271559443086, 0.014952260710579389)</t>
  </si>
  <si>
    <t>(iter, error1, errord, errorf) = (6, 1.5214037425102944, 0.0005064246349695267, 5.734610978627708e-5)</t>
  </si>
  <si>
    <t>129.582578 seconds (137.85 k allocations: 8.905 MiB)</t>
  </si>
  <si>
    <t>(iter, error1, errord, errorf) = (7, 1.505956029098316, 0.0005064246349695267, 5.47989919414682e-5)</t>
  </si>
  <si>
    <t>1077.690330 seconds (1.71 M allocations: 103.548 MiB, 0.00% gc time, 0.04% compilation time)</t>
  </si>
  <si>
    <t>ulia&gt; Pnd</t>
  </si>
  <si>
    <t xml:space="preserve"> 0.139943    0.237941    0.237941    0.237941    0.237941    0.237941    0.237941    0.237941    0.237941    0.237941</t>
  </si>
  <si>
    <t xml:space="preserve"> 1.00001e-5  1.00001e-5  1.00001e-5  1.00001e-5  1.00001e-5  1.00001e-5  1.00001e-5  1.00001e-5  1.00001e-5  1.00001e-5</t>
  </si>
  <si>
    <t xml:space="preserve"> 0.788019    0.897966    0.974413    1.36501     1.36501     1.36501     1.36501     1.36501     1.36501     1.36501</t>
  </si>
  <si>
    <t xml:space="preserve"> 1.00001e-5  0.0713619   0.147807    0.538442    0.538442    0.538442    0.538442    0.538442    0.538442    0.538442</t>
  </si>
  <si>
    <t xml:space="preserve"> 1.00001e-5  1.00002e-5  1.00001e-5  1.00002e-5  1.00002e-5  1.00002e-5  1.00002e-5  1.00002e-5  1.00002e-5  1.00002e-5</t>
  </si>
  <si>
    <t xml:space="preserve"> 1.00001e-5  1.00001e-5  1.00002e-5  1.00001e-5  1.00001e-5  1.00001e-5  1.00001e-5  1.00001e-5  1.00001e-5  1.00001e-5</t>
  </si>
  <si>
    <t xml:space="preserve"> 0.31165     0.407478    0.554734    0.554734    0.554734    0.554734    0.554734    0.554734    0.554734    0.554734</t>
  </si>
  <si>
    <t xml:space="preserve"> 1.00001e-5  1.00002e-5  1.00002e-5  1.00002e-5  1.00002e-5  1.00002e-5  1.00002e-5  1.00002e-5  1.00002e-5  1.00002e-5</t>
  </si>
  <si>
    <t xml:space="preserve"> 1.00001e-5  1.00006e-5  1.00001e-5  1.00001e-5  1.00001e-5  1.00001e-5  1.00001e-5  1.00001e-5  1.00001e-5  1.00001e-5</t>
  </si>
  <si>
    <t xml:space="preserve"> 1.11375     1.21927     1.31036     1.37959     1.91566     1.91566     1.91566     1.91566     1.91566     1.91566</t>
  </si>
  <si>
    <t xml:space="preserve"> 0.287206    0.392809    0.48382     0.55307     1.08881     1.08881     1.08881     1.08881     1.08881     1.08881</t>
  </si>
  <si>
    <t xml:space="preserve"> 1.00001e-5  1.00001e-5  1.00001e-5  1.00002e-5  0.262467    0.262467    0.262467    0.262467    0.262467    0.262467</t>
  </si>
  <si>
    <t xml:space="preserve"> 1.00001e-5  1.00001e-5  1.00002e-5  1.00001e-5  1.00002e-5  1.00002e-5  1.00002e-5  1.00002e-5  1.00002e-5  1.00002e-5</t>
  </si>
  <si>
    <t xml:space="preserve"> 1.00001e-5  1.00001e-5  1.00001e-5  1.00025e-5  1.00001e-5  1.00001e-5  1.00001e-5  1.00001e-5  1.00001e-5  1.00001e-5</t>
  </si>
  <si>
    <t xml:space="preserve"> 0.3708      0.467448    0.65058     0.65058     0.65058     0.65058     0.65058     0.65058     0.65058     0.65058</t>
  </si>
  <si>
    <t xml:space="preserve"> 1.00001e-5  1.00002e-5  1.00001e-5  1.00001e-5  1.00001e-5  1.00001e-5  1.00001e-5  1.00001e-5  1.00001e-5  1.00001e-5</t>
  </si>
  <si>
    <t xml:space="preserve"> 0.120716    0.205015    0.205015    0.205015    0.205015    0.205015    0.205015    0.205015    0.205015    0.205015</t>
  </si>
  <si>
    <t xml:space="preserve"> 0.0149523  1.00001e-5  1.00001e-5  1.00001e-5  1.00001e-5  1.00001e-5  1.00001e-5  1.00001e-5  1.00001e-5  1.00001e-5</t>
  </si>
  <si>
    <t xml:space="preserve"> 0.0583544  1.00066e-5  1.00066e-5  1.00066e-5  1.00066e-5  1.00066e-5  1.00066e-5  1.00066e-5  1.00066e-5  1.00066e-5</t>
  </si>
  <si>
    <t xml:space="preserve"> 0.0681015  1.00001e-5  1.00001e-5  1.00001e-5  1.00001e-5  1.00001e-5  1.00001e-5  1.00001e-5  1.00001e-5  1.00001e-5</t>
  </si>
  <si>
    <t xml:space="preserve"> 0.0692687  1.00001e-5  1.00001e-5  1.00001e-5  1.00001e-5  1.00001e-5  1.00001e-5  1.00001e-5  1.00001e-5  1.00001e-5</t>
  </si>
  <si>
    <t xml:space="preserve"> 0.0887801  1.00001e-5  1.00024e-5  1.00009e-5  1.00009e-5  1.00009e-5  1.00009e-5  1.00009e-5  1.00009e-5  1.00009e-5</t>
  </si>
  <si>
    <t xml:space="preserve"> 0.272271   1.00027e-5  1.00001e-5  1.00066e-5  1.00066e-5  1.00066e-5  1.00066e-5  1.00066e-5  1.00066e-5  1.00066e-5</t>
  </si>
  <si>
    <t xml:space="preserve"> 0.0178453  1.00001e-5  1.00001e-5  1.00001e-5  1.00001e-5  1.00001e-5  1.00001e-5  1.00001e-5  1.00001e-5  1.00001e-5</t>
  </si>
  <si>
    <t xml:space="preserve"> 0.0254547  1.00001e-5  1.00013e-5  1.00013e-5  1.00013e-5  1.00013e-5  1.00013e-5  1.00013e-5  1.00013e-5  1.00013e-5</t>
  </si>
  <si>
    <t xml:space="preserve"> 0.0740475  1.00001e-5  1.00066e-5  1.00066e-5  1.00066e-5  1.00066e-5  1.00066e-5  1.00066e-5  1.00066e-5  1.00066e-5</t>
  </si>
  <si>
    <t xml:space="preserve"> 0.10495   1.00001e-5  1.00001e-5  1.00001e-5  1.00001e-5  1.00001e-5  1.00001e-5  1.00001e-5  1.00001e-5  1.00001e-5</t>
  </si>
  <si>
    <t xml:space="preserve"> 0.120786  1.00022e-5  1.00002e-5  1.00015e-5  1.00001e-5  1.00001e-5  1.00001e-5  1.00001e-5  1.00001e-5  1.00001e-5</t>
  </si>
  <si>
    <t xml:space="preserve"> 0.139663  1.00003e-5  1.00004e-5  1.00001e-5  1.00007e-5  1.00007e-5  1.00007e-5  1.00007e-5  1.00007e-5  1.00007e-5</t>
  </si>
  <si>
    <t xml:space="preserve"> 0.415644  0.0196368   1.00012e-5  1.00001e-5  1.00066e-5  1.00066e-5  1.00066e-5  1.00066e-5  1.00066e-5  1.00066e-5</t>
  </si>
  <si>
    <t xml:space="preserve"> 0.0268515  1.00001e-5  1.00001e-5  1.00001e-5  1.00001e-5  1.00001e-5  1.00001e-5  1.00001e-5  1.00001e-5  1.00001e-5</t>
  </si>
  <si>
    <t xml:space="preserve"> 0.035864   1.00003e-5  1.00001e-5  1.00001e-5  1.00001e-5  1.00001e-5  1.00001e-5  1.00001e-5  1.00001e-5  1.00001e-5</t>
  </si>
  <si>
    <t xml:space="preserve"> 0.109231   1.00029e-5  1.00066e-5  1.00066e-5  1.00066e-5  1.00066e-5  1.00066e-5  1.00066e-5  1.00066e-5  1.00066e-5</t>
  </si>
  <si>
    <t xml:space="preserve"> 0.0130755  1.00001e-5  1.00001e-5  1.00001e-5  1.00001e-5  1.00001e-5  1.00001e-5  1.00001e-5  1.00001e-5  1.00001e-5</t>
  </si>
  <si>
    <t xml:space="preserve"> 0.0509446  1.00066e-5  1.00066e-5  1.00066e-5  1.00066e-5  1.00066e-5  1.00066e-5  1.00066e-5  1.00066e-5  1.00066e-5</t>
  </si>
  <si>
    <t xml:space="preserve"> -0.509922     -0.411924     -0.411924     -0.411924     -0.411924     -0.411924     -0.411924     -0.411925     -0.411925     -0.411925</t>
  </si>
  <si>
    <t xml:space="preserve"> -2.10759e-17  -1.87161e-10   1.14185e-11   8.95276e-12   1.12308e-11  -8.14343e-10   1.18601e-11   1.16287e-11  -6.684e-14     9.44383e-12</t>
  </si>
  <si>
    <t xml:space="preserve"> -2.20229e-20  -6.23176e-11  -1.53029e-12  -6.08275e-9    2.97083e-12   3.16629e-12   6.37161e-12  -2.67231e-12   3.72626e-13   9.63733e-12</t>
  </si>
  <si>
    <t xml:space="preserve"> -1.59395e-17  -4.05641e-9   -4.05589e-11  -7.68703e-9   -1.18559e-9    3.01699e-12  -9.20713e-9    1.16205e-11   1.03698e-11  -9.41586e-9</t>
  </si>
  <si>
    <t xml:space="preserve"> -1.18585e-20   1.21442e-11  -1.69083e-10   1.13374e-11  -3.21271e-9   -1.39624e-9    1.16199e-11   1.18393e-11  -1.33724e-12  -6.06083e-12</t>
  </si>
  <si>
    <t xml:space="preserve"> -1.01644e-20  -1.06273e-10   4.86536e-12  -1.73902e-10  -6.32464e-11   1.35728e-12  -3.88991e-9    1.2021e-11    1.1733e-11    1.21707e-11</t>
  </si>
  <si>
    <t xml:space="preserve"> -1.52466e-20  -1.88464e-10  -3.64479e-10   2.2556e-12   -1.0673e-10   -6.53093e-9   -3.78758e-9    1.20126e-11   1.20562e-11  -6.73989e-12</t>
  </si>
  <si>
    <t xml:space="preserve"> -8.47033e-21  -2.60514e-10   1.21957e-11  -3.03711e-10  -6.98927e-12   3.82035e-12   1.1996e-11   -2.13284e-9    1.21244e-11   1.17021e-11</t>
  </si>
  <si>
    <t xml:space="preserve"> -3.39542e-17  -8.62333e-11   7.81981e-12   5.33739e-12   1.18997e-11  -5.34224e-10   2.21432e-12   8.46717e-13   5.98262e-12  -2.32885e-12</t>
  </si>
  <si>
    <t xml:space="preserve"> -8.47033e-21  -1.88559e-11   1.10869e-11   4.41824e-13   1.05748e-11  -3.48164e-10  -1.15674e-9   -2.5752e-9    -2.54013e-9   -3.79128e-9</t>
  </si>
  <si>
    <t xml:space="preserve"> -1.16157      -1.05162      -0.975177     -0.584583     -0.584583     -0.584584     -0.584584     -0.584585     -0.584585     -0.584585</t>
  </si>
  <si>
    <t xml:space="preserve"> -1.29971      -1.22836      -1.15192      -0.761281     -0.761282     -0.761282     -0.761283     -0.761283     -0.761283     -0.761283</t>
  </si>
  <si>
    <t xml:space="preserve">  0.0           1.03193e-10   2.53877e-11  -0.649848     -0.649849     -0.649849     -0.649849     -0.649849     -0.64985      -0.64985</t>
  </si>
  <si>
    <t xml:space="preserve"> -4.40457e-20   6.47802e-12   8.15748e-11   9.08536e-14  -1.61106e-12   1.18872e-11  -3.62185e-9   -6.77177e-12   1.05018e-11  -3.88078e-9</t>
  </si>
  <si>
    <t xml:space="preserve"> -6.60686e-20   6.47802e-12   8.15748e-11  -1.04668e-11   2.02588e-13  -1.01365e-10   1.90684e-12   1.00634e-11   1.18544e-11   9.4465e-12</t>
  </si>
  <si>
    <t xml:space="preserve"> -2.5411e-20    6.47802e-12   8.15748e-11   7.19684e-12  -1.33131e-9    1.2023e-12   -6.51616e-10  -2.12873e-12   1.06267e-11   1.15937e-11</t>
  </si>
  <si>
    <t xml:space="preserve">  0.0           6.47802e-12   8.15748e-11  -3.29796e-10  -1.95717e-9   -3.90379e-10  -5.69184e-9    6.59326e-13   8.22131e-12   9.22816e-12</t>
  </si>
  <si>
    <t xml:space="preserve"> -2.20229e-20   6.47802e-12   8.15747e-11  -5.98411e-9    8.57144e-12  -3.39506e-12  -1.70787e-9   -3.33951e-9   -5.14854e-10   2.27441e-12</t>
  </si>
  <si>
    <t xml:space="preserve"> -2.37169e-20   6.47802e-12   8.15748e-11   5.1419e-12    5.50015e-12   2.94305e-12  -3.17596e-10  -5.79986e-12   8.92867e-12  -2.09896e-9</t>
  </si>
  <si>
    <t xml:space="preserve">  0.0           6.47802e-12   8.15748e-11  -1.34767e-10  -2.04149e-10  -1.85245e-10  -2.29641e-10  -1.36832e-9   -4.639e-9     -3.96247e-9</t>
  </si>
  <si>
    <t xml:space="preserve"> -0.338218     -0.24239      -0.0951347    -0.0951347    -0.0951348    -0.0951348    -0.0951349    -0.0951349    -0.0951349    -0.095135</t>
  </si>
  <si>
    <t xml:space="preserve">  1.69407e-21   1.12959e-11   1.28931e-10   1.15326e-10  -8.60335e-9    1.30506e-10   9.18129e-11   9.50516e-11   1.32061e-10   1.32178e-10</t>
  </si>
  <si>
    <t xml:space="preserve">  9.93039e-15   4.52185e-10  -6.8442e-10    3.61267e-13   1.14527e-11  -4.02356e-12  -4.97886e-12  -7.21655e-12  -6.63699e-12  -1.50617e-11</t>
  </si>
  <si>
    <t xml:space="preserve">  9.93042e-15   4.58073e-10   1.20518e-11  -2.97409e-9   -7.92998e-10   9.54595e-12  -4.30294e-12  -5.18934e-12   9.23529e-12  -5.92049e-12</t>
  </si>
  <si>
    <t xml:space="preserve">  9.93041e-15   4.5333e-10    1.12322e-11  -1.30524e-9    2.06249e-12  -2.96229e-9    1.20386e-11   1.16323e-11   8.74485e-12  -8.72889e-9</t>
  </si>
  <si>
    <t xml:space="preserve">  9.91432e-15   4.58097e-10  -1.38837e-9   -5.28969e-10  -5.06538e-9    1.61056e-12  -3.24676e-9   -1.18559e-9   -2.84266e-12   1.17301e-11</t>
  </si>
  <si>
    <t xml:space="preserve">  9.93039e-15   4.58097e-10   5.32587e-12  -1.23088e-9    9.61214e-13  -1.12377e-9   -2.20912e-9    1.15549e-11   1.16362e-11   1.16372e-11</t>
  </si>
  <si>
    <t xml:space="preserve">  9.93041e-15   4.58097e-10  -4.47139e-11  -4.46766e-10   6.2941e-12   -1.31122e-9    2.36989e-12  -6.72861e-13  -3.28954e-9    1.02422e-11</t>
  </si>
  <si>
    <t xml:space="preserve">  9.93042e-15   4.58097e-10   5.26186e-12   3.10102e-12  -2.92101e-9   -6.32439e-12  -1.15964e-9   -5.18493e-9    1.33815e-12  -2.29369e-11</t>
  </si>
  <si>
    <t xml:space="preserve">  9.93041e-15   4.58097e-10  -2.7027e-9    -3.81205e-9    4.95698e-12  -4.97276e-10  -7.43337e-10   1.1627e-11   -1.56524e-10  -4.61667e-9</t>
  </si>
  <si>
    <t xml:space="preserve"> -1.4857       -1.38019      -1.28909      -1.21987     -0.683804     -0.683805     -0.683806     -0.683807     -0.683808     -0.683809</t>
  </si>
  <si>
    <t xml:space="preserve"> -1.66238      -1.55678      -1.46577      -1.39652     -0.860784     -0.860785     -0.860786     -0.860787     -0.860787     -0.860788</t>
  </si>
  <si>
    <t xml:space="preserve"> -1.29971      -1.29971      -1.29971      -1.29971     -1.03726      -1.03726      -1.03726      -1.03726      -1.03726      -1.03726</t>
  </si>
  <si>
    <t xml:space="preserve"> -2.23617e-19   1.78505e-11   1.12969e-10  -0.649848    -0.649848     -0.649849     -0.649849     -0.64985      -0.64985      -0.64985</t>
  </si>
  <si>
    <t xml:space="preserve">  0.0          -1.18585e-20   6.19387e-12   2.41575e-9  -3.31997e-12   1.12654e-11  -4.75784e-10  -1.08741e-11   5.00599e-12  -6.20843e-12</t>
  </si>
  <si>
    <t xml:space="preserve"> -3.72694e-20  -1.54211e-17   6.19387e-12   2.41575e-9   1.17289e-11  -8.91575e-10   6.82841e-12  -3.39883e-12   1.15814e-11   1.17633e-11</t>
  </si>
  <si>
    <t xml:space="preserve"> -4.06576e-20   1.69407e-21   6.19386e-12   2.41575e-9  -2.21167e-10  -1.09814e-9   -4.10458e-9    5.31828e-13  -3.63629e-12   6.8081e-13</t>
  </si>
  <si>
    <t xml:space="preserve"> -4.60295e-17   1.69407e-21   6.19387e-12   2.41575e-9  -4.56223e-10   1.1675e-12   -1.19649e-9   -1.64171e-11  -2.17292e-9    3.41485e-13</t>
  </si>
  <si>
    <t xml:space="preserve">  0.0           1.69407e-21   6.19386e-12   2.41575e-9  -3.31092e-10  -3.59136e-10  -6.01242e-10  -8.08268e-9   -2.35192e-9   -9.78233e-9</t>
  </si>
  <si>
    <t xml:space="preserve"> -1.86093e-17  -3.38813e-21   6.19387e-12   2.41575e-9   7.23284e-12  -8.3565e-10   -1.65746e-9    1.14895e-11  -3.71056e-9    1.93829e-12</t>
  </si>
  <si>
    <t xml:space="preserve"> -0.279069     -0.182421      0.000710668   0.000710592  -0.649139     -0.649139     -0.64914      -0.64914      -0.64914      -0.64914</t>
  </si>
  <si>
    <t xml:space="preserve"> -5.59042e-20   1.04435e-10  -1.0289e-11   -6.66221e-14  -1.04888e-12  -2.02774e-11  -3.8533e-9    -3.70737e-9   -3.23599e-9   -7.15761e-11</t>
  </si>
  <si>
    <t xml:space="preserve"> -2.87991e-20   1.02548e-11  -2.84789e-10   1.20359e-11  -4.26446e-12   8.14288e-12  -8.63043e-12  -1.57082e-11   8.85913e-12   7.52209e-12</t>
  </si>
  <si>
    <t xml:space="preserve"> -1.69407e-20   1.02548e-11   3.52354e-12  -6.31684e-10   1.17455e-11   3.44972e-12   1.20064e-11  -9.77302e-9   -1.38044e-11   1.20614e-11</t>
  </si>
  <si>
    <t xml:space="preserve"> -1.35525e-20   1.02548e-11  -2.33162e-12  -3.39756e-10   1.19915e-11  -3.46432e-9   -3.11184e-12   1.17091e-11  -1.13151e-9   -1.90341e-9</t>
  </si>
  <si>
    <t xml:space="preserve"> -2.20229e-20   1.02548e-11   3.50588e-12  -1.18792e-9   -1.73517e-12  -3.99523e-9   -1.5077e-11    1.02514e-11   1.21139e-11   1.19771e-11</t>
  </si>
  <si>
    <t xml:space="preserve"> -1.52466e-20   1.02548e-11  -1.26207e-9   -1.62614e-11  -3.36752e-10  -6.28008e-10   2.99144e-12  -3.02728e-9    1.18915e-11   1.13075e-11</t>
  </si>
  <si>
    <t xml:space="preserve">  1.18585e-20   1.02548e-11   7.33124e-12   1.18118e-11  -2.9407e-10    1.17231e-12  -4.39537e-10  -5.07986e-11  -1.47752e-11  -3.95551e-9</t>
  </si>
  <si>
    <t xml:space="preserve"> -1.69407e-20   1.02548e-11  -1.98993e-10   1.19392e-11   8.19791e-12   1.14551e-11   2.30444e-12  -9.64272e-9   -2.80129e-9   -3.22492e-9</t>
  </si>
  <si>
    <t xml:space="preserve"> -5.0822e-21    1.02548e-11   7.07454e-12   5.16619e-12  -2.45759e-9   -5.62811e-10   2.39659e-12  -5.5122e-9    -4.46671e-9    2.12623e-14</t>
  </si>
  <si>
    <t xml:space="preserve"> -0.529148     -0.444849     -0.444849     -0.444849     -0.444849     -0.444849     -0.44485      -0.44485      -0.44485      -0.44485</t>
  </si>
  <si>
    <t xml:space="preserve">  1.69407e-21  -3.45306e-10  -4.27301e-9   -6.8578e-9     1.16095e-11   1.07862e-11  -7.41959e-12   1.09253e-11   1.20337e-11  -1.54281e-9</t>
  </si>
  <si>
    <t xml:space="preserve"> -1.81045e-17  -3.49842e-9   -3.2708e-10    1.21176e-11   1.08493e-11   6.93012e-12   1.19498e-11   1.20809e-11  -3.10987e-9   -2.10439e-11</t>
  </si>
  <si>
    <t xml:space="preserve"> -1.01644e-20  -2.78764e-10  -1.24875e-9    1.1408e-12   -1.34463e-9    1.20742e-11   2.39816e-12   5.57472e-12   1.06006e-11  -5.50766e-10</t>
  </si>
  <si>
    <t xml:space="preserve"> -2.37169e-20  -7.73069e-10   5.64594e-13  -1.20435e-11  -3.10549e-9   -4.59267e-13   9.36547e-12  -8.13964e-12  -1.42143e-9    1.14456e-11</t>
  </si>
  <si>
    <t xml:space="preserve"> -1.12334e-17  -5.16825e-12   4.45052e-12  -5.28371e-11  -6.19172e-10  -3.89639e-12  -6.34213e-10   1.15094e-11   1.21694e-11   9.2435e-12</t>
  </si>
  <si>
    <t xml:space="preserve"> -8.47033e-21   1.13665e-11  -8.71413e-10   2.15482e-12  -1.84475e-10   2.81087e-12  -6.49419e-12  -3.89314e-9    6.73186e-14  -4.97064e-9</t>
  </si>
  <si>
    <t xml:space="preserve"> -6.77626e-21   1.07826e-11   2.00532e-12   4.10449e-12  -3.2501e-9    -5.81348e-11  -2.31798e-12  -1.23716e-9   -8.07956e-12   1.19973e-11</t>
  </si>
  <si>
    <t xml:space="preserve"> -8.47033e-21  -2.9337e-10    1.21229e-11  -4.52187e-10  -7.45251e-10  -3.37648e-12  -4.64525e-9   -3.71533e-10   1.8704e-13    1.63071e-12</t>
  </si>
  <si>
    <t xml:space="preserve"> -1.47977e-17  -2.94737e-10   5.21352e-12  -2.13108e-10  -5.4571e-12   -6.48361e-9   -1.01309e-9   -1.30994e-10  -3.3726e-9    -1.82415e-9</t>
  </si>
  <si>
    <t xml:space="preserve"> -0.147518  -6.77626e-21  -3.55754e-20  -1.01644e-20  -1.01644e-20  -1.01644e-20  -8.72105e-18  -3.38813e-20  -1.35525e-20  -8.47033e-21</t>
  </si>
  <si>
    <t xml:space="preserve"> -0.104116   6.47502e-9    8.12842e-10   5.78259e-9    5.38593e-9    6.48213e-9    3.18394e-9    6.01684e-9    6.47401e-9    6.02808e-9</t>
  </si>
  <si>
    <t xml:space="preserve"> -0.104116   6.46309e-9    6.46685e-9    6.48189e-9    5.14539e-9    5.70241e-9    6.47206e-9    6.45386e-9    5.90305e-9    5.63076e-9</t>
  </si>
  <si>
    <t xml:space="preserve"> -0.104116   6.48183e-9    6.4753e-9     5.92016e-10  -8.14977e-10   6.4706e-9     5.25905e-9    5.11169e-9    6.47163e-9    4.20295e-9</t>
  </si>
  <si>
    <t xml:space="preserve"> -0.104116   5.32749e-9    6.47536e-9    5.30936e-9   -3.01763e-9    6.48211e-9    6.39087e-10   3.44513e-9    6.47186e-9    6.47423e-9</t>
  </si>
  <si>
    <t xml:space="preserve"> -0.104117   6.473e-9      6.46709e-9    6.44301e-9    6.48196e-9    6.468e-9      6.4809e-9     3.20505e-9    3.51138e-9    3.19958e-9</t>
  </si>
  <si>
    <t xml:space="preserve"> -0.104117   6.47048e-9    6.48199e-9    6.46966e-9    6.48206e-9   -1.62576e-9    6.48091e-9    5.19186e-9    2.47585e-9    6.46694e-9</t>
  </si>
  <si>
    <t xml:space="preserve"> -0.104117   6.44199e-9    6.48198e-9    6.47104e-9    6.46893e-9    6.46655e-9    3.92835e-9    6.48194e-9    3.63126e-9    4.97882e-9</t>
  </si>
  <si>
    <t xml:space="preserve"> -0.104117   6.45196e-9    6.42703e-9    6.4619e-9    -2.12288e-9    6.48101e-9    6.47531e-9    6.46577e-9    6.45763e-9    6.46318e-9</t>
  </si>
  <si>
    <t xml:space="preserve"> -0.104117   6.39662e-9    4.5324e-9     6.46212e-9    3.7772e-9     6.46999e-9    6.48173e-9    6.48199e-9    6.48131e-9    6.48171e-9</t>
  </si>
  <si>
    <t xml:space="preserve"> -0.581764  -0.324926  -0.162453   2.11758e-19   3.55754e-19   3.15096e-19   3.30343e-19  -1.89769e-17  3.32037e-19   3.55754e-19</t>
  </si>
  <si>
    <t xml:space="preserve"> -0.580598  -0.324927  -0.162455  -3.55754e-20  -1.18585e-20  -1.64121e-17  -8.47033e-21   0.0          0.0          -6.77626e-21</t>
  </si>
  <si>
    <t xml:space="preserve"> -0.561084  -0.324925  -0.162451   7.65612e-10   7.65612e-10   7.65612e-10   7.65612e-10   7.65612e-10  7.65612e-10   7.65612e-10</t>
  </si>
  <si>
    <t xml:space="preserve"> -0.540053  -0.487385  -0.162459   6.46503e-9    6.47989e-9    5.59605e-9    6.48125e-9    6.47819e-9   5.17017e-9    6.48199e-9</t>
  </si>
  <si>
    <t xml:space="preserve"> -0.540056  -0.487388  -0.162461   6.44852e-9    6.46752e-9    6.47007e-9    6.25379e-9    6.03424e-9   5.4744e-9     5.64452e-9</t>
  </si>
  <si>
    <t xml:space="preserve"> -0.540058  -0.487391  -0.324917   6.42725e-9    6.47948e-9    6.46548e-9    6.46491e-9    6.47163e-9   5.70121e-9    5.96245e-9</t>
  </si>
  <si>
    <t xml:space="preserve"> -0.54006   -0.649847  -0.324917   6.4804e-9     6.48205e-9    6.4758e-9    -2.47143e-9    6.47842e-9   5.94775e-9    4.88264e-9</t>
  </si>
  <si>
    <t xml:space="preserve"> -0.540062  -0.649849  -0.324918   6.48071e-9    6.29125e-9    6.46455e-9    6.47905e-9    6.48088e-9   6.482e-9      6.47153e-9</t>
  </si>
  <si>
    <t xml:space="preserve"> -0.540063  -0.649849  -0.324918   6.15935e-9    6.4556e-9     6.47728e-9    6.47654e-9    6.4748e-9    5.00916e-9    6.48207e-9</t>
  </si>
  <si>
    <t xml:space="preserve"> -0.702518  -0.649849  -0.324919   6.4667e-9     6.48069e-9    6.47499e-9    6.48138e-9    6.48136e-9   6.4789e-9     6.48208e-9</t>
  </si>
  <si>
    <t xml:space="preserve"> -0.30709   -1.56764e-16  -3.55754e-20  -2.46876e-17  -1.86347e-20  -3.53297e-17  -3.84858e-17  -3.89788e-17  -1.35525e-20  -1.93581e-17</t>
  </si>
  <si>
    <t xml:space="preserve"> -0.299482   2.48229e-11   1.03806e-9    1.17803e-9    7.07818e-10   2.20455e-10   1.20687e-9    1.20533e-9   -3.4803e-9     1.15507e-9</t>
  </si>
  <si>
    <t xml:space="preserve"> -0.413344  -5.94084e-11   6.48035e-9    6.4804e-9     4.75549e-9    6.47441e-9    6.47505e-9    6.47135e-9    6.47397e-9    6.47443e-9</t>
  </si>
  <si>
    <t xml:space="preserve"> -0.413346  -1.29575e-9    4.5381e-9     6.47631e-9    6.48212e-9    5.36107e-9    6.47283e-9    6.46668e-9    4.5093e-9     6.47045e-9</t>
  </si>
  <si>
    <t xml:space="preserve"> -0.413347  -6.8929e-10   -3.27115e-10  -2.87007e-9    6.4796e-9     6.48195e-9    3.62175e-9    5.50512e-9    6.47019e-9    5.03637e-9</t>
  </si>
  <si>
    <t xml:space="preserve"> -0.413348  -0.16245       6.47124e-9    6.47571e-9   -3.47814e-9    6.47945e-9    6.48206e-9    6.48214e-9    6.47271e-9    4.82974e-9</t>
  </si>
  <si>
    <t xml:space="preserve"> -0.413349  -0.162451      6.46824e-9    6.48155e-9    6.46506e-9    6.47875e-9    6.48199e-9    6.46835e-9    6.44984e-9    5.91542e-10</t>
  </si>
  <si>
    <t xml:space="preserve"> -0.413349  -0.162451      6.48187e-9    6.48081e-9    6.46455e-9   -9.44475e-10   6.46189e-9    6.47807e-9    6.48136e-9    6.46562e-9</t>
  </si>
  <si>
    <t xml:space="preserve"> -0.41335   -0.162451      6.4298e-9     6.45218e-9    6.48207e-9    6.48097e-9    6.48196e-9    6.48201e-9    6.4678e-9     6.46632e-9</t>
  </si>
  <si>
    <t xml:space="preserve"> -0.413351  -0.162452      6.48192e-9    6.48201e-9    6.45906e-9    6.4777e-9     6.47514e-9   -3.65384e-10   6.48197e-9    6.48207e-9</t>
  </si>
  <si>
    <t xml:space="preserve"> -0.707383  -0.649849  -0.324923  -0.162452  -4.1674e-19   -2.20229e-20  -1.66984e-17   0.0          -1.86347e-20   0.0</t>
  </si>
  <si>
    <t xml:space="preserve"> -0.707384  -0.64985   -0.324924  -0.162453  -2.03288e-20  -5.35155e-18  -1.01644e-20  -8.47033e-21  -6.77626e-21  -8.47033e-21</t>
  </si>
  <si>
    <t xml:space="preserve"> -0.691549  -0.649851  -0.324925  -0.162454  -2.20229e-20  -1.35525e-20  -1.18585e-20  -5.0822e-21   -6.77626e-21  -8.47033e-21</t>
  </si>
  <si>
    <t xml:space="preserve"> -0.672669  -0.649849  -0.324923  -0.162461   6.4113e-10    6.4113e-10    6.4113e-10    6.4113e-10    6.4113e-10    6.4113e-10</t>
  </si>
  <si>
    <t xml:space="preserve"> -0.559149  -0.630228  -0.487382  -0.162461   6.47665e-9    1.96126e-9   -7.02387e-10   6.47272e-9    6.29292e-9    6.10246e-9</t>
  </si>
  <si>
    <t xml:space="preserve"> -0.559152  -0.630231  -0.487387  -0.324917  -1.75515e-9    6.47407e-9    6.46282e-9    6.47245e-9    6.18088e-9    6.20218e-9</t>
  </si>
  <si>
    <t xml:space="preserve"> -0.559155  -0.792688  -0.487391  -0.324918   6.4815e-9     6.48155e-9    6.48196e-9    6.47334e-9    6.47161e-9    6.47275e-9</t>
  </si>
  <si>
    <t xml:space="preserve"> -0.559157  -0.792691  -0.649848  -0.324919   6.46506e-9    6.46505e-9   -3.03765e-9    6.46078e-9    6.48211e-9    6.47166e-9</t>
  </si>
  <si>
    <t xml:space="preserve"> -0.721613  -0.792693  -0.649848  -0.324919   6.47416e-9    6.48117e-9    6.4818e-9    -1.48773e-9    6.48177e-9   -2.0459e-9</t>
  </si>
  <si>
    <t xml:space="preserve"> -0.721614  -0.792695  -0.649849  -0.324919   4.10781e-9    6.4795e-9     6.47736e-9    3.82398e-9    6.48155e-9    6.46502e-9</t>
  </si>
  <si>
    <t xml:space="preserve"> -0.298084  -3.23324e-16  -4.61853e-17  -2.95411e-17  -2.48384e-17  -4.40457e-20  0.0          -1.35525e-20  -2.5411e-20   -1.18585e-20</t>
  </si>
  <si>
    <t xml:space="preserve"> -0.289073  -9.10719e-13   8.29298e-12  -4.7616e-10   -8.96494e-10  -1.00321e-10  2.06973e-11   2.0066e-11    2.04468e-11   1.73475e-11</t>
  </si>
  <si>
    <t xml:space="preserve"> -0.378163  -0.162451      6.47104e-9    2.05738e-9    6.44517e-9    6.47322e-9   6.47458e-9    5.48587e-9    6.29091e-9    6.09846e-9</t>
  </si>
  <si>
    <t xml:space="preserve"> -0.378164  -0.162453      6.45761e-9    6.48164e-9    2.49624e-9    6.47129e-9   4.90505e-9    4.22492e-9    6.47409e-9    4.94295e-9</t>
  </si>
  <si>
    <t xml:space="preserve"> -0.378165  -0.162454      6.4672e-9     6.48006e-9    2.6186e-9     6.48182e-9   6.4728e-9     5.68572e-9   -7.79586e-10   6.4749e-9</t>
  </si>
  <si>
    <t xml:space="preserve"> -0.378166  -0.162455      6.47799e-9    6.48204e-9    6.46927e-9    6.48162e-9   6.47448e-9    1.30205e-9    2.88165e-9    1.18799e-9</t>
  </si>
  <si>
    <t xml:space="preserve"> -0.378167  -0.162455      6.47976e-9    6.46675e-9    6.47501e-9    6.48162e-9   6.4682e-9     6.48191e-9    2.8107e-9     3.66733e-9</t>
  </si>
  <si>
    <t xml:space="preserve"> -0.378168  -0.162456      6.44345e-9    5.29189e-9    6.48098e-9    6.46579e-9   6.47594e-9    6.46778e-9    6.48043e-9    6.48011e-9</t>
  </si>
  <si>
    <t xml:space="preserve"> -0.378169  -0.162456      6.48105e-9    5.39581e-9    5.39474e-9   -1.45719e-10  6.46352e-9    5.93729e-9    6.4819e-9     6.48183e-9</t>
  </si>
  <si>
    <t xml:space="preserve"> -0.378169  -0.162456      6.41209e-9    6.44185e-9    6.48081e-9   -2.68115e-9   6.46788e-9    6.48163e-9    6.48199e-9    6.46893e-9</t>
  </si>
  <si>
    <t xml:space="preserve"> -0.149394  -2.37169e-20  -3.72694e-20  -1.35525e-20  -6.77626e-21  -1.01644e-20  -5.0822e-21  -1.69407e-20  -8.47033e-21  -1.01644e-20</t>
  </si>
  <si>
    <t xml:space="preserve"> -0.111525   6.47452e-9    6.48198e-9    2.36263e-9    5.73236e-9    3.77032e-9    6.45461e-9   5.78842e-9   -8.66426e-10  -2.61774e-9</t>
  </si>
  <si>
    <t xml:space="preserve"> -0.111526   6.48134e-9    6.48187e-9    3.9381e-9     4.88736e-9    6.47312e-9    5.23668e-9   5.0273e-9     6.4821e-9     6.47484e-9</t>
  </si>
  <si>
    <t xml:space="preserve"> -0.111526   6.48028e-9    6.4784e-9     6.48122e-9    6.4821e-9     4.33283e-9    6.46363e-9   5.14297e-9    6.10192e-9   -1.64962e-9</t>
  </si>
  <si>
    <t xml:space="preserve"> -0.111526   6.47932e-9    6.46038e-9    5.59457e-9    6.48208e-9    6.47209e-9    6.42455e-9   6.47232e-9    2.74526e-9    4.72291e-9</t>
  </si>
  <si>
    <t xml:space="preserve"> -0.111526   6.45216e-9    6.46727e-9    6.47008e-9    6.48201e-9    6.47597e-9    6.48209e-9   3.0191e-9     4.67066e-9    3.44866e-9</t>
  </si>
  <si>
    <t xml:space="preserve"> -0.111526   4.62556e-9    6.48185e-9    6.47158e-9    6.48191e-9    6.46766e-9    6.46725e-9   6.48132e-9    6.47268e-9    3.08791e-9</t>
  </si>
  <si>
    <t xml:space="preserve"> -0.111526   6.4821e-9     6.44785e-9    6.46272e-9    6.4818e-9     6.47194e-9    6.46718e-9   6.48189e-9    6.46905e-9    2.53262e-9</t>
  </si>
  <si>
    <t xml:space="preserve"> -0.111526   6.46883e-9    2.68336e-9    6.48039e-9    6.48009e-9    6.47732e-9    6.48204e-9   6.47176e-9    6.47648e-9    6.46485e-9</t>
  </si>
  <si>
    <t xml:space="preserve"> -0.111526   6.4817e-9     6.46652e-9    6.48171e-9    6.46181e-9    1.22417e-9    6.47516e-9   6.46113e-9    6.48176e-9    6.48174e-9</t>
  </si>
  <si>
    <t>D</t>
  </si>
  <si>
    <t>F</t>
  </si>
  <si>
    <t>(a1, a1_ng, a2, a2_ng, a3, a3_ng, a4, a4_ng, a5, a5_ng) = (2.9105, 1.47282, 0.41664916771642774, 1.052675638885648, 0.0340496079380328, 0.18651626342272112, 0.4015213989554117, 0.8882520489476254, 0.03576394173975248, 0.19930679340789645)</t>
  </si>
  <si>
    <t>(2.9105, 1.47282, 0.41664916771642774, 1.052675638885648, 0.0340496079380328, 0.18651626342272112, 0.4015213989554117, 0.8882520489476254, 0.03576394173975248, 0.19930679340789645)</t>
  </si>
  <si>
    <t>22.364432 seconds (139.27 k allocations: 9.086 MiB)</t>
  </si>
  <si>
    <t>(Pnd0[1, 1, 1], Pnf0[1, 1, 1]) = (1.00001003344033e-5, 1.0003565877989116e-5)</t>
  </si>
  <si>
    <t>(iter, error1, errord, errorf) = (0, 9.014167965883138, 2.8992012788099366, 0.9999899999)</t>
  </si>
  <si>
    <t xml:space="preserve"> 22.108567 seconds (139.05 k allocations: 9.071 MiB)</t>
  </si>
  <si>
    <t>(Pnd0[1, 1, 1], Pnf0[1, 1, 1]) = (0.6498610550054007, 0.1624686388895237)</t>
  </si>
  <si>
    <t>(iter, error1, errord, errorf) = (1, 1.5998333449294988, 3.249297266958678, 0.4873981726142518)</t>
  </si>
  <si>
    <t xml:space="preserve"> 21.842236 seconds (139.06 k allocations: 9.072 MiB)</t>
  </si>
  <si>
    <t>(Pnd0[1, 1, 1], Pnf0[1, 1, 1]) = (0.6498640783961733, 0.1624710214066273)</t>
  </si>
  <si>
    <t>(iter, error1, errord, errorf) = (2, 1.5434904850701716, 1.9485785410353595, 0.3249294366559657)</t>
  </si>
  <si>
    <t xml:space="preserve"> 21.845868 seconds (139.05 k allocations: 9.071 MiB)</t>
  </si>
  <si>
    <t>(Pnd0[1, 1, 1], Pnf0[1, 1, 1]) = (0.6498648827904445, 0.16247082169104415)</t>
  </si>
  <si>
    <t>(iter, error1, errord, errorf) = (3, 1.4204483159241796, 0.6498514764893446, 0.32492823942622473)</t>
  </si>
  <si>
    <t xml:space="preserve"> 21.805879 seconds (139.06 k allocations: 9.072 MiB)</t>
  </si>
  <si>
    <t>(Pnd0[1, 1, 1], Pnf0[1, 1, 1]) = (0.6498650326855493, 0.16247047415250754)</t>
  </si>
  <si>
    <t>(iter, error1, errord, errorf) = (4, 1.2015317728906396, 0.6498510093987884, 0.3249220292452287)</t>
  </si>
  <si>
    <t xml:space="preserve"> 21.759850 seconds (139.05 k allocations: 9.071 MiB)</t>
  </si>
  <si>
    <t>(Pnd0[1, 1, 1], Pnf0[1, 1, 1]) = (0.6498650618993087, 0.16247041724581213)</t>
  </si>
  <si>
    <t>(iter, error1, errord, errorf) = (5, 0.9157042307278909, 0.649850662575948, 0.16246846486858502)</t>
  </si>
  <si>
    <t xml:space="preserve"> 21.715884 seconds (139.06 k allocations: 9.071 MiB)</t>
  </si>
  <si>
    <t>(Pnd0[1, 1, 1], Pnf0[1, 1, 1]) = (0.6498650653671703, 0.16247039937434793)</t>
  </si>
  <si>
    <t>(iter, error1, errord, errorf) = (6, 0.6477542739348223, 0.6498501329252558, 0.16245665786028096)</t>
  </si>
  <si>
    <t xml:space="preserve"> 21.748639 seconds (139.05 k allocations: 9.071 MiB)</t>
  </si>
  <si>
    <t>(Pnd0[1, 1, 1], Pnf0[1, 1, 1]) = (0.649865065586145, 0.16247039840407884)</t>
  </si>
  <si>
    <t>(iter, error1, errord, errorf) = (7, 0.46626507994417477, 0.6498497359090349, 0.16245554594398814)</t>
  </si>
  <si>
    <t xml:space="preserve"> 21.614229 seconds (144.53 k allocations: 9.443 MiB)</t>
  </si>
  <si>
    <t>(Pnd0[1, 1, 1], Pnf0[1, 1, 1]) = (0.6498650655083218, 0.16247039943041236)</t>
  </si>
  <si>
    <t>(iter, error1, errord, errorf) = (8, 0.3746982643331531, 0.6498219614313032, 0.16245494864317056)</t>
  </si>
  <si>
    <t xml:space="preserve"> 21.683166 seconds (139.06 k allocations: 9.071 MiB)</t>
  </si>
  <si>
    <t>(Pnd0[1, 1, 1], Pnf0[1, 1, 1]) = (0.6498650655141537, 0.16247039965132512)</t>
  </si>
  <si>
    <t>(iter, error1, errord, errorf) = (9, 0.3381967117358311, 0.6498219620539292, 0.16245489163950233)</t>
  </si>
  <si>
    <t xml:space="preserve"> 21.801250 seconds (139.06 k allocations: 9.071 MiB)</t>
  </si>
  <si>
    <t>(Pnd0[1, 1, 1], Pnf0[1, 1, 1]) = (0.6498650655021162, 0.16247039978737884)</t>
  </si>
  <si>
    <t>(iter, error1, errord, errorf) = (10, 0.3249769540061873, 1.2254309633696892e-7, 2.016384544323291e-5)</t>
  </si>
  <si>
    <t>240.295702 seconds (1.54 M allocations: 104.137 MiB)</t>
  </si>
  <si>
    <t>1.633526256299421)</t>
  </si>
  <si>
    <t>1.6496733515335642)</t>
  </si>
  <si>
    <t>1.6781985814989755)</t>
  </si>
  <si>
    <t>ROW_imp_sale</t>
  </si>
  <si>
    <t>xd</t>
  </si>
  <si>
    <t>xf</t>
  </si>
  <si>
    <t>xr</t>
  </si>
  <si>
    <t>1.7045926131131337)</t>
  </si>
  <si>
    <t>(0.0</t>
  </si>
  <si>
    <t>(0.0022</t>
  </si>
  <si>
    <t>(0.04112</t>
  </si>
  <si>
    <t>(0.02784</t>
  </si>
  <si>
    <t>(0.03074</t>
  </si>
  <si>
    <t>(0.0272</t>
  </si>
  <si>
    <t>(0.01714</t>
  </si>
  <si>
    <t>(0.0261</t>
  </si>
  <si>
    <t>(0.00274</t>
  </si>
  <si>
    <t>[1.3333333333333333</t>
  </si>
  <si>
    <t>[1.3810456563117184</t>
  </si>
  <si>
    <t>[1.3776428062413864</t>
  </si>
  <si>
    <t>[1.2670332923972172</t>
  </si>
  <si>
    <t>[1.2579993136302159</t>
  </si>
  <si>
    <t>0.4622039425047505]</t>
  </si>
  <si>
    <t>0.868066958321744]</t>
  </si>
  <si>
    <t>0.8067458253882404]</t>
  </si>
  <si>
    <t>1.0493673479052343]</t>
  </si>
  <si>
    <t>0.9720977002753906]</t>
  </si>
  <si>
    <t>0.9045349638642561]</t>
  </si>
  <si>
    <t>0.9255781153702358]</t>
  </si>
  <si>
    <t>0.9876398568519852]</t>
  </si>
  <si>
    <t>1.0661656176327385]</t>
  </si>
  <si>
    <t>0.9876398568519855]</t>
  </si>
  <si>
    <t>(0.03084,</t>
  </si>
  <si>
    <t>0.4209112854450352,</t>
  </si>
  <si>
    <t>0.02723510214697116,</t>
  </si>
  <si>
    <t>0.04504734835965591,</t>
  </si>
  <si>
    <t>0.10802549572985892,</t>
  </si>
  <si>
    <t>0.1813110400711455,</t>
  </si>
  <si>
    <t>0.13526059787683006,</t>
  </si>
  <si>
    <t>0.22635838843080142,</t>
  </si>
  <si>
    <t>0.05751152399953809,</t>
  </si>
  <si>
    <t>0.09233944343182254,</t>
  </si>
  <si>
    <t>0.09078829989679556,</t>
  </si>
  <si>
    <t>0.5549160778042506,</t>
  </si>
  <si>
    <t>0.936213113677227,</t>
  </si>
  <si>
    <t>0.9092117001032045,</t>
  </si>
  <si>
    <t>1.689840079330219)</t>
  </si>
  <si>
    <t>(0.03192,</t>
  </si>
  <si>
    <t>0.4093679954045791,</t>
  </si>
  <si>
    <t>1.1240146125279709,</t>
  </si>
  <si>
    <t>0.2430244250688476,</t>
  </si>
  <si>
    <t>0.9720977002753908],</t>
  </si>
  <si>
    <t>0.025452458318332004,</t>
  </si>
  <si>
    <t>0.04197294710744554,</t>
  </si>
  <si>
    <t>0.10702051884708819,</t>
  </si>
  <si>
    <t>0.1806103974311443,</t>
  </si>
  <si>
    <t>0.1324729771654202,</t>
  </si>
  <si>
    <t>0.2225833445385898,</t>
  </si>
  <si>
    <t>0.0572288332253165,</t>
  </si>
  <si>
    <t>0.09165803710541903,</t>
  </si>
  <si>
    <t>0.0901969216918462,</t>
  </si>
  <si>
    <t>0.5554124434949941,</t>
  </si>
  <si>
    <t>0.9403483648778674,</t>
  </si>
  <si>
    <t>0.9098030783081538,</t>
  </si>
  <si>
    <t>1.6948874879452493)</t>
  </si>
  <si>
    <t>thetad</t>
  </si>
  <si>
    <t>thetaf</t>
  </si>
  <si>
    <t>mena lamd</t>
  </si>
  <si>
    <t>mean lamf</t>
  </si>
  <si>
    <t>pf</t>
  </si>
  <si>
    <t>pr, pd</t>
  </si>
  <si>
    <t>35 days+ 18</t>
  </si>
  <si>
    <t>20 days</t>
  </si>
  <si>
    <t>pfxf_sales</t>
  </si>
  <si>
    <t>prvr_sales</t>
  </si>
  <si>
    <t>prxr_py</t>
  </si>
  <si>
    <t>xr_y</t>
  </si>
  <si>
    <t>2.0556052330810326)</t>
  </si>
  <si>
    <t>y_mean_unc, # x1 = p, x2 = y, x3 = x, x4 = xf, x5 = xd, x6=xr</t>
  </si>
  <si>
    <t>thetar</t>
  </si>
  <si>
    <t>0.24423128894340562,</t>
  </si>
  <si>
    <t>1.6697838173583015)</t>
  </si>
  <si>
    <t>pfxf_tot import</t>
  </si>
  <si>
    <t>pdxd_tot import</t>
  </si>
  <si>
    <t>prxr_tot import</t>
  </si>
  <si>
    <t>ROW_imp_tot</t>
  </si>
  <si>
    <t>pfxf_inputs %</t>
  </si>
  <si>
    <t>pdxd_inputs %</t>
  </si>
  <si>
    <t>prxr_inputs %</t>
  </si>
  <si>
    <t>1.5668316704440755)</t>
  </si>
  <si>
    <t>1.484624154087648)</t>
  </si>
  <si>
    <t>1.470277299647485)</t>
  </si>
  <si>
    <t>0.07326938668302169,</t>
  </si>
  <si>
    <t>0.13432720891887312,</t>
  </si>
  <si>
    <t>0.03663469334151082],</t>
  </si>
  <si>
    <t>1.5388535672366737)</t>
  </si>
  <si>
    <t>(0.00446</t>
  </si>
  <si>
    <t>(0.0342</t>
  </si>
  <si>
    <t>(0.06078</t>
  </si>
  <si>
    <t>(0.16482</t>
  </si>
  <si>
    <t>(0.18226</t>
  </si>
  <si>
    <t>[1.26771839194825</t>
  </si>
  <si>
    <t>[1.2603784333619117</t>
  </si>
  <si>
    <t>[1.2555437935704281</t>
  </si>
  <si>
    <t>0.02960083251073081]</t>
  </si>
  <si>
    <t>0.02442312889434056]</t>
  </si>
  <si>
    <t>0.02636694309835607]</t>
  </si>
  <si>
    <t>0.04776683043299525]</t>
  </si>
  <si>
    <t>0.040127068125349705]</t>
  </si>
  <si>
    <t>0.03663469334151082]</t>
  </si>
  <si>
    <t>2 xd increases, so invd increases, and does so more that the decline in inv f</t>
  </si>
  <si>
    <t>issues</t>
  </si>
  <si>
    <t>1 inv f goes down, but prices go up, so overall effect muted</t>
  </si>
  <si>
    <t>Need larger changes in inputs…</t>
  </si>
  <si>
    <t>increase elasticity?</t>
  </si>
  <si>
    <t>1.6008562059025364)</t>
  </si>
  <si>
    <t>(0.17952</t>
  </si>
  <si>
    <t>0.0351997390551115]</t>
  </si>
  <si>
    <t>1.5886913254222998)</t>
  </si>
  <si>
    <t>1.4356689174012394)</t>
  </si>
  <si>
    <t>1.5053144396314473)</t>
  </si>
  <si>
    <t>check deter vs stoch mean and var? also difference between xd and xf</t>
  </si>
  <si>
    <t>1.5597117376124372)</t>
  </si>
  <si>
    <t>(0.03808</t>
  </si>
  <si>
    <t>(0.16712</t>
  </si>
  <si>
    <t>(0.17782</t>
  </si>
  <si>
    <t>(0.18018</t>
  </si>
  <si>
    <t>[1.248366501929602</t>
  </si>
  <si>
    <t>0.035092095238468506]</t>
  </si>
  <si>
    <t>0.04039728234869199]</t>
  </si>
  <si>
    <t>0.036914062500000004]</t>
  </si>
  <si>
    <t>0.036201860099061796]</t>
  </si>
  <si>
    <t>vf</t>
  </si>
  <si>
    <t>vi</t>
  </si>
  <si>
    <t>sig = 2,5</t>
  </si>
  <si>
    <t>sig = 4</t>
  </si>
  <si>
    <t>(a1, a2, a3, a4, a5, a6, a7, a8, a9, a10, a11, a12, a13, a14, a15, a16, a17, a18, a19) = (0.06222, 0.5469061588954304, [1.3333333333333333, 0.24423128894340562, 0.34741692827774073, 0.07326938668302169, 0.13432720891887312, 0.03663469334151082], 0.041394519224526305, 0.06432974555412778, 0.11984583776610337, 0.18167317799878988, 0.1612403569906297, 0.24600292355291764, 0.10111620003265964, 0.1559978986408623, 0.15151687580629686, 0.34000966192401066, 0.5396181503147824, 0.5200456223542326, 0.2077321496638634, 0.34678109715208616, 0.3284375018394705, 1.618600244295865)</t>
  </si>
  <si>
    <t>(0.06222,</t>
  </si>
  <si>
    <t>0.5469061588954304,</t>
  </si>
  <si>
    <t>0.34741692827774073,</t>
  </si>
  <si>
    <t>0.041394519224526305,</t>
  </si>
  <si>
    <t>0.06432974555412778,</t>
  </si>
  <si>
    <t>0.11984583776610337,</t>
  </si>
  <si>
    <t>0.18167317799878988,</t>
  </si>
  <si>
    <t>0.1612403569906297,</t>
  </si>
  <si>
    <t>0.24600292355291764,</t>
  </si>
  <si>
    <t>0.10111620003265964,</t>
  </si>
  <si>
    <t>0.1559978986408623,</t>
  </si>
  <si>
    <t>0.15151687580629686,</t>
  </si>
  <si>
    <t>0.34000966192401066,</t>
  </si>
  <si>
    <t>0.5396181503147824,</t>
  </si>
  <si>
    <t>0.5200456223542326,</t>
  </si>
  <si>
    <t>0.2077321496638634,</t>
  </si>
  <si>
    <t>0.34678109715208616,</t>
  </si>
  <si>
    <t>0.3284375018394705,</t>
  </si>
  <si>
    <t>1.618600244295865)</t>
  </si>
  <si>
    <t>(0.06222</t>
  </si>
  <si>
    <t>imp_Echina_Tot</t>
  </si>
  <si>
    <t>1.613232421679791)</t>
  </si>
  <si>
    <t>delayf</t>
  </si>
  <si>
    <t>mean lamd</t>
  </si>
  <si>
    <t>delayd</t>
  </si>
  <si>
    <t>pd</t>
  </si>
  <si>
    <t>35 + 14days</t>
  </si>
  <si>
    <t>10 + 14days</t>
  </si>
  <si>
    <t>1.6744592426091263)</t>
  </si>
  <si>
    <t>(0.14</t>
  </si>
  <si>
    <t>0.18770751547700415]</t>
  </si>
  <si>
    <t>0.17402343750000007]</t>
  </si>
  <si>
    <t>1.7810000837725004)</t>
  </si>
  <si>
    <t>invf</t>
  </si>
  <si>
    <t>invf_val</t>
  </si>
  <si>
    <t>invd</t>
  </si>
  <si>
    <t>inv</t>
  </si>
  <si>
    <t>inv_val</t>
  </si>
  <si>
    <t>0.16701842675659706]</t>
  </si>
  <si>
    <t>nd</t>
  </si>
  <si>
    <t>nf</t>
  </si>
  <si>
    <t>pf nf</t>
  </si>
  <si>
    <t>pf xf</t>
  </si>
  <si>
    <t xml:space="preserve">pf xf _ p y </t>
  </si>
  <si>
    <t>xf _ y</t>
  </si>
  <si>
    <t>pf xf _ inp val</t>
  </si>
  <si>
    <t xml:space="preserve">pd xd _ p y </t>
  </si>
  <si>
    <t>xd _ y</t>
  </si>
  <si>
    <t>pd xd _ inp val</t>
  </si>
  <si>
    <t>pf invf</t>
  </si>
  <si>
    <t>inv tot</t>
  </si>
  <si>
    <t>2 y</t>
  </si>
  <si>
    <t>3 x</t>
  </si>
  <si>
    <t>4 xf</t>
  </si>
  <si>
    <t>5 xd</t>
  </si>
  <si>
    <t xml:space="preserve"> 0.17402343750000007]</t>
  </si>
  <si>
    <t>(a1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</si>
  <si>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</si>
  <si>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</si>
  <si>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</si>
  <si>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</si>
  <si>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</si>
  <si>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</si>
  <si>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</si>
  <si>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</si>
  <si>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</si>
  <si>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</si>
  <si>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</si>
  <si>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</si>
  <si>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</si>
  <si>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</si>
  <si>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</si>
  <si>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</si>
  <si>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</si>
  <si>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</si>
  <si>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</si>
  <si>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</si>
  <si>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</si>
  <si>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</si>
  <si>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</si>
  <si>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</si>
  <si>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 xml:space="preserve"> a26</t>
  </si>
  <si>
    <t xml:space="preserve"> a27) = (0.14</t>
  </si>
  <si>
    <t xml:space="preserve"> 0.5407339030949895)</t>
  </si>
  <si>
    <t xml:space="preserve"> 0.541538856213807)</t>
  </si>
  <si>
    <t xml:space="preserve"> a27) = (0.12</t>
  </si>
  <si>
    <t xml:space="preserve"> 0.1674851279346879]</t>
  </si>
  <si>
    <t xml:space="preserve"> 0.44799584227047373)</t>
  </si>
  <si>
    <t xml:space="preserve">xd </t>
  </si>
  <si>
    <t xml:space="preserve"> [1.26771839194825</t>
  </si>
  <si>
    <t xml:space="preserve"> 0.18770751547700415]</t>
  </si>
  <si>
    <t>("uncertainty"</t>
  </si>
  <si>
    <t xml:space="preserve"> lamd2v</t>
  </si>
  <si>
    <t xml:space="preserve"> lamf2v</t>
  </si>
  <si>
    <t>160.053466 seconds (136.66 k allocations: 9.348 MiB)</t>
  </si>
  <si>
    <t>(Pnd0[1</t>
  </si>
  <si>
    <t xml:space="preserve"> 1]</t>
  </si>
  <si>
    <t xml:space="preserve"> Pnf0[1</t>
  </si>
  <si>
    <t xml:space="preserve"> 1]) = (0.08164485953411567</t>
  </si>
  <si>
    <t xml:space="preserve"> 0.013325008229862335)</t>
  </si>
  <si>
    <t>(iter</t>
  </si>
  <si>
    <t xml:space="preserve"> error1</t>
  </si>
  <si>
    <t xml:space="preserve"> errord</t>
  </si>
  <si>
    <t xml:space="preserve"> errorf) = (0</t>
  </si>
  <si>
    <t xml:space="preserve"> 0.9999899999)</t>
  </si>
  <si>
    <t>156.679026 seconds (136.66 k allocations: 9.336 MiB)</t>
  </si>
  <si>
    <t xml:space="preserve"> 1]) = (0.08164485953371281</t>
  </si>
  <si>
    <t xml:space="preserve"> 0.013325008229595228)</t>
  </si>
  <si>
    <t xml:space="preserve"> errorf) = (1</t>
  </si>
  <si>
    <t xml:space="preserve"> 9.347199301283637e-6)</t>
  </si>
  <si>
    <t>317.202018 seconds (1.05 M allocations: 59.615 MiB</t>
  </si>
  <si>
    <t xml:space="preserve"> 0.15% compilation time)</t>
  </si>
  <si>
    <t xml:space="preserve">  0.387679 seconds (453.07 k allocations: 26.748 MiB</t>
  </si>
  <si>
    <t xml:space="preserve"> 34.17% compilation time)</t>
  </si>
  <si>
    <t xml:space="preserve">  0.000023 seconds (12 allocations: 33.234 KiB)</t>
  </si>
  <si>
    <t xml:space="preserve">  0.391584 seconds (523.64 k allocations: 30.429 MiB</t>
  </si>
  <si>
    <t xml:space="preserve"> 6.36% gc time</t>
  </si>
  <si>
    <t xml:space="preserve"> 94.93% compilation time)</t>
  </si>
  <si>
    <t xml:space="preserve"> a27) = (0.0</t>
  </si>
  <si>
    <t xml:space="preserve"> 0.15780941232884926]</t>
  </si>
  <si>
    <t xml:space="preserve"> 0.3137807029411639)</t>
  </si>
  <si>
    <t xml:space="preserve"> a27) = (0.08</t>
  </si>
  <si>
    <t xml:space="preserve"> 0.31143749394015885)</t>
  </si>
  <si>
    <t xml:space="preserve"> 0.30066715555277523)</t>
  </si>
  <si>
    <t xml:space="preserve"> a27) = (0.02</t>
  </si>
  <si>
    <t xml:space="preserve"> 0.40634157734681947)</t>
  </si>
  <si>
    <t>(0.02</t>
  </si>
  <si>
    <t>3b</t>
  </si>
  <si>
    <t>1b</t>
  </si>
  <si>
    <t>2b</t>
  </si>
  <si>
    <t>Main_v3</t>
  </si>
  <si>
    <t>xf_sales</t>
  </si>
  <si>
    <t>xf_totimp</t>
  </si>
  <si>
    <t>xd_sales</t>
  </si>
  <si>
    <t>inv_sales</t>
  </si>
  <si>
    <t xml:space="preserve"> 0.537362726183174)</t>
  </si>
  <si>
    <t xml:space="preserve"> 0.5226546765486884)</t>
  </si>
  <si>
    <t xml:space="preserve"> 0.05929904393511775)</t>
  </si>
  <si>
    <t xml:space="preserve"> 0.17352604620977022]</t>
  </si>
  <si>
    <t xml:space="preserve"> 0.4908166836964965)</t>
  </si>
  <si>
    <t xml:space="preserve"> a27) = (0.13892</t>
  </si>
  <si>
    <t xml:space="preserve"> 0.18717101255159255]</t>
  </si>
  <si>
    <t xml:space="preserve"> 0.6058884511067077)</t>
  </si>
  <si>
    <t>(0.13892</t>
  </si>
  <si>
    <t xml:space="preserve"> a27) = (0.14098</t>
  </si>
  <si>
    <t xml:space="preserve"> 0.6124361943835932)</t>
  </si>
  <si>
    <t>(0.14098</t>
  </si>
  <si>
    <t xml:space="preserve"> a27) = (0.08344</t>
  </si>
  <si>
    <t xml:space="preserve"> 0.635193713323734)</t>
  </si>
  <si>
    <t>(0.08344</t>
  </si>
  <si>
    <t xml:space="preserve"> a27) = (0.0881</t>
  </si>
  <si>
    <t xml:space="preserve"> 0.18716276215820812]</t>
  </si>
  <si>
    <t xml:space="preserve"> 0.6611013874594341)</t>
  </si>
  <si>
    <t xml:space="preserve"> a27) = (0.09202</t>
  </si>
  <si>
    <t xml:space="preserve"> 0.6999721070184265)</t>
  </si>
  <si>
    <t xml:space="preserve"> a27) = (0.02578</t>
  </si>
  <si>
    <t xml:space="preserve"> 0.15744401835656338]</t>
  </si>
  <si>
    <t xml:space="preserve"> 0.32406555307139656)</t>
  </si>
  <si>
    <t>(0.02578</t>
  </si>
  <si>
    <t>smax*1.4</t>
  </si>
  <si>
    <t>smax*1.1</t>
  </si>
  <si>
    <t xml:space="preserve"> a27) = (0.07602</t>
  </si>
  <si>
    <t xml:space="preserve"> 0.38047127301463873)</t>
  </si>
  <si>
    <t>(0.07602</t>
  </si>
  <si>
    <t xml:space="preserve"> a27) = (0.07948</t>
  </si>
  <si>
    <t xml:space="preserve"> 0.37263220087081145)</t>
  </si>
  <si>
    <t>(0.07948</t>
  </si>
  <si>
    <t>1c</t>
  </si>
  <si>
    <t>2c</t>
  </si>
  <si>
    <t>1d</t>
  </si>
  <si>
    <t>error_Pn</t>
  </si>
  <si>
    <t xml:space="preserve"> 0.38047045114475814)</t>
  </si>
  <si>
    <t>_v2</t>
  </si>
  <si>
    <t>error: TV - 70 iter</t>
  </si>
  <si>
    <t>smax*2.0</t>
  </si>
  <si>
    <t xml:space="preserve"> a27) = (0.07192</t>
  </si>
  <si>
    <t xml:space="preserve"> 1.3165383753102944]</t>
  </si>
  <si>
    <t xml:space="preserve"> 0.3754524495705817)</t>
  </si>
  <si>
    <t>(0.07192</t>
  </si>
  <si>
    <t>_v2b</t>
  </si>
  <si>
    <t xml:space="preserve"> a27) = (0.0747</t>
  </si>
  <si>
    <t xml:space="preserve"> 1.2205613243025972]</t>
  </si>
  <si>
    <t xml:space="preserve"> 0.3675184888909139)</t>
  </si>
  <si>
    <t>(0.0747</t>
  </si>
  <si>
    <t xml:space="preserve"> a27</t>
  </si>
  <si>
    <t xml:space="preserve"> a28</t>
  </si>
  <si>
    <t xml:space="preserve"> a29) = (0.0747</t>
  </si>
  <si>
    <t xml:space="preserve"> 1.2835247030236254]</t>
  </si>
  <si>
    <t>invf_xf</t>
  </si>
  <si>
    <t>invd_xd</t>
  </si>
  <si>
    <t xml:space="preserve"> a29) = (0.0881</t>
  </si>
  <si>
    <t>(0.0881</t>
  </si>
  <si>
    <t>Main_v2</t>
  </si>
  <si>
    <t>C4_05_2024</t>
  </si>
  <si>
    <t>FILE</t>
  </si>
  <si>
    <t>STORE</t>
  </si>
  <si>
    <t>V_v1.jld2</t>
  </si>
  <si>
    <t>x_v1</t>
  </si>
  <si>
    <t>x_1</t>
  </si>
  <si>
    <t>lamf</t>
  </si>
  <si>
    <t>lamd</t>
  </si>
  <si>
    <t>V_1.jld2</t>
  </si>
  <si>
    <t xml:space="preserve"> a29) = (0.06838</t>
  </si>
  <si>
    <t xml:space="preserve"> 0.36538796683366864)</t>
  </si>
  <si>
    <t>(0.06838</t>
  </si>
  <si>
    <t xml:space="preserve"> 0.3653878394016034)</t>
  </si>
  <si>
    <r>
      <t>load</t>
    </r>
    <r>
      <rPr>
        <sz val="12"/>
        <color rgb="FFCCCCCC"/>
        <rFont val="Menlo"/>
        <family val="2"/>
      </rPr>
      <t>(</t>
    </r>
    <r>
      <rPr>
        <sz val="12"/>
        <color rgb="FFCE9178"/>
        <rFont val="Menlo"/>
        <family val="2"/>
      </rPr>
      <t>"V_v3_2.jld2"</t>
    </r>
    <r>
      <rPr>
        <sz val="12"/>
        <color rgb="FFCCCCCC"/>
        <rFont val="Menlo"/>
        <family val="2"/>
      </rPr>
      <t>,</t>
    </r>
    <r>
      <rPr>
        <sz val="12"/>
        <color rgb="FFCE9178"/>
        <rFont val="Menlo"/>
        <family val="2"/>
      </rPr>
      <t>"v3_2"</t>
    </r>
    <r>
      <rPr>
        <sz val="12"/>
        <color rgb="FFCCCCCC"/>
        <rFont val="Menlo"/>
        <family val="2"/>
      </rPr>
      <t>)</t>
    </r>
  </si>
  <si>
    <t>x_2</t>
  </si>
  <si>
    <t xml:space="preserve"> a29) = (0.07496</t>
  </si>
  <si>
    <t xml:space="preserve"> 0.3678698626769097)</t>
  </si>
  <si>
    <t>(0.07496</t>
  </si>
  <si>
    <t xml:space="preserve"> a29) = (0.07308</t>
  </si>
  <si>
    <t xml:space="preserve"> 0.3706993942757759)</t>
  </si>
  <si>
    <t>("price change"</t>
  </si>
  <si>
    <t xml:space="preserve"> pfv) = ("price change"</t>
  </si>
  <si>
    <t xml:space="preserve"> 1.0)</t>
  </si>
  <si>
    <t>seed</t>
  </si>
  <si>
    <t>3593 sec</t>
  </si>
  <si>
    <t>4282.673104 seconds (3.42 M allocations: 241.908 MiB</t>
  </si>
  <si>
    <t xml:space="preserve"> 0.00% gc time)</t>
  </si>
  <si>
    <t xml:space="preserve">  0.646628 seconds (518.89 k allocations: 36.722 MiB)</t>
  </si>
  <si>
    <t xml:space="preserve">  0.275855 seconds (6.91 k allocations: 306.340 MiB</t>
  </si>
  <si>
    <t xml:space="preserve"> 58.08% gc time)</t>
  </si>
  <si>
    <t xml:space="preserve"> 45.514382 seconds (389.07 M allocations: 134.659 GiB</t>
  </si>
  <si>
    <t xml:space="preserve"> 17.53% gc time)</t>
  </si>
  <si>
    <t xml:space="preserve"> a29) = (0.0768</t>
  </si>
  <si>
    <t xml:space="preserve"> 0.3624604121996738)</t>
  </si>
  <si>
    <t>(0.0768</t>
  </si>
  <si>
    <t xml:space="preserve"> a29) = (0.0924</t>
  </si>
  <si>
    <t xml:space="preserve"> [1.2747131318102338</t>
  </si>
  <si>
    <t xml:space="preserve"> 1.3740875320228814]</t>
  </si>
  <si>
    <t xml:space="preserve"> 0.4283892857354112)</t>
  </si>
  <si>
    <t>4335 eec</t>
  </si>
  <si>
    <t xml:space="preserve"> a29) = (0.0925</t>
  </si>
  <si>
    <t xml:space="preserve"> 0.1740234375]</t>
  </si>
  <si>
    <t xml:space="preserve"> 0.4149301620323183)</t>
  </si>
  <si>
    <t>(0.0925</t>
  </si>
  <si>
    <t>8676.726291 seconds (6.56 M allocations: 447.321 MiB</t>
  </si>
  <si>
    <t xml:space="preserve"> 0.00% gc time</t>
  </si>
  <si>
    <t xml:space="preserve"> 0.00% compilation time)</t>
  </si>
  <si>
    <t xml:space="preserve">  0.966800 seconds (769.10 k allocations: 48.770 MiB</t>
  </si>
  <si>
    <t xml:space="preserve"> 22.20% compilation time)</t>
  </si>
  <si>
    <t xml:space="preserve">  0.321099 seconds (133.22 k allocations: 313.457 MiB</t>
  </si>
  <si>
    <t xml:space="preserve"> 40.47% gc time</t>
  </si>
  <si>
    <t xml:space="preserve"> 21.38% compilation time)</t>
  </si>
  <si>
    <t xml:space="preserve"> 48.386382 seconds (389.88 M allocations: 134.713 GiB</t>
  </si>
  <si>
    <t xml:space="preserve"> 17.51% gc time</t>
  </si>
  <si>
    <t xml:space="preserve"> 0.89% compilation time)</t>
  </si>
  <si>
    <t xml:space="preserve"> a29) = (0.08976</t>
  </si>
  <si>
    <t xml:space="preserve"> 1.189954383918645]</t>
  </si>
  <si>
    <t xml:space="preserve"> 0.38711278002345584)</t>
  </si>
  <si>
    <t>(0.08976</t>
  </si>
  <si>
    <t>smax*1.5</t>
  </si>
  <si>
    <t>(0.38788,</t>
  </si>
  <si>
    <t>(0.38964,</t>
  </si>
  <si>
    <t>[1.2719103431735288</t>
  </si>
  <si>
    <t>0.7681496492604679]</t>
  </si>
  <si>
    <t>0.6827162540435454]</t>
  </si>
  <si>
    <t>(0.37776</t>
  </si>
  <si>
    <t xml:space="preserve"> 0.6827162540435456]</t>
  </si>
  <si>
    <t xml:space="preserve"> a29) = (0.37</t>
  </si>
  <si>
    <t xml:space="preserve"> 0.7364006461617049]</t>
  </si>
  <si>
    <t>(0.37088</t>
  </si>
  <si>
    <t>new bounds + xunc</t>
  </si>
  <si>
    <t>(0.36588</t>
  </si>
  <si>
    <t xml:space="preserve"> 0.46009219546644)</t>
  </si>
  <si>
    <t xml:space="preserve"> a29) = (0.31976</t>
  </si>
  <si>
    <t xml:space="preserve"> [1.2801924809736906</t>
  </si>
  <si>
    <t xml:space="preserve"> 0.7602814359822894]</t>
  </si>
  <si>
    <t xml:space="preserve"> 0.4245186278020099)</t>
  </si>
  <si>
    <t>(0.31976</t>
  </si>
  <si>
    <t>cloud</t>
  </si>
  <si>
    <t xml:space="preserve"> a29) = (0.30654</t>
  </si>
  <si>
    <t xml:space="preserve"> [1.2739172674539947</t>
  </si>
  <si>
    <t xml:space="preserve"> 0.7380931155254431]</t>
  </si>
  <si>
    <t xml:space="preserve"> 0.4202159966245937)</t>
  </si>
  <si>
    <t>(0.30654</t>
  </si>
  <si>
    <t xml:space="preserve"> a29) = (0.24732</t>
  </si>
  <si>
    <t xml:space="preserve"> [1.2776731389403193</t>
  </si>
  <si>
    <t xml:space="preserve"> 0.7443608069647407]</t>
  </si>
  <si>
    <t xml:space="preserve"> 0.3896511404736798)</t>
  </si>
  <si>
    <t>(0.24732</t>
  </si>
  <si>
    <t xml:space="preserve"> 39.752232 seconds (386.31 M allocations: 134.261 GiB</t>
  </si>
  <si>
    <t xml:space="preserve"> 7.44% gc time</t>
  </si>
  <si>
    <t xml:space="preserve"> 0.97% compilation time)</t>
  </si>
  <si>
    <t xml:space="preserve"> a29) = (0.2895</t>
  </si>
  <si>
    <t xml:space="preserve"> [1.2764181083578445</t>
  </si>
  <si>
    <t xml:space="preserve"> 0.741799669778679]</t>
  </si>
  <si>
    <t xml:space="preserve"> 0.4049423952407266)</t>
  </si>
  <si>
    <t>(0.2895</t>
  </si>
  <si>
    <t xml:space="preserve"> a29) = (0.29032</t>
  </si>
  <si>
    <t xml:space="preserve"> 0.6948130487542005]</t>
  </si>
  <si>
    <t xml:space="preserve"> 0.38008440108311947)</t>
  </si>
  <si>
    <t>(0.29032</t>
  </si>
  <si>
    <t>uncertainty</t>
  </si>
  <si>
    <t>try to match initial x_sales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</si>
</sst>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%"/>
    <numFmt numFmtId="166" formatCode="0.0000"/>
    <numFmt numFmtId="167" formatCode="0.000000000"/>
    <numFmt numFmtId="168" formatCode="0.0%"/>
    <numFmt numFmtId="172" formatCode="_(* #,##0.000000_);_(* \(#,##0.000000\);_(* &quot;-&quot;??_);_(@_)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  <font>
      <sz val="12"/>
      <color rgb="FFCE9178"/>
      <name val="Menlo"/>
      <family val="2"/>
    </font>
    <font>
      <sz val="12"/>
      <color rgb="FFDCDCAA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0" fontId="0" fillId="4" borderId="0" xfId="0" applyFill="1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3" borderId="0" xfId="0" applyFont="1" applyFill="1"/>
    <xf numFmtId="165" fontId="0" fillId="0" borderId="0" xfId="1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0" xfId="1" applyNumberFormat="1" applyFont="1"/>
    <xf numFmtId="0" fontId="4" fillId="0" borderId="0" xfId="0" applyFont="1"/>
    <xf numFmtId="0" fontId="7" fillId="0" borderId="0" xfId="0" applyFont="1"/>
    <xf numFmtId="166" fontId="3" fillId="0" borderId="0" xfId="0" applyNumberFormat="1" applyFont="1"/>
    <xf numFmtId="166" fontId="0" fillId="0" borderId="0" xfId="1" applyNumberFormat="1" applyFont="1"/>
    <xf numFmtId="0" fontId="7" fillId="5" borderId="0" xfId="0" applyFont="1" applyFill="1"/>
    <xf numFmtId="0" fontId="0" fillId="6" borderId="0" xfId="0" applyFill="1"/>
    <xf numFmtId="165" fontId="3" fillId="0" borderId="0" xfId="1" applyNumberFormat="1" applyFont="1"/>
    <xf numFmtId="167" fontId="0" fillId="0" borderId="0" xfId="2" applyNumberFormat="1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0" fontId="3" fillId="4" borderId="0" xfId="0" applyFont="1" applyFill="1"/>
    <xf numFmtId="0" fontId="2" fillId="4" borderId="0" xfId="0" applyFont="1" applyFill="1"/>
    <xf numFmtId="167" fontId="0" fillId="0" borderId="0" xfId="0" applyNumberFormat="1"/>
    <xf numFmtId="166" fontId="7" fillId="0" borderId="0" xfId="0" applyNumberFormat="1" applyFont="1"/>
    <xf numFmtId="10" fontId="7" fillId="0" borderId="0" xfId="1" applyNumberFormat="1" applyFont="1" applyFill="1"/>
    <xf numFmtId="11" fontId="7" fillId="0" borderId="0" xfId="0" applyNumberFormat="1" applyFont="1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68" fontId="7" fillId="0" borderId="0" xfId="1" applyNumberFormat="1" applyFont="1" applyFill="1"/>
    <xf numFmtId="168" fontId="7" fillId="4" borderId="0" xfId="1" applyNumberFormat="1" applyFont="1" applyFill="1"/>
    <xf numFmtId="168" fontId="9" fillId="0" borderId="0" xfId="1" applyNumberFormat="1" applyFont="1" applyFill="1"/>
    <xf numFmtId="0" fontId="10" fillId="0" borderId="0" xfId="0" applyFont="1"/>
    <xf numFmtId="0" fontId="11" fillId="0" borderId="0" xfId="0" applyFont="1"/>
    <xf numFmtId="0" fontId="7" fillId="0" borderId="0" xfId="0" applyFont="1" applyFill="1"/>
    <xf numFmtId="0" fontId="9" fillId="2" borderId="0" xfId="0" applyFont="1" applyFill="1"/>
    <xf numFmtId="0" fontId="2" fillId="2" borderId="0" xfId="0" applyFont="1" applyFill="1"/>
    <xf numFmtId="172" fontId="3" fillId="0" borderId="0" xfId="3" applyNumberFormat="1" applyFont="1"/>
    <xf numFmtId="164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8346-73CF-924A-A545-AB2EF81466D3}">
  <dimension ref="A1:BQ119"/>
  <sheetViews>
    <sheetView zoomScale="110" zoomScaleNormal="110" workbookViewId="0">
      <selection activeCell="A62" sqref="A62:G80"/>
    </sheetView>
  </sheetViews>
  <sheetFormatPr baseColWidth="10" defaultRowHeight="16" x14ac:dyDescent="0.2"/>
  <cols>
    <col min="2" max="2" width="17.1640625" customWidth="1"/>
  </cols>
  <sheetData>
    <row r="1" spans="2:15" x14ac:dyDescent="0.2">
      <c r="B1" t="s">
        <v>2169</v>
      </c>
    </row>
    <row r="3" spans="2:15" x14ac:dyDescent="0.2">
      <c r="G3" t="s">
        <v>2193</v>
      </c>
      <c r="J3" t="s">
        <v>2208</v>
      </c>
      <c r="M3" t="s">
        <v>2213</v>
      </c>
    </row>
    <row r="4" spans="2:15" x14ac:dyDescent="0.2">
      <c r="G4" t="s">
        <v>2192</v>
      </c>
    </row>
    <row r="5" spans="2:15" x14ac:dyDescent="0.2">
      <c r="B5" t="s">
        <v>2170</v>
      </c>
      <c r="C5" t="s">
        <v>2168</v>
      </c>
      <c r="D5" t="s">
        <v>2106</v>
      </c>
      <c r="G5" t="s">
        <v>2106</v>
      </c>
      <c r="J5" t="str">
        <f>+G5</f>
        <v>Main_v3</v>
      </c>
      <c r="K5" t="str">
        <f>+J5</f>
        <v>Main_v3</v>
      </c>
      <c r="M5" t="str">
        <f>+J5</f>
        <v>Main_v3</v>
      </c>
      <c r="N5" t="str">
        <f>+M5</f>
        <v>Main_v3</v>
      </c>
      <c r="O5" t="str">
        <f>+N5</f>
        <v>Main_v3</v>
      </c>
    </row>
    <row r="6" spans="2:15" x14ac:dyDescent="0.2">
      <c r="B6" s="17"/>
      <c r="C6" s="17" t="s">
        <v>2146</v>
      </c>
      <c r="D6" s="17"/>
      <c r="E6" s="17"/>
      <c r="F6" s="17"/>
      <c r="G6" s="17" t="str">
        <f>+C6</f>
        <v>error_Pn</v>
      </c>
      <c r="H6" s="17"/>
      <c r="I6" s="17"/>
      <c r="J6" t="str">
        <f>+G6</f>
        <v>error_Pn</v>
      </c>
      <c r="K6" t="str">
        <f t="shared" ref="K6:K23" si="0">+J6</f>
        <v>error_Pn</v>
      </c>
      <c r="M6" t="str">
        <f>+J6</f>
        <v>error_Pn</v>
      </c>
      <c r="N6" t="str">
        <f t="shared" ref="N6:O12" si="1">+M6</f>
        <v>error_Pn</v>
      </c>
      <c r="O6" t="str">
        <f t="shared" si="1"/>
        <v>error_Pn</v>
      </c>
    </row>
    <row r="7" spans="2:15" x14ac:dyDescent="0.2">
      <c r="B7" s="17"/>
      <c r="C7" s="17" t="s">
        <v>2136</v>
      </c>
      <c r="D7" s="17"/>
      <c r="E7" s="17"/>
      <c r="F7" s="17"/>
      <c r="G7" s="17" t="s">
        <v>2136</v>
      </c>
      <c r="H7" s="17"/>
      <c r="I7" s="17"/>
      <c r="J7" t="str">
        <f>+G7</f>
        <v>smax*1.1</v>
      </c>
      <c r="K7" t="str">
        <f t="shared" si="0"/>
        <v>smax*1.1</v>
      </c>
      <c r="M7" t="str">
        <f>+J7</f>
        <v>smax*1.1</v>
      </c>
      <c r="N7" t="str">
        <f t="shared" si="1"/>
        <v>smax*1.1</v>
      </c>
      <c r="O7" t="s">
        <v>2228</v>
      </c>
    </row>
    <row r="8" spans="2:15" x14ac:dyDescent="0.2">
      <c r="B8" s="17" t="s">
        <v>19</v>
      </c>
      <c r="C8" s="17">
        <v>100</v>
      </c>
      <c r="D8" s="17">
        <v>100</v>
      </c>
      <c r="E8" s="17">
        <v>100</v>
      </c>
      <c r="F8" s="17"/>
      <c r="G8" s="17">
        <v>100</v>
      </c>
      <c r="H8" s="17"/>
      <c r="I8" s="17"/>
      <c r="J8">
        <f t="shared" ref="J8:J24" si="2">+G8</f>
        <v>100</v>
      </c>
      <c r="K8">
        <f t="shared" si="0"/>
        <v>100</v>
      </c>
      <c r="M8">
        <f t="shared" ref="M8:M12" si="3">+J8</f>
        <v>100</v>
      </c>
      <c r="N8">
        <f t="shared" si="1"/>
        <v>100</v>
      </c>
      <c r="O8">
        <f t="shared" si="1"/>
        <v>100</v>
      </c>
    </row>
    <row r="9" spans="2:15" x14ac:dyDescent="0.2">
      <c r="B9" s="17" t="s">
        <v>18</v>
      </c>
      <c r="C9" s="17">
        <v>20</v>
      </c>
      <c r="D9" s="17">
        <v>20</v>
      </c>
      <c r="E9" s="17">
        <v>20</v>
      </c>
      <c r="F9" s="17"/>
      <c r="G9" s="17">
        <v>15</v>
      </c>
      <c r="H9" s="17"/>
      <c r="I9" s="17"/>
      <c r="J9">
        <f t="shared" si="2"/>
        <v>15</v>
      </c>
      <c r="K9">
        <f t="shared" si="0"/>
        <v>15</v>
      </c>
      <c r="M9">
        <f t="shared" si="3"/>
        <v>15</v>
      </c>
      <c r="N9">
        <f t="shared" si="1"/>
        <v>15</v>
      </c>
      <c r="O9">
        <f t="shared" si="1"/>
        <v>15</v>
      </c>
    </row>
    <row r="10" spans="2:15" x14ac:dyDescent="0.2">
      <c r="B10" s="17" t="s">
        <v>8</v>
      </c>
      <c r="C10" s="17">
        <v>90</v>
      </c>
      <c r="D10" s="17">
        <v>90</v>
      </c>
      <c r="E10" s="17">
        <v>90</v>
      </c>
      <c r="F10" s="17"/>
      <c r="G10" s="17">
        <v>90</v>
      </c>
      <c r="H10" s="17"/>
      <c r="I10" s="17"/>
      <c r="J10">
        <f t="shared" si="2"/>
        <v>90</v>
      </c>
      <c r="K10">
        <f t="shared" si="0"/>
        <v>90</v>
      </c>
      <c r="M10">
        <f t="shared" si="3"/>
        <v>90</v>
      </c>
      <c r="N10">
        <f t="shared" si="1"/>
        <v>90</v>
      </c>
      <c r="O10">
        <f t="shared" si="1"/>
        <v>90</v>
      </c>
    </row>
    <row r="11" spans="2:15" x14ac:dyDescent="0.2">
      <c r="B11" s="17" t="s">
        <v>21</v>
      </c>
      <c r="C11" s="17">
        <v>0.98984640076795305</v>
      </c>
      <c r="D11" s="17">
        <v>0.98984640076795305</v>
      </c>
      <c r="E11" s="17">
        <v>0.98984640076795305</v>
      </c>
      <c r="F11" s="17"/>
      <c r="G11" s="17">
        <v>0.98984640076795305</v>
      </c>
      <c r="H11" s="17"/>
      <c r="I11" s="17"/>
      <c r="J11">
        <f t="shared" si="2"/>
        <v>0.98984640076795305</v>
      </c>
      <c r="K11">
        <f t="shared" si="0"/>
        <v>0.98984640076795305</v>
      </c>
      <c r="M11">
        <f t="shared" si="3"/>
        <v>0.98984640076795305</v>
      </c>
      <c r="N11">
        <f t="shared" si="1"/>
        <v>0.98984640076795305</v>
      </c>
      <c r="O11">
        <f t="shared" si="1"/>
        <v>0.98984640076795305</v>
      </c>
    </row>
    <row r="12" spans="2:15" x14ac:dyDescent="0.2">
      <c r="B12" s="17" t="s">
        <v>1</v>
      </c>
      <c r="C12" s="17">
        <v>4</v>
      </c>
      <c r="D12" s="17">
        <v>4</v>
      </c>
      <c r="E12" s="17">
        <v>4</v>
      </c>
      <c r="F12" s="17"/>
      <c r="G12" s="17">
        <v>4</v>
      </c>
      <c r="H12" s="17"/>
      <c r="I12" s="17"/>
      <c r="J12">
        <f t="shared" si="2"/>
        <v>4</v>
      </c>
      <c r="K12">
        <f t="shared" si="0"/>
        <v>4</v>
      </c>
      <c r="M12">
        <f t="shared" si="3"/>
        <v>4</v>
      </c>
      <c r="N12">
        <f t="shared" si="1"/>
        <v>4</v>
      </c>
      <c r="O12">
        <f t="shared" si="1"/>
        <v>4</v>
      </c>
    </row>
    <row r="13" spans="2:15" x14ac:dyDescent="0.2">
      <c r="B13" s="17" t="s">
        <v>2</v>
      </c>
      <c r="C13" s="17">
        <v>2.5</v>
      </c>
      <c r="D13" s="17">
        <v>2.5</v>
      </c>
      <c r="E13" s="17">
        <v>2.5</v>
      </c>
      <c r="F13" s="17"/>
      <c r="G13" s="17">
        <v>2.5</v>
      </c>
      <c r="H13" s="17"/>
      <c r="I13" s="17"/>
      <c r="J13" s="17">
        <v>0.8</v>
      </c>
      <c r="K13" s="17">
        <v>0.8</v>
      </c>
      <c r="M13">
        <v>1.5</v>
      </c>
      <c r="N13">
        <v>1.5</v>
      </c>
      <c r="O13">
        <v>1.5</v>
      </c>
    </row>
    <row r="14" spans="2:15" x14ac:dyDescent="0.2">
      <c r="B14" s="17" t="s">
        <v>3</v>
      </c>
      <c r="C14" s="17">
        <v>7.4999999999999997E-2</v>
      </c>
      <c r="D14" s="17">
        <v>7.4999999999999997E-2</v>
      </c>
      <c r="E14" s="17">
        <v>7.4999999999999997E-2</v>
      </c>
      <c r="F14" s="17"/>
      <c r="G14" s="17">
        <v>7.4999999999999997E-2</v>
      </c>
      <c r="H14" s="17"/>
      <c r="I14" s="17"/>
      <c r="J14">
        <f t="shared" si="2"/>
        <v>7.4999999999999997E-2</v>
      </c>
      <c r="K14">
        <f t="shared" si="0"/>
        <v>7.4999999999999997E-2</v>
      </c>
      <c r="M14">
        <f t="shared" ref="M14:M24" si="4">+J14</f>
        <v>7.4999999999999997E-2</v>
      </c>
      <c r="N14">
        <f t="shared" ref="N14:O23" si="5">+M14</f>
        <v>7.4999999999999997E-2</v>
      </c>
      <c r="O14">
        <f>+N14</f>
        <v>7.4999999999999997E-2</v>
      </c>
    </row>
    <row r="15" spans="2:15" x14ac:dyDescent="0.2">
      <c r="B15" s="17" t="s">
        <v>4</v>
      </c>
      <c r="C15" s="17">
        <v>0.75</v>
      </c>
      <c r="D15" s="17">
        <v>0.75</v>
      </c>
      <c r="E15" s="17">
        <v>0.75</v>
      </c>
      <c r="F15" s="17"/>
      <c r="G15" s="17">
        <v>0.75</v>
      </c>
      <c r="H15" s="17"/>
      <c r="I15" s="17"/>
      <c r="J15">
        <f t="shared" si="2"/>
        <v>0.75</v>
      </c>
      <c r="K15">
        <f t="shared" si="0"/>
        <v>0.75</v>
      </c>
      <c r="M15">
        <f t="shared" si="4"/>
        <v>0.75</v>
      </c>
      <c r="N15">
        <f t="shared" si="5"/>
        <v>0.75</v>
      </c>
      <c r="O15">
        <f t="shared" si="5"/>
        <v>0.75</v>
      </c>
    </row>
    <row r="16" spans="2:15" x14ac:dyDescent="0.2">
      <c r="B16" s="17" t="s">
        <v>9</v>
      </c>
      <c r="C16" s="17">
        <v>1.2</v>
      </c>
      <c r="D16" s="17">
        <v>1.2</v>
      </c>
      <c r="E16" s="17">
        <v>1.2</v>
      </c>
      <c r="F16" s="17"/>
      <c r="G16" s="17">
        <v>1.2</v>
      </c>
      <c r="H16" s="17"/>
      <c r="I16" s="17"/>
      <c r="J16">
        <f t="shared" si="2"/>
        <v>1.2</v>
      </c>
      <c r="K16">
        <f t="shared" si="0"/>
        <v>1.2</v>
      </c>
      <c r="M16">
        <f t="shared" si="4"/>
        <v>1.2</v>
      </c>
      <c r="N16">
        <f t="shared" si="5"/>
        <v>1.2</v>
      </c>
      <c r="O16">
        <f t="shared" si="5"/>
        <v>1.2</v>
      </c>
    </row>
    <row r="17" spans="2:15" x14ac:dyDescent="0.2">
      <c r="B17" s="17" t="s">
        <v>1907</v>
      </c>
      <c r="C17" s="17" t="s">
        <v>2002</v>
      </c>
      <c r="D17" s="17" t="s">
        <v>2002</v>
      </c>
      <c r="E17" s="17" t="s">
        <v>2002</v>
      </c>
      <c r="F17" s="17"/>
      <c r="G17" s="17" t="s">
        <v>2002</v>
      </c>
      <c r="H17" s="17"/>
      <c r="I17" s="17"/>
      <c r="J17" t="str">
        <f t="shared" si="2"/>
        <v>35 + 14days</v>
      </c>
      <c r="K17" t="str">
        <f t="shared" si="0"/>
        <v>35 + 14days</v>
      </c>
      <c r="M17" t="str">
        <f t="shared" si="4"/>
        <v>35 + 14days</v>
      </c>
      <c r="N17" t="str">
        <f t="shared" si="5"/>
        <v>35 + 14days</v>
      </c>
      <c r="O17" t="str">
        <f t="shared" si="5"/>
        <v>35 + 14days</v>
      </c>
    </row>
    <row r="18" spans="2:15" x14ac:dyDescent="0.2">
      <c r="B18" s="17" t="s">
        <v>2175</v>
      </c>
      <c r="C18" s="17">
        <v>0.73329999999999995</v>
      </c>
      <c r="D18" s="17">
        <f>+C18</f>
        <v>0.73329999999999995</v>
      </c>
      <c r="E18" s="17">
        <f>+D18</f>
        <v>0.73329999999999995</v>
      </c>
      <c r="F18" s="17"/>
      <c r="G18" s="17">
        <v>0.73329999999999995</v>
      </c>
      <c r="H18" s="17"/>
      <c r="I18" s="17"/>
      <c r="J18">
        <f t="shared" si="2"/>
        <v>0.73329999999999995</v>
      </c>
      <c r="K18">
        <f t="shared" si="0"/>
        <v>0.73329999999999995</v>
      </c>
      <c r="M18">
        <f t="shared" si="4"/>
        <v>0.73329999999999995</v>
      </c>
      <c r="N18">
        <f t="shared" si="5"/>
        <v>0.73329999999999995</v>
      </c>
      <c r="O18">
        <f t="shared" si="5"/>
        <v>0.73329999999999995</v>
      </c>
    </row>
    <row r="19" spans="2:15" x14ac:dyDescent="0.2">
      <c r="B19" s="17" t="s">
        <v>1998</v>
      </c>
      <c r="C19" s="17">
        <v>0</v>
      </c>
      <c r="D19" s="17">
        <v>0</v>
      </c>
      <c r="E19" s="17">
        <v>0</v>
      </c>
      <c r="F19" s="17"/>
      <c r="G19" s="17">
        <v>0</v>
      </c>
      <c r="H19" s="17"/>
      <c r="I19" s="17"/>
      <c r="J19">
        <f t="shared" si="2"/>
        <v>0</v>
      </c>
      <c r="K19">
        <f t="shared" si="0"/>
        <v>0</v>
      </c>
      <c r="M19">
        <f t="shared" si="4"/>
        <v>0</v>
      </c>
      <c r="N19">
        <f t="shared" si="5"/>
        <v>0</v>
      </c>
      <c r="O19">
        <f t="shared" si="5"/>
        <v>0</v>
      </c>
    </row>
    <row r="20" spans="2:15" x14ac:dyDescent="0.2">
      <c r="B20" s="17" t="s">
        <v>1999</v>
      </c>
      <c r="C20" s="17" t="s">
        <v>2003</v>
      </c>
      <c r="D20" s="17" t="s">
        <v>2003</v>
      </c>
      <c r="E20" s="17" t="s">
        <v>2003</v>
      </c>
      <c r="F20" s="17"/>
      <c r="G20" s="17" t="s">
        <v>2003</v>
      </c>
      <c r="H20" s="17"/>
      <c r="I20" s="17"/>
      <c r="J20" t="str">
        <f t="shared" si="2"/>
        <v>10 + 14days</v>
      </c>
      <c r="K20" t="str">
        <f t="shared" si="0"/>
        <v>10 + 14days</v>
      </c>
      <c r="M20" t="str">
        <f t="shared" si="4"/>
        <v>10 + 14days</v>
      </c>
      <c r="N20" t="str">
        <f t="shared" si="5"/>
        <v>10 + 14days</v>
      </c>
      <c r="O20" t="str">
        <f t="shared" si="5"/>
        <v>10 + 14days</v>
      </c>
    </row>
    <row r="21" spans="2:15" x14ac:dyDescent="0.2">
      <c r="B21" s="17" t="s">
        <v>2176</v>
      </c>
      <c r="C21" s="17"/>
      <c r="D21" s="17"/>
      <c r="E21" s="17"/>
      <c r="F21" s="17"/>
      <c r="G21" s="17"/>
      <c r="H21" s="17"/>
      <c r="I21" s="17"/>
      <c r="J21">
        <f t="shared" si="2"/>
        <v>0</v>
      </c>
      <c r="K21">
        <f t="shared" si="0"/>
        <v>0</v>
      </c>
      <c r="M21">
        <f t="shared" si="4"/>
        <v>0</v>
      </c>
      <c r="N21">
        <f t="shared" si="5"/>
        <v>0</v>
      </c>
      <c r="O21">
        <f t="shared" si="5"/>
        <v>0</v>
      </c>
    </row>
    <row r="22" spans="2:15" x14ac:dyDescent="0.2">
      <c r="B22" s="17" t="s">
        <v>2000</v>
      </c>
      <c r="C22" s="17">
        <v>0</v>
      </c>
      <c r="D22" s="17">
        <v>0</v>
      </c>
      <c r="E22" s="17">
        <v>0</v>
      </c>
      <c r="F22" s="17"/>
      <c r="G22" s="17">
        <v>0</v>
      </c>
      <c r="H22" s="17"/>
      <c r="I22" s="17"/>
      <c r="J22">
        <f t="shared" si="2"/>
        <v>0</v>
      </c>
      <c r="K22">
        <f t="shared" si="0"/>
        <v>0</v>
      </c>
      <c r="M22">
        <f t="shared" si="4"/>
        <v>0</v>
      </c>
      <c r="N22">
        <f t="shared" si="5"/>
        <v>0</v>
      </c>
      <c r="O22">
        <f t="shared" si="5"/>
        <v>0</v>
      </c>
    </row>
    <row r="23" spans="2:15" x14ac:dyDescent="0.2">
      <c r="B23" s="17" t="s">
        <v>2001</v>
      </c>
      <c r="C23" s="17">
        <v>1</v>
      </c>
      <c r="D23" s="17">
        <v>1</v>
      </c>
      <c r="E23" s="17">
        <v>1</v>
      </c>
      <c r="F23" s="17"/>
      <c r="G23" s="17">
        <v>1</v>
      </c>
      <c r="H23" s="17"/>
      <c r="I23" s="17"/>
      <c r="J23">
        <f t="shared" si="2"/>
        <v>1</v>
      </c>
      <c r="K23">
        <f t="shared" si="0"/>
        <v>1</v>
      </c>
      <c r="M23">
        <f t="shared" si="4"/>
        <v>1</v>
      </c>
      <c r="N23">
        <f t="shared" si="5"/>
        <v>1</v>
      </c>
      <c r="O23">
        <f t="shared" si="5"/>
        <v>1</v>
      </c>
    </row>
    <row r="24" spans="2:15" x14ac:dyDescent="0.2">
      <c r="B24" s="17" t="s">
        <v>1908</v>
      </c>
      <c r="C24" s="17">
        <v>0.83333333333333337</v>
      </c>
      <c r="D24" s="17">
        <v>0.83333333333333337</v>
      </c>
      <c r="E24" s="17">
        <v>1</v>
      </c>
      <c r="F24" s="17"/>
      <c r="G24" s="17">
        <v>0.83333333333333337</v>
      </c>
      <c r="H24" s="17">
        <v>1</v>
      </c>
      <c r="I24" s="17"/>
      <c r="J24">
        <f t="shared" si="2"/>
        <v>0.83333333333333337</v>
      </c>
      <c r="K24">
        <v>1</v>
      </c>
      <c r="M24">
        <f t="shared" si="4"/>
        <v>0.83333333333333337</v>
      </c>
      <c r="N24">
        <v>1</v>
      </c>
      <c r="O24">
        <v>1</v>
      </c>
    </row>
    <row r="25" spans="2:15" x14ac:dyDescent="0.2">
      <c r="B25" s="17" t="s">
        <v>2171</v>
      </c>
      <c r="C25" s="39" t="s">
        <v>2172</v>
      </c>
      <c r="D25" s="39" t="s">
        <v>2177</v>
      </c>
      <c r="E25" s="40" t="s">
        <v>2182</v>
      </c>
      <c r="F25" s="17"/>
      <c r="G25" s="17"/>
      <c r="H25" s="17"/>
      <c r="I25" s="17"/>
      <c r="J25" s="17"/>
    </row>
    <row r="26" spans="2:15" x14ac:dyDescent="0.2">
      <c r="B26" s="17"/>
      <c r="C26" s="17" t="str">
        <f>+C5</f>
        <v>Main_v2</v>
      </c>
      <c r="E26" s="17" t="str">
        <f>+D5</f>
        <v>Main_v3</v>
      </c>
      <c r="F26" s="17"/>
      <c r="G26" s="17"/>
      <c r="H26" s="17"/>
      <c r="I26" s="17"/>
      <c r="J26" s="17"/>
    </row>
    <row r="27" spans="2:15" x14ac:dyDescent="0.2">
      <c r="B27" s="17"/>
      <c r="C27" s="17" t="s">
        <v>2173</v>
      </c>
      <c r="D27" s="17" t="s">
        <v>2174</v>
      </c>
      <c r="E27" t="s">
        <v>2183</v>
      </c>
      <c r="F27" s="17"/>
      <c r="G27" s="17"/>
      <c r="H27" s="17"/>
      <c r="I27" s="17"/>
      <c r="J27" s="17"/>
    </row>
    <row r="28" spans="2:15" x14ac:dyDescent="0.2">
      <c r="B28" s="17" t="s">
        <v>616</v>
      </c>
      <c r="C28" t="s">
        <v>2180</v>
      </c>
      <c r="D28" s="17" t="s">
        <v>2180</v>
      </c>
      <c r="E28" t="s">
        <v>2186</v>
      </c>
      <c r="G28" t="s">
        <v>2187</v>
      </c>
      <c r="H28" t="s">
        <v>2203</v>
      </c>
      <c r="I28" s="17"/>
      <c r="J28" t="s">
        <v>2204</v>
      </c>
      <c r="K28" t="s">
        <v>2209</v>
      </c>
      <c r="N28" t="s">
        <v>2227</v>
      </c>
    </row>
    <row r="29" spans="2:15" x14ac:dyDescent="0.2">
      <c r="B29" s="17" t="s">
        <v>440</v>
      </c>
      <c r="C29" t="s">
        <v>2065</v>
      </c>
      <c r="D29" s="17" t="s">
        <v>2065</v>
      </c>
      <c r="E29" t="s">
        <v>442</v>
      </c>
      <c r="G29" t="s">
        <v>2065</v>
      </c>
      <c r="H29" t="s">
        <v>442</v>
      </c>
      <c r="I29" s="17"/>
      <c r="J29" t="s">
        <v>2205</v>
      </c>
      <c r="K29" t="s">
        <v>442</v>
      </c>
      <c r="N29" t="s">
        <v>442</v>
      </c>
    </row>
    <row r="30" spans="2:15" x14ac:dyDescent="0.2">
      <c r="B30" s="17" t="s">
        <v>2027</v>
      </c>
      <c r="C30">
        <v>1.94147960211225</v>
      </c>
      <c r="D30" s="17">
        <v>0.283929332722056</v>
      </c>
      <c r="E30">
        <v>0.23203124999999999</v>
      </c>
      <c r="F30" s="17"/>
      <c r="G30">
        <v>0.283929332722056</v>
      </c>
      <c r="H30">
        <v>0.23203124999999999</v>
      </c>
      <c r="I30" s="17"/>
      <c r="J30">
        <v>1.8992151108288999</v>
      </c>
      <c r="K30">
        <v>0.23203124999999999</v>
      </c>
      <c r="N30">
        <v>0.23203124999999999</v>
      </c>
    </row>
    <row r="31" spans="2:15" x14ac:dyDescent="0.2">
      <c r="B31" s="17" t="s">
        <v>2028</v>
      </c>
      <c r="C31">
        <v>1.48894857771862</v>
      </c>
      <c r="D31" s="17">
        <v>0.469814219473698</v>
      </c>
      <c r="E31">
        <v>0.41622473723084802</v>
      </c>
      <c r="F31" s="17"/>
      <c r="G31">
        <v>0.469814219473698</v>
      </c>
      <c r="H31">
        <v>0.41622473723084802</v>
      </c>
      <c r="I31" s="17"/>
      <c r="J31">
        <v>0.85183692307477199</v>
      </c>
      <c r="K31">
        <v>1.44083211528294</v>
      </c>
      <c r="N31">
        <v>0.61449095295048395</v>
      </c>
    </row>
    <row r="32" spans="2:15" x14ac:dyDescent="0.2">
      <c r="B32" s="17" t="s">
        <v>2029</v>
      </c>
      <c r="C32">
        <v>0.67489481564271203</v>
      </c>
      <c r="D32">
        <v>9.8699174822405006E-2</v>
      </c>
      <c r="E32">
        <v>5.8007812499999999E-2</v>
      </c>
      <c r="F32" s="17"/>
      <c r="G32">
        <v>9.8699174822405006E-2</v>
      </c>
      <c r="H32">
        <v>5.8007812499999999E-2</v>
      </c>
      <c r="I32" s="17"/>
      <c r="J32">
        <v>0.52995395928797195</v>
      </c>
      <c r="K32">
        <v>5.8007812499999901E-2</v>
      </c>
      <c r="N32">
        <v>5.8007812499999999E-2</v>
      </c>
    </row>
    <row r="33" spans="2:14" x14ac:dyDescent="0.2">
      <c r="B33" s="17" t="s">
        <v>2030</v>
      </c>
      <c r="C33" t="s">
        <v>2163</v>
      </c>
      <c r="D33" t="s">
        <v>2066</v>
      </c>
      <c r="E33" t="s">
        <v>2031</v>
      </c>
      <c r="F33" s="17"/>
      <c r="G33" t="s">
        <v>2066</v>
      </c>
      <c r="H33">
        <v>0.17402343749999999</v>
      </c>
      <c r="I33" s="17"/>
      <c r="J33" t="s">
        <v>2206</v>
      </c>
      <c r="K33" t="s">
        <v>2210</v>
      </c>
      <c r="N33" t="s">
        <v>2210</v>
      </c>
    </row>
    <row r="34" spans="2:14" x14ac:dyDescent="0.2">
      <c r="B34" s="17" t="s">
        <v>12</v>
      </c>
      <c r="C34">
        <v>0.46717994214247799</v>
      </c>
      <c r="D34">
        <v>0.467181032131611</v>
      </c>
      <c r="E34">
        <v>0.42008475523906902</v>
      </c>
      <c r="F34" s="17">
        <f>+E34-D34</f>
        <v>-4.7096276892541977E-2</v>
      </c>
      <c r="G34">
        <v>0.48149754969368003</v>
      </c>
      <c r="H34">
        <v>0.41850180135567799</v>
      </c>
      <c r="I34" s="17">
        <f t="shared" ref="I34:I60" si="6">+H34-G34</f>
        <v>-6.2995748338002033E-2</v>
      </c>
      <c r="J34">
        <v>0.51143323527879403</v>
      </c>
      <c r="K34">
        <v>0.42447010795318302</v>
      </c>
      <c r="L34">
        <f>+K34-J34</f>
        <v>-8.6963127325611012E-2</v>
      </c>
      <c r="N34">
        <v>0.41902955763864302</v>
      </c>
    </row>
    <row r="35" spans="2:14" x14ac:dyDescent="0.2">
      <c r="B35" s="17" t="s">
        <v>20</v>
      </c>
      <c r="C35">
        <v>1.7009929329136799</v>
      </c>
      <c r="D35">
        <v>1.7009916515515899</v>
      </c>
      <c r="E35">
        <v>1.7600713867570399</v>
      </c>
      <c r="F35" s="17">
        <f t="shared" ref="F35:F60" si="7">+E35-D35</f>
        <v>5.9079735205449957E-2</v>
      </c>
      <c r="G35">
        <v>1.68774023529657</v>
      </c>
      <c r="H35">
        <v>1.75038432935508</v>
      </c>
      <c r="I35" s="17">
        <f t="shared" si="6"/>
        <v>6.2644094058510014E-2</v>
      </c>
      <c r="J35">
        <v>1.6467513825159199</v>
      </c>
      <c r="K35">
        <v>1.7246617307918699</v>
      </c>
      <c r="L35">
        <f t="shared" ref="L35:L60" si="8">+K35-J35</f>
        <v>7.7910348275950003E-2</v>
      </c>
      <c r="N35">
        <v>1.7383011010178699</v>
      </c>
    </row>
    <row r="36" spans="2:14" x14ac:dyDescent="0.2">
      <c r="B36" s="17" t="s">
        <v>2015</v>
      </c>
      <c r="C36">
        <v>0.38632507302272601</v>
      </c>
      <c r="D36">
        <v>0.386326147875585</v>
      </c>
      <c r="E36">
        <v>0.37944053853514098</v>
      </c>
      <c r="F36" s="17">
        <f t="shared" si="7"/>
        <v>-6.8856093404440211E-3</v>
      </c>
      <c r="G36">
        <v>0.39634873465453702</v>
      </c>
      <c r="H36">
        <v>0.37629996302505497</v>
      </c>
      <c r="I36" s="17">
        <f t="shared" si="6"/>
        <v>-2.0048771629482043E-2</v>
      </c>
      <c r="J36">
        <v>0.39167311053488302</v>
      </c>
      <c r="K36">
        <v>0.337406739354845</v>
      </c>
      <c r="L36">
        <f t="shared" si="8"/>
        <v>-5.426637118003802E-2</v>
      </c>
      <c r="N36">
        <v>0.35037311954628297</v>
      </c>
    </row>
    <row r="37" spans="2:14" x14ac:dyDescent="0.2">
      <c r="B37" s="17" t="s">
        <v>2016</v>
      </c>
      <c r="C37">
        <v>9.7820827408218902E-2</v>
      </c>
      <c r="D37">
        <v>9.7820869706559496E-2</v>
      </c>
      <c r="E37">
        <v>6.1422117663053603E-2</v>
      </c>
      <c r="F37" s="17">
        <f t="shared" si="7"/>
        <v>-3.6398752043505893E-2</v>
      </c>
      <c r="G37">
        <v>0.102496591640379</v>
      </c>
      <c r="H37">
        <v>6.2161667357442302E-2</v>
      </c>
      <c r="I37" s="17">
        <f t="shared" si="6"/>
        <v>-4.0334924282936696E-2</v>
      </c>
      <c r="J37">
        <v>0.13836720434768801</v>
      </c>
      <c r="K37">
        <v>0.10281618861373799</v>
      </c>
      <c r="L37">
        <f t="shared" si="8"/>
        <v>-3.5551015733950017E-2</v>
      </c>
      <c r="N37">
        <v>8.5721587950024103E-2</v>
      </c>
    </row>
    <row r="38" spans="2:14" x14ac:dyDescent="0.2">
      <c r="B38" s="17" t="s">
        <v>2017</v>
      </c>
      <c r="C38">
        <v>8.1517356173515798E-2</v>
      </c>
      <c r="D38">
        <v>8.1517391422132907E-2</v>
      </c>
      <c r="E38">
        <v>6.1422117663053603E-2</v>
      </c>
      <c r="F38" s="17">
        <f t="shared" si="7"/>
        <v>-2.0095273759079303E-2</v>
      </c>
      <c r="G38">
        <v>8.5413826366982706E-2</v>
      </c>
      <c r="H38">
        <v>6.2161667357442302E-2</v>
      </c>
      <c r="I38" s="17">
        <f t="shared" si="6"/>
        <v>-2.3252159009540405E-2</v>
      </c>
      <c r="J38">
        <v>0.115306003623073</v>
      </c>
      <c r="K38">
        <v>0.10281618861373799</v>
      </c>
      <c r="L38">
        <f t="shared" si="8"/>
        <v>-1.2489815009335006E-2</v>
      </c>
      <c r="N38">
        <v>8.5721587950024103E-2</v>
      </c>
    </row>
    <row r="39" spans="2:14" x14ac:dyDescent="0.2">
      <c r="B39" s="17" t="s">
        <v>1844</v>
      </c>
      <c r="C39">
        <v>9.3370837153772299E-2</v>
      </c>
      <c r="D39">
        <v>9.3370878742537605E-2</v>
      </c>
      <c r="E39">
        <v>5.8467872503370703E-2</v>
      </c>
      <c r="F39" s="17">
        <f t="shared" si="7"/>
        <v>-3.4903006239166902E-2</v>
      </c>
      <c r="G39">
        <v>9.7793932916587195E-2</v>
      </c>
      <c r="H39">
        <v>5.93031796459609E-2</v>
      </c>
      <c r="I39" s="17">
        <f t="shared" si="6"/>
        <v>-3.8490753270626295E-2</v>
      </c>
      <c r="J39">
        <v>0.13165519112771401</v>
      </c>
      <c r="K39">
        <v>9.7829379183892007E-2</v>
      </c>
      <c r="L39">
        <f t="shared" si="8"/>
        <v>-3.3825811943822004E-2</v>
      </c>
      <c r="N39">
        <v>8.1601683840467801E-2</v>
      </c>
    </row>
    <row r="40" spans="2:14" x14ac:dyDescent="0.2">
      <c r="B40" s="17" t="s">
        <v>2018</v>
      </c>
      <c r="C40">
        <v>7.7809030961476899E-2</v>
      </c>
      <c r="D40">
        <v>7.7809065618781301E-2</v>
      </c>
      <c r="E40">
        <v>5.8467872503370703E-2</v>
      </c>
      <c r="F40" s="17">
        <f t="shared" si="7"/>
        <v>-1.9341193115410597E-2</v>
      </c>
      <c r="G40">
        <v>8.1494944097156005E-2</v>
      </c>
      <c r="H40">
        <v>5.93031796459609E-2</v>
      </c>
      <c r="I40" s="17">
        <f t="shared" si="6"/>
        <v>-2.2191764451195105E-2</v>
      </c>
      <c r="J40">
        <v>0.109712659273095</v>
      </c>
      <c r="K40">
        <v>9.7829379183892007E-2</v>
      </c>
      <c r="L40">
        <f t="shared" si="8"/>
        <v>-1.1883280089202988E-2</v>
      </c>
      <c r="N40">
        <v>8.1601683840467801E-2</v>
      </c>
    </row>
    <row r="41" spans="2:14" x14ac:dyDescent="0.2">
      <c r="B41" s="17" t="s">
        <v>2019</v>
      </c>
      <c r="C41">
        <v>0.11544426150129999</v>
      </c>
      <c r="D41">
        <v>0.115444003397507</v>
      </c>
      <c r="E41">
        <v>9.5175454057433495E-2</v>
      </c>
      <c r="F41" s="34">
        <f t="shared" si="7"/>
        <v>-2.0268549340073508E-2</v>
      </c>
      <c r="G41">
        <v>0.117543575625583</v>
      </c>
      <c r="H41">
        <v>9.6431398707151894E-2</v>
      </c>
      <c r="I41" s="17">
        <f t="shared" si="6"/>
        <v>-2.1112176918431105E-2</v>
      </c>
      <c r="J41">
        <v>0.14486581940988399</v>
      </c>
      <c r="K41">
        <v>0.14836784229967501</v>
      </c>
      <c r="L41">
        <f t="shared" si="8"/>
        <v>3.5020228897910122E-3</v>
      </c>
      <c r="N41">
        <v>0.128946997609029</v>
      </c>
    </row>
    <row r="42" spans="2:14" x14ac:dyDescent="0.2">
      <c r="B42" s="17" t="s">
        <v>2020</v>
      </c>
      <c r="C42">
        <v>0.223235668705247</v>
      </c>
      <c r="D42">
        <v>0.22323499379996301</v>
      </c>
      <c r="E42">
        <v>0.15872223145931499</v>
      </c>
      <c r="F42" s="17">
        <f t="shared" si="7"/>
        <v>-6.4512762340648011E-2</v>
      </c>
      <c r="G42">
        <v>0.22551059574163501</v>
      </c>
      <c r="H42">
        <v>0.16002362703310999</v>
      </c>
      <c r="I42" s="17">
        <f t="shared" si="6"/>
        <v>-6.5486968708525023E-2</v>
      </c>
      <c r="J42">
        <v>0.27724947495812702</v>
      </c>
      <c r="K42">
        <v>0.247729723496976</v>
      </c>
      <c r="L42">
        <f t="shared" si="8"/>
        <v>-2.9519751461151017E-2</v>
      </c>
      <c r="N42">
        <v>0.21496697593481601</v>
      </c>
    </row>
    <row r="43" spans="2:14" x14ac:dyDescent="0.2">
      <c r="B43" s="7" t="s">
        <v>2021</v>
      </c>
      <c r="C43">
        <v>0.192870167931433</v>
      </c>
      <c r="D43">
        <v>0.19286955753156201</v>
      </c>
      <c r="E43">
        <v>0.15690794834636199</v>
      </c>
      <c r="F43" s="17">
        <f t="shared" si="7"/>
        <v>-3.5961609185200027E-2</v>
      </c>
      <c r="G43">
        <v>0.194931791585776</v>
      </c>
      <c r="H43">
        <v>0.15824594953375601</v>
      </c>
      <c r="I43" s="17">
        <f t="shared" si="6"/>
        <v>-3.6685842052019996E-2</v>
      </c>
      <c r="J43">
        <v>0.24018773926085701</v>
      </c>
      <c r="K43">
        <v>0.24622322814230099</v>
      </c>
      <c r="L43">
        <f t="shared" si="8"/>
        <v>6.0354888814439789E-3</v>
      </c>
      <c r="N43">
        <v>0.21370816489904901</v>
      </c>
    </row>
    <row r="44" spans="2:14" x14ac:dyDescent="0.2">
      <c r="B44" s="17" t="s">
        <v>2064</v>
      </c>
      <c r="C44">
        <v>0.377545907126562</v>
      </c>
      <c r="D44">
        <v>0.37754696672815502</v>
      </c>
      <c r="E44">
        <v>0.37055872246528299</v>
      </c>
      <c r="F44" s="17">
        <f t="shared" si="7"/>
        <v>-6.9882442628720343E-3</v>
      </c>
      <c r="G44">
        <v>0.387262439473673</v>
      </c>
      <c r="H44">
        <v>0.36764623822161102</v>
      </c>
      <c r="I44" s="17">
        <f t="shared" si="6"/>
        <v>-1.9616201252061982E-2</v>
      </c>
      <c r="J44">
        <v>0.382748037435791</v>
      </c>
      <c r="K44">
        <v>0.32971656383134401</v>
      </c>
      <c r="L44">
        <f t="shared" si="8"/>
        <v>-5.3031473604446988E-2</v>
      </c>
      <c r="N44">
        <v>0.34239073568609502</v>
      </c>
    </row>
    <row r="45" spans="2:14" x14ac:dyDescent="0.2">
      <c r="B45" s="17" t="s">
        <v>2022</v>
      </c>
      <c r="C45">
        <v>0.46303654622089602</v>
      </c>
      <c r="D45">
        <v>0.463037304177839</v>
      </c>
      <c r="E45">
        <v>0.49037727022918798</v>
      </c>
      <c r="F45" s="34">
        <f t="shared" si="7"/>
        <v>2.7339966051348974E-2</v>
      </c>
      <c r="G45">
        <v>0.46521014221957502</v>
      </c>
      <c r="H45">
        <v>0.492065198803252</v>
      </c>
      <c r="I45" s="17">
        <f t="shared" si="6"/>
        <v>2.6855056583676984E-2</v>
      </c>
      <c r="J45">
        <v>0.44995530477438</v>
      </c>
      <c r="K45">
        <v>0.44587015282572201</v>
      </c>
      <c r="L45">
        <f t="shared" si="8"/>
        <v>-4.0851519486579946E-3</v>
      </c>
      <c r="N45">
        <v>0.46066823341424501</v>
      </c>
    </row>
    <row r="46" spans="2:14" x14ac:dyDescent="0.2">
      <c r="B46" s="17" t="s">
        <v>2023</v>
      </c>
      <c r="C46">
        <v>0.78222102361798196</v>
      </c>
      <c r="D46">
        <v>0.78222171694151599</v>
      </c>
      <c r="E46">
        <v>0.85632366631428602</v>
      </c>
      <c r="F46" s="17">
        <f t="shared" si="7"/>
        <v>7.4101949372770037E-2</v>
      </c>
      <c r="G46">
        <v>0.779689555563709</v>
      </c>
      <c r="H46">
        <v>0.85453715141835196</v>
      </c>
      <c r="I46" s="17">
        <f t="shared" si="6"/>
        <v>7.4847595854642957E-2</v>
      </c>
      <c r="J46">
        <v>0.73066147058585695</v>
      </c>
      <c r="K46">
        <v>0.75820261828532498</v>
      </c>
      <c r="L46">
        <f t="shared" si="8"/>
        <v>2.7541147699468027E-2</v>
      </c>
      <c r="N46">
        <v>0.79242446228627605</v>
      </c>
    </row>
    <row r="47" spans="2:14" x14ac:dyDescent="0.2">
      <c r="B47" s="7" t="s">
        <v>2024</v>
      </c>
      <c r="C47">
        <v>0.80712983206856603</v>
      </c>
      <c r="D47">
        <v>0.80713044246843602</v>
      </c>
      <c r="E47">
        <v>0.84309205165363699</v>
      </c>
      <c r="F47" s="17">
        <f t="shared" si="7"/>
        <v>3.5961609185200971E-2</v>
      </c>
      <c r="G47">
        <v>0.805068208414223</v>
      </c>
      <c r="H47">
        <v>0.84175405046624296</v>
      </c>
      <c r="I47" s="17">
        <f t="shared" si="6"/>
        <v>3.6685842052019968E-2</v>
      </c>
      <c r="J47">
        <v>0.75981226073914199</v>
      </c>
      <c r="K47">
        <v>0.75377677185769798</v>
      </c>
      <c r="L47">
        <f t="shared" si="8"/>
        <v>-6.0354888814440066E-3</v>
      </c>
      <c r="N47">
        <v>0.78629183510095002</v>
      </c>
    </row>
    <row r="48" spans="2:14" x14ac:dyDescent="0.2">
      <c r="B48" s="17" t="s">
        <v>2009</v>
      </c>
      <c r="C48">
        <v>5.3688832566900699E-2</v>
      </c>
      <c r="D48">
        <v>5.3688865035447703E-2</v>
      </c>
      <c r="E48">
        <v>3.4152169747640702E-2</v>
      </c>
      <c r="F48" s="17">
        <f t="shared" si="7"/>
        <v>-1.9536695287807E-2</v>
      </c>
      <c r="G48">
        <v>5.6404524863443301E-2</v>
      </c>
      <c r="H48">
        <v>3.4327424730253603E-2</v>
      </c>
      <c r="I48" s="17">
        <f t="shared" si="6"/>
        <v>-2.2077100133189698E-2</v>
      </c>
      <c r="J48">
        <v>8.3704989674267899E-2</v>
      </c>
      <c r="K48">
        <v>6.2036798682017801E-2</v>
      </c>
      <c r="L48">
        <f t="shared" si="8"/>
        <v>-2.1668190992250098E-2</v>
      </c>
      <c r="N48">
        <v>4.9602294182676802E-2</v>
      </c>
    </row>
    <row r="49" spans="1:15" x14ac:dyDescent="0.2">
      <c r="B49" s="17" t="s">
        <v>2025</v>
      </c>
      <c r="C49">
        <v>4.4740693805750603E-2</v>
      </c>
      <c r="D49">
        <v>4.4740720862873097E-2</v>
      </c>
      <c r="E49">
        <v>3.4152169747640702E-2</v>
      </c>
      <c r="F49" s="17">
        <f t="shared" si="7"/>
        <v>-1.0588551115232395E-2</v>
      </c>
      <c r="G49">
        <v>4.7003770719536E-2</v>
      </c>
      <c r="H49">
        <v>3.4327424730253603E-2</v>
      </c>
      <c r="I49" s="17">
        <f t="shared" si="6"/>
        <v>-1.2676345989282398E-2</v>
      </c>
      <c r="J49">
        <v>6.9754158061889907E-2</v>
      </c>
      <c r="K49">
        <v>6.2036798682017801E-2</v>
      </c>
      <c r="L49">
        <f t="shared" si="8"/>
        <v>-7.717359379872106E-3</v>
      </c>
      <c r="N49">
        <v>4.9602294182676802E-2</v>
      </c>
    </row>
    <row r="50" spans="1:15" s="7" customFormat="1" x14ac:dyDescent="0.2">
      <c r="B50" s="7" t="s">
        <v>585</v>
      </c>
      <c r="C50" s="7">
        <v>6.3804434010115804E-2</v>
      </c>
      <c r="D50" s="7">
        <v>6.38044576870712E-2</v>
      </c>
      <c r="E50" s="7">
        <v>5.5025229802448498E-2</v>
      </c>
      <c r="F50" s="7">
        <f t="shared" si="7"/>
        <v>-8.779227884622702E-3</v>
      </c>
      <c r="G50" s="7">
        <v>6.5738963255077901E-2</v>
      </c>
      <c r="H50" s="7">
        <v>5.4598179141251098E-2</v>
      </c>
      <c r="I50" s="7">
        <f t="shared" si="6"/>
        <v>-1.1140784113826803E-2</v>
      </c>
      <c r="J50">
        <v>0.108052227021872</v>
      </c>
      <c r="K50">
        <v>0.110055955031023</v>
      </c>
      <c r="L50">
        <f t="shared" si="8"/>
        <v>2.0037280091509957E-3</v>
      </c>
      <c r="M50"/>
      <c r="N50">
        <v>8.47882132817291E-2</v>
      </c>
      <c r="O50"/>
    </row>
    <row r="51" spans="1:15" x14ac:dyDescent="0.2">
      <c r="B51" s="17" t="s">
        <v>584</v>
      </c>
      <c r="C51">
        <v>0.124091596210054</v>
      </c>
      <c r="D51">
        <v>0.124091508168215</v>
      </c>
      <c r="E51">
        <v>9.1322275822271107E-2</v>
      </c>
      <c r="F51" s="17">
        <f t="shared" si="7"/>
        <v>-3.2769232345943894E-2</v>
      </c>
      <c r="G51">
        <v>0.12669300765120001</v>
      </c>
      <c r="H51">
        <v>9.0611493753620695E-2</v>
      </c>
      <c r="I51" s="17">
        <f t="shared" si="6"/>
        <v>-3.6081513897579312E-2</v>
      </c>
      <c r="J51">
        <v>0.19808184061228301</v>
      </c>
      <c r="K51">
        <v>0.17619443312331301</v>
      </c>
      <c r="L51">
        <f t="shared" si="8"/>
        <v>-2.1887407488970001E-2</v>
      </c>
      <c r="N51">
        <v>0.13767407485743499</v>
      </c>
    </row>
    <row r="52" spans="1:15" x14ac:dyDescent="0.2">
      <c r="B52" s="17" t="s">
        <v>2164</v>
      </c>
      <c r="C52">
        <v>0.59077359872381396</v>
      </c>
      <c r="D52">
        <v>0.59077415780711096</v>
      </c>
      <c r="E52">
        <v>0.60500254590859504</v>
      </c>
      <c r="F52" s="17">
        <f t="shared" si="7"/>
        <v>1.422838810148408E-2</v>
      </c>
      <c r="G52">
        <v>0.59273741672908797</v>
      </c>
      <c r="H52">
        <v>0.59715047798960696</v>
      </c>
      <c r="I52" s="17">
        <f t="shared" si="6"/>
        <v>4.4130612605189912E-3</v>
      </c>
      <c r="J52">
        <v>0.74551563805139298</v>
      </c>
      <c r="K52">
        <v>0.74129676093933095</v>
      </c>
      <c r="L52">
        <f t="shared" si="8"/>
        <v>-4.2188771120620361E-3</v>
      </c>
      <c r="N52">
        <v>0.66585508360287204</v>
      </c>
    </row>
    <row r="53" spans="1:15" x14ac:dyDescent="0.2">
      <c r="B53" s="17" t="s">
        <v>2011</v>
      </c>
      <c r="C53">
        <v>0.10606938895752099</v>
      </c>
      <c r="D53">
        <v>0.10606952811584699</v>
      </c>
      <c r="E53">
        <v>0.105555440906968</v>
      </c>
      <c r="F53" s="17">
        <f t="shared" si="7"/>
        <v>-5.1408720887899384E-4</v>
      </c>
      <c r="G53">
        <v>0.10932773441571</v>
      </c>
      <c r="H53">
        <v>0.104116218295203</v>
      </c>
      <c r="I53" s="17">
        <f t="shared" si="6"/>
        <v>-5.2115161205070065E-3</v>
      </c>
      <c r="J53">
        <v>0.10694226980428</v>
      </c>
      <c r="K53">
        <v>9.2116453956311503E-2</v>
      </c>
      <c r="L53">
        <f t="shared" si="8"/>
        <v>-1.4825815847968493E-2</v>
      </c>
      <c r="N53">
        <v>9.6030594575652398E-2</v>
      </c>
    </row>
    <row r="54" spans="1:15" s="7" customFormat="1" x14ac:dyDescent="0.2">
      <c r="B54" s="7" t="s">
        <v>586</v>
      </c>
      <c r="C54" s="7">
        <v>0.15005507320078401</v>
      </c>
      <c r="D54" s="7">
        <v>0.15005513970908299</v>
      </c>
      <c r="E54" s="7">
        <v>0.16774468386896199</v>
      </c>
      <c r="F54" s="7">
        <f t="shared" si="7"/>
        <v>1.7689544159879E-2</v>
      </c>
      <c r="G54" s="7">
        <v>0.153160941103997</v>
      </c>
      <c r="H54" s="7">
        <v>0.16489594728601401</v>
      </c>
      <c r="I54" s="7">
        <f t="shared" si="6"/>
        <v>1.1735006182017005E-2</v>
      </c>
      <c r="J54">
        <v>0.14776446224593501</v>
      </c>
      <c r="K54">
        <v>0.14624482062771199</v>
      </c>
      <c r="L54">
        <f t="shared" si="8"/>
        <v>-1.5196416182230166E-3</v>
      </c>
      <c r="M54"/>
      <c r="N54">
        <v>0.151640187520443</v>
      </c>
      <c r="O54"/>
    </row>
    <row r="55" spans="1:15" x14ac:dyDescent="0.2">
      <c r="B55" s="17" t="s">
        <v>587</v>
      </c>
      <c r="C55">
        <v>0.241296370623613</v>
      </c>
      <c r="D55">
        <v>0.24129633123338801</v>
      </c>
      <c r="E55">
        <v>0.27654758685463798</v>
      </c>
      <c r="F55" s="17">
        <f t="shared" si="7"/>
        <v>3.5251255621249977E-2</v>
      </c>
      <c r="G55">
        <v>0.24400638662457499</v>
      </c>
      <c r="H55">
        <v>0.27184891844605302</v>
      </c>
      <c r="I55" s="17">
        <f t="shared" si="6"/>
        <v>2.7842531821478028E-2</v>
      </c>
      <c r="J55">
        <v>0.23030744512312701</v>
      </c>
      <c r="K55">
        <v>0.23873572890900399</v>
      </c>
      <c r="L55">
        <f t="shared" si="8"/>
        <v>8.4282837858769832E-3</v>
      </c>
      <c r="N55">
        <v>0.24943870516601899</v>
      </c>
    </row>
    <row r="56" spans="1:15" x14ac:dyDescent="0.2">
      <c r="B56" s="17" t="s">
        <v>2165</v>
      </c>
      <c r="C56">
        <v>0.31611346882616997</v>
      </c>
      <c r="D56">
        <v>0.316113223198278</v>
      </c>
      <c r="E56">
        <v>0.33085022165932099</v>
      </c>
      <c r="F56" s="17">
        <f t="shared" si="7"/>
        <v>1.4736998461042983E-2</v>
      </c>
      <c r="G56">
        <v>0.32133306497106601</v>
      </c>
      <c r="H56">
        <v>0.32523554464447602</v>
      </c>
      <c r="I56" s="17">
        <f t="shared" si="6"/>
        <v>3.9024796734100087E-3</v>
      </c>
      <c r="J56">
        <v>0.31355262317844801</v>
      </c>
      <c r="K56">
        <v>0.31322898578630298</v>
      </c>
      <c r="L56">
        <f t="shared" si="8"/>
        <v>-3.236373921450264E-4</v>
      </c>
      <c r="N56">
        <v>0.315257026645338</v>
      </c>
    </row>
    <row r="57" spans="1:15" x14ac:dyDescent="0.2">
      <c r="B57" s="17" t="s">
        <v>2026</v>
      </c>
      <c r="C57">
        <v>0.15975822152442201</v>
      </c>
      <c r="D57">
        <v>0.159758393151294</v>
      </c>
      <c r="E57">
        <v>0.13970761065460899</v>
      </c>
      <c r="F57" s="17">
        <f t="shared" si="7"/>
        <v>-2.0050782496685016E-2</v>
      </c>
      <c r="G57">
        <v>0.165732259279154</v>
      </c>
      <c r="H57">
        <v>0.138443643025456</v>
      </c>
      <c r="I57" s="17">
        <f t="shared" si="6"/>
        <v>-2.7288616253697995E-2</v>
      </c>
      <c r="J57">
        <v>0.19064725947854799</v>
      </c>
      <c r="K57">
        <v>0.15415325263832899</v>
      </c>
      <c r="L57">
        <f t="shared" si="8"/>
        <v>-3.6494006840219001E-2</v>
      </c>
      <c r="N57">
        <v>0.145632888758329</v>
      </c>
    </row>
    <row r="58" spans="1:15" x14ac:dyDescent="0.2">
      <c r="B58" s="17" t="s">
        <v>2013</v>
      </c>
      <c r="C58">
        <v>0.15081008276327201</v>
      </c>
      <c r="D58">
        <v>0.15081024897872</v>
      </c>
      <c r="E58">
        <v>0.13970761065460899</v>
      </c>
      <c r="F58" s="17">
        <f t="shared" si="7"/>
        <v>-1.1102638324111014E-2</v>
      </c>
      <c r="G58">
        <v>0.15633150513524599</v>
      </c>
      <c r="H58">
        <v>0.138443643025456</v>
      </c>
      <c r="I58" s="17">
        <f t="shared" si="6"/>
        <v>-1.7887862109789987E-2</v>
      </c>
      <c r="J58">
        <v>0.17669642786617001</v>
      </c>
      <c r="K58">
        <v>0.15415325263832899</v>
      </c>
      <c r="L58">
        <f t="shared" si="8"/>
        <v>-2.2543175227841022E-2</v>
      </c>
      <c r="N58">
        <v>0.145632888758329</v>
      </c>
    </row>
    <row r="59" spans="1:15" s="7" customFormat="1" x14ac:dyDescent="0.2">
      <c r="B59" s="7" t="s">
        <v>588</v>
      </c>
      <c r="C59" s="7">
        <v>0.2138595072109</v>
      </c>
      <c r="D59" s="7">
        <v>0.21385959739615401</v>
      </c>
      <c r="E59" s="7">
        <v>0.222769913671411</v>
      </c>
      <c r="F59" s="7">
        <f t="shared" si="7"/>
        <v>8.9103162752569853E-3</v>
      </c>
      <c r="G59" s="7">
        <v>0.218899904359075</v>
      </c>
      <c r="H59" s="7">
        <v>0.21949412642726501</v>
      </c>
      <c r="I59" s="7">
        <f t="shared" si="6"/>
        <v>5.9422206819001455E-4</v>
      </c>
      <c r="J59">
        <v>0.25581668926780798</v>
      </c>
      <c r="K59">
        <v>0.25630077565873499</v>
      </c>
      <c r="L59">
        <f t="shared" si="8"/>
        <v>4.8408639092700767E-4</v>
      </c>
      <c r="M59"/>
      <c r="N59">
        <v>0.23642840080217201</v>
      </c>
      <c r="O59"/>
    </row>
    <row r="60" spans="1:15" x14ac:dyDescent="0.2">
      <c r="B60" s="17" t="s">
        <v>589</v>
      </c>
      <c r="C60">
        <v>0.36538796683366798</v>
      </c>
      <c r="D60">
        <v>0.36538783940160302</v>
      </c>
      <c r="E60">
        <v>0.36786986267690902</v>
      </c>
      <c r="F60" s="17">
        <f t="shared" si="7"/>
        <v>2.4820232753060001E-3</v>
      </c>
      <c r="G60">
        <v>0.37069939427577497</v>
      </c>
      <c r="H60">
        <v>0.36246041219967301</v>
      </c>
      <c r="I60" s="17">
        <f t="shared" si="6"/>
        <v>-8.2389820761019639E-3</v>
      </c>
      <c r="J60">
        <v>0.42838928573541102</v>
      </c>
      <c r="K60">
        <v>0.41493016203231797</v>
      </c>
      <c r="L60">
        <f t="shared" si="8"/>
        <v>-1.3459123703093046E-2</v>
      </c>
      <c r="N60">
        <v>0.38711278002345501</v>
      </c>
    </row>
    <row r="62" spans="1:15" x14ac:dyDescent="0.2">
      <c r="A62" t="s">
        <v>2107</v>
      </c>
      <c r="B62">
        <v>9.3033099999999994E-2</v>
      </c>
    </row>
    <row r="63" spans="1:15" x14ac:dyDescent="0.2">
      <c r="A63" t="s">
        <v>2109</v>
      </c>
      <c r="B63">
        <v>0.26560850000000003</v>
      </c>
    </row>
    <row r="64" spans="1:15" x14ac:dyDescent="0.2">
      <c r="A64" t="s">
        <v>2108</v>
      </c>
      <c r="B64">
        <v>0.25940410000000003</v>
      </c>
    </row>
    <row r="65" spans="1:6" x14ac:dyDescent="0.2">
      <c r="A65" t="s">
        <v>2110</v>
      </c>
      <c r="B65">
        <v>0.28791820000000001</v>
      </c>
    </row>
    <row r="66" spans="1:6" x14ac:dyDescent="0.2">
      <c r="A66" t="s">
        <v>2107</v>
      </c>
      <c r="B66">
        <v>-4.0059199999999996E-2</v>
      </c>
    </row>
    <row r="67" spans="1:6" x14ac:dyDescent="0.2">
      <c r="A67" t="s">
        <v>2109</v>
      </c>
      <c r="B67">
        <v>4.1829099999999952E-2</v>
      </c>
    </row>
    <row r="68" spans="1:6" x14ac:dyDescent="0.2">
      <c r="A68" t="s">
        <v>2108</v>
      </c>
      <c r="B68">
        <v>-0.11242230000000003</v>
      </c>
    </row>
    <row r="69" spans="1:6" x14ac:dyDescent="0.2">
      <c r="A69" t="s">
        <v>2110</v>
      </c>
      <c r="B69">
        <v>3.2932899999999987E-2</v>
      </c>
    </row>
    <row r="72" spans="1:6" x14ac:dyDescent="0.2">
      <c r="C72" t="s">
        <v>750</v>
      </c>
      <c r="D72" t="s">
        <v>751</v>
      </c>
    </row>
    <row r="73" spans="1:6" x14ac:dyDescent="0.2">
      <c r="B73">
        <v>2018</v>
      </c>
      <c r="C73">
        <v>0.28791820000000001</v>
      </c>
      <c r="D73">
        <v>8.8974800000000007E-2</v>
      </c>
    </row>
    <row r="74" spans="1:6" x14ac:dyDescent="0.2">
      <c r="B74">
        <v>2024</v>
      </c>
      <c r="C74">
        <v>0.3208511</v>
      </c>
      <c r="D74">
        <v>5.5927400000000002E-2</v>
      </c>
    </row>
    <row r="75" spans="1:6" x14ac:dyDescent="0.2">
      <c r="C75">
        <v>3.2932899999999987E-2</v>
      </c>
      <c r="D75">
        <v>-3.3047400000000005E-2</v>
      </c>
    </row>
    <row r="77" spans="1:6" x14ac:dyDescent="0.2">
      <c r="C77" t="s">
        <v>747</v>
      </c>
      <c r="D77" t="s">
        <v>415</v>
      </c>
      <c r="E77" t="s">
        <v>416</v>
      </c>
      <c r="F77" t="s">
        <v>1996</v>
      </c>
    </row>
    <row r="78" spans="1:6" x14ac:dyDescent="0.2">
      <c r="C78">
        <v>0.26560850000000003</v>
      </c>
      <c r="D78">
        <v>9.3033099999999994E-2</v>
      </c>
      <c r="E78">
        <v>0.25940410000000003</v>
      </c>
      <c r="F78">
        <v>0.74059589999999997</v>
      </c>
    </row>
    <row r="79" spans="1:6" x14ac:dyDescent="0.2">
      <c r="C79">
        <v>0.30743759999999998</v>
      </c>
      <c r="D79">
        <v>5.2973899999999997E-2</v>
      </c>
      <c r="E79">
        <v>0.1469818</v>
      </c>
      <c r="F79">
        <v>0.85301819999999995</v>
      </c>
    </row>
    <row r="80" spans="1:6" x14ac:dyDescent="0.2">
      <c r="C80">
        <v>4.1829099999999952E-2</v>
      </c>
      <c r="D80">
        <v>-4.0059199999999996E-2</v>
      </c>
      <c r="E80">
        <v>-0.11242230000000003</v>
      </c>
      <c r="F80">
        <v>0.11242229999999998</v>
      </c>
    </row>
    <row r="85" spans="1:63" x14ac:dyDescent="0.2">
      <c r="A85" t="s">
        <v>2032</v>
      </c>
      <c r="B85" t="s">
        <v>2033</v>
      </c>
      <c r="C85" t="s">
        <v>2034</v>
      </c>
      <c r="D85" t="s">
        <v>2035</v>
      </c>
      <c r="E85" t="s">
        <v>2036</v>
      </c>
      <c r="F85" t="s">
        <v>2037</v>
      </c>
      <c r="I85" t="s">
        <v>2038</v>
      </c>
      <c r="J85" t="s">
        <v>2039</v>
      </c>
      <c r="K85" t="s">
        <v>2040</v>
      </c>
      <c r="L85" t="s">
        <v>2041</v>
      </c>
      <c r="M85" t="s">
        <v>2042</v>
      </c>
      <c r="N85" t="s">
        <v>2043</v>
      </c>
      <c r="O85" t="s">
        <v>2044</v>
      </c>
      <c r="P85" t="s">
        <v>2045</v>
      </c>
      <c r="Q85" t="s">
        <v>2046</v>
      </c>
      <c r="R85" t="s">
        <v>2047</v>
      </c>
      <c r="S85" t="s">
        <v>2048</v>
      </c>
      <c r="T85" t="s">
        <v>2049</v>
      </c>
      <c r="U85" t="s">
        <v>2050</v>
      </c>
      <c r="V85" t="s">
        <v>2051</v>
      </c>
      <c r="W85" t="s">
        <v>2052</v>
      </c>
      <c r="X85" t="s">
        <v>2053</v>
      </c>
      <c r="Y85" t="s">
        <v>2054</v>
      </c>
      <c r="Z85" t="s">
        <v>2055</v>
      </c>
      <c r="AA85" t="s">
        <v>2056</v>
      </c>
      <c r="AB85" t="s">
        <v>2057</v>
      </c>
      <c r="AC85" t="s">
        <v>2160</v>
      </c>
      <c r="AD85" t="s">
        <v>2161</v>
      </c>
      <c r="AE85" t="s">
        <v>2178</v>
      </c>
      <c r="AF85" t="s">
        <v>2065</v>
      </c>
      <c r="AG85">
        <v>1.94147960211225</v>
      </c>
      <c r="AH85">
        <v>1.48894857771862</v>
      </c>
      <c r="AI85">
        <v>0.67489481564271203</v>
      </c>
      <c r="AJ85" t="s">
        <v>2163</v>
      </c>
      <c r="AK85">
        <v>0.46717994214247799</v>
      </c>
      <c r="AL85">
        <v>1.7009929329136799</v>
      </c>
      <c r="AM85">
        <v>0.38632507302272601</v>
      </c>
      <c r="AN85">
        <v>9.7820827408218902E-2</v>
      </c>
      <c r="AO85">
        <v>8.1517356173515798E-2</v>
      </c>
      <c r="AP85">
        <v>9.3370837153772299E-2</v>
      </c>
      <c r="AQ85">
        <v>7.7809030961476899E-2</v>
      </c>
      <c r="AR85">
        <v>0.11544426150129999</v>
      </c>
      <c r="AS85">
        <v>0.223235668705247</v>
      </c>
      <c r="AT85">
        <v>0.192870167931433</v>
      </c>
      <c r="AU85">
        <v>0.377545907126562</v>
      </c>
      <c r="AV85">
        <v>0.46303654622089602</v>
      </c>
      <c r="AW85">
        <v>0.78222102361798196</v>
      </c>
      <c r="AX85">
        <v>0.80712983206856603</v>
      </c>
      <c r="AY85">
        <v>5.3688832566900699E-2</v>
      </c>
      <c r="AZ85">
        <v>4.4740693805750603E-2</v>
      </c>
      <c r="BA85">
        <v>6.3804434010115804E-2</v>
      </c>
      <c r="BB85">
        <v>0.124091596210054</v>
      </c>
      <c r="BC85">
        <v>0.59077359872381396</v>
      </c>
      <c r="BD85">
        <v>0.10606938895752099</v>
      </c>
      <c r="BE85">
        <v>0.15005507320078401</v>
      </c>
      <c r="BF85">
        <v>0.241296370623613</v>
      </c>
      <c r="BG85">
        <v>0.31611346882616997</v>
      </c>
      <c r="BH85">
        <v>0.15975822152442201</v>
      </c>
      <c r="BI85">
        <v>0.15081008276327201</v>
      </c>
      <c r="BJ85">
        <v>0.2138595072109</v>
      </c>
      <c r="BK85" t="s">
        <v>2179</v>
      </c>
    </row>
    <row r="86" spans="1:63" x14ac:dyDescent="0.2">
      <c r="A86" t="s">
        <v>2180</v>
      </c>
      <c r="B86" t="s">
        <v>2065</v>
      </c>
      <c r="C86">
        <v>1.94147960211225</v>
      </c>
      <c r="D86">
        <v>1.48894857771862</v>
      </c>
      <c r="E86">
        <v>0.67489481564271203</v>
      </c>
      <c r="F86" t="s">
        <v>2163</v>
      </c>
      <c r="I86">
        <v>0.46717994214247799</v>
      </c>
      <c r="J86">
        <v>1.7009929329136799</v>
      </c>
      <c r="K86">
        <v>0.38632507302272601</v>
      </c>
      <c r="L86">
        <v>9.7820827408218902E-2</v>
      </c>
      <c r="M86">
        <v>8.1517356173515798E-2</v>
      </c>
      <c r="N86">
        <v>9.3370837153772299E-2</v>
      </c>
      <c r="O86">
        <v>7.7809030961476899E-2</v>
      </c>
      <c r="P86">
        <v>0.11544426150129999</v>
      </c>
      <c r="Q86">
        <v>0.223235668705247</v>
      </c>
      <c r="R86">
        <v>0.192870167931433</v>
      </c>
      <c r="S86">
        <v>0.377545907126562</v>
      </c>
      <c r="T86">
        <v>0.46303654622089602</v>
      </c>
      <c r="U86">
        <v>0.78222102361798196</v>
      </c>
      <c r="V86">
        <v>0.80712983206856603</v>
      </c>
      <c r="W86">
        <v>5.3688832566900699E-2</v>
      </c>
      <c r="X86">
        <v>4.4740693805750603E-2</v>
      </c>
      <c r="Y86">
        <v>6.3804434010115804E-2</v>
      </c>
      <c r="Z86">
        <v>0.124091596210054</v>
      </c>
      <c r="AA86">
        <v>0.59077359872381396</v>
      </c>
      <c r="AB86">
        <v>0.10606938895752099</v>
      </c>
      <c r="AC86">
        <v>0.15005507320078401</v>
      </c>
      <c r="AD86">
        <v>0.241296370623613</v>
      </c>
      <c r="AE86">
        <v>0.31611346882616997</v>
      </c>
      <c r="AF86">
        <v>0.15975822152442201</v>
      </c>
      <c r="AG86">
        <v>0.15081008276327201</v>
      </c>
      <c r="AH86">
        <v>0.2138595072109</v>
      </c>
      <c r="AI86" t="s">
        <v>2179</v>
      </c>
    </row>
    <row r="88" spans="1:63" x14ac:dyDescent="0.2">
      <c r="A88" s="17" t="s">
        <v>2032</v>
      </c>
      <c r="B88" s="17" t="s">
        <v>2033</v>
      </c>
      <c r="C88" s="17" t="s">
        <v>2034</v>
      </c>
      <c r="D88" s="17" t="s">
        <v>2035</v>
      </c>
      <c r="E88" t="s">
        <v>2036</v>
      </c>
      <c r="F88" t="s">
        <v>2037</v>
      </c>
      <c r="I88" t="s">
        <v>2038</v>
      </c>
      <c r="J88" t="s">
        <v>2039</v>
      </c>
      <c r="K88" t="s">
        <v>2040</v>
      </c>
      <c r="L88" t="s">
        <v>2041</v>
      </c>
      <c r="M88" t="s">
        <v>2042</v>
      </c>
      <c r="N88" t="s">
        <v>2043</v>
      </c>
      <c r="O88" t="s">
        <v>2044</v>
      </c>
      <c r="P88" t="s">
        <v>2045</v>
      </c>
      <c r="Q88" t="s">
        <v>2046</v>
      </c>
      <c r="R88" t="s">
        <v>2047</v>
      </c>
      <c r="S88" t="s">
        <v>2048</v>
      </c>
      <c r="T88" t="s">
        <v>2049</v>
      </c>
      <c r="U88" t="s">
        <v>2050</v>
      </c>
      <c r="V88" t="s">
        <v>2051</v>
      </c>
      <c r="W88" t="s">
        <v>2052</v>
      </c>
      <c r="X88" t="s">
        <v>2053</v>
      </c>
      <c r="Y88" t="s">
        <v>2054</v>
      </c>
      <c r="Z88" t="s">
        <v>2055</v>
      </c>
      <c r="AA88" t="s">
        <v>2056</v>
      </c>
      <c r="AB88" t="s">
        <v>2057</v>
      </c>
      <c r="AC88" t="s">
        <v>2160</v>
      </c>
      <c r="AD88" t="s">
        <v>2161</v>
      </c>
      <c r="AE88" t="s">
        <v>2178</v>
      </c>
      <c r="AF88" t="s">
        <v>2065</v>
      </c>
      <c r="AG88">
        <v>0.283929332722056</v>
      </c>
      <c r="AH88">
        <v>0.469814219473698</v>
      </c>
      <c r="AI88">
        <v>9.8699174822405006E-2</v>
      </c>
      <c r="AJ88" t="s">
        <v>2066</v>
      </c>
      <c r="AK88">
        <v>0.467181032131611</v>
      </c>
      <c r="AL88">
        <v>1.7009916515515899</v>
      </c>
      <c r="AM88">
        <v>0.386326147875585</v>
      </c>
      <c r="AN88">
        <v>9.7820869706559496E-2</v>
      </c>
      <c r="AO88">
        <v>8.1517391422132907E-2</v>
      </c>
      <c r="AP88">
        <v>9.3370878742537605E-2</v>
      </c>
      <c r="AQ88">
        <v>7.7809065618781301E-2</v>
      </c>
      <c r="AR88">
        <v>0.115444003397507</v>
      </c>
      <c r="AS88">
        <v>0.22323499379996301</v>
      </c>
      <c r="AT88">
        <v>0.19286955753156201</v>
      </c>
      <c r="AU88">
        <v>0.37754696672815502</v>
      </c>
      <c r="AV88">
        <v>0.463037304177839</v>
      </c>
      <c r="AW88">
        <v>0.78222171694151599</v>
      </c>
      <c r="AX88">
        <v>0.80713044246843602</v>
      </c>
      <c r="AY88">
        <v>5.3688865035447703E-2</v>
      </c>
      <c r="AZ88">
        <v>4.4740720862873097E-2</v>
      </c>
      <c r="BA88">
        <v>6.38044576870712E-2</v>
      </c>
      <c r="BB88">
        <v>0.124091508168215</v>
      </c>
      <c r="BC88">
        <v>0.59077415780711096</v>
      </c>
      <c r="BD88">
        <v>0.10606952811584699</v>
      </c>
      <c r="BE88">
        <v>0.15005513970908299</v>
      </c>
      <c r="BF88">
        <v>0.24129633123338801</v>
      </c>
      <c r="BG88">
        <v>0.316113223198278</v>
      </c>
      <c r="BH88">
        <v>0.159758393151294</v>
      </c>
      <c r="BI88">
        <v>0.15081024897872</v>
      </c>
      <c r="BJ88">
        <v>0.21385959739615401</v>
      </c>
      <c r="BK88" t="s">
        <v>2181</v>
      </c>
    </row>
    <row r="89" spans="1:63" x14ac:dyDescent="0.2">
      <c r="A89" s="17" t="s">
        <v>2180</v>
      </c>
      <c r="B89" s="17" t="s">
        <v>2065</v>
      </c>
      <c r="C89" s="17">
        <v>0.283929332722056</v>
      </c>
      <c r="D89" s="17">
        <v>0.469814219473698</v>
      </c>
      <c r="E89">
        <v>9.8699174822405006E-2</v>
      </c>
      <c r="F89" t="s">
        <v>2066</v>
      </c>
      <c r="I89">
        <v>0.467181032131611</v>
      </c>
      <c r="J89">
        <v>1.7009916515515899</v>
      </c>
      <c r="K89">
        <v>0.386326147875585</v>
      </c>
      <c r="L89">
        <v>9.7820869706559496E-2</v>
      </c>
      <c r="M89">
        <v>8.1517391422132907E-2</v>
      </c>
      <c r="N89">
        <v>9.3370878742537605E-2</v>
      </c>
      <c r="O89">
        <v>7.7809065618781301E-2</v>
      </c>
      <c r="P89">
        <v>0.115444003397507</v>
      </c>
      <c r="Q89">
        <v>0.22323499379996301</v>
      </c>
      <c r="R89">
        <v>0.19286955753156201</v>
      </c>
      <c r="S89">
        <v>0.37754696672815502</v>
      </c>
      <c r="T89">
        <v>0.463037304177839</v>
      </c>
      <c r="U89">
        <v>0.78222171694151599</v>
      </c>
      <c r="V89">
        <v>0.80713044246843602</v>
      </c>
      <c r="W89">
        <v>5.3688865035447703E-2</v>
      </c>
      <c r="X89">
        <v>4.4740720862873097E-2</v>
      </c>
      <c r="Y89">
        <v>6.38044576870712E-2</v>
      </c>
      <c r="Z89">
        <v>0.124091508168215</v>
      </c>
      <c r="AA89">
        <v>0.59077415780711096</v>
      </c>
      <c r="AB89">
        <v>0.10606952811584699</v>
      </c>
      <c r="AC89">
        <v>0.15005513970908299</v>
      </c>
      <c r="AD89">
        <v>0.24129633123338801</v>
      </c>
      <c r="AE89">
        <v>0.316113223198278</v>
      </c>
      <c r="AF89">
        <v>0.159758393151294</v>
      </c>
      <c r="AG89">
        <v>0.15081024897872</v>
      </c>
      <c r="AH89">
        <v>0.21385959739615401</v>
      </c>
      <c r="AI89" t="s">
        <v>2181</v>
      </c>
    </row>
    <row r="91" spans="1:63" x14ac:dyDescent="0.2">
      <c r="A91" t="s">
        <v>2032</v>
      </c>
      <c r="B91" t="s">
        <v>2033</v>
      </c>
      <c r="C91" t="s">
        <v>2034</v>
      </c>
      <c r="D91" t="s">
        <v>2035</v>
      </c>
      <c r="E91" t="s">
        <v>2036</v>
      </c>
      <c r="F91" t="s">
        <v>2037</v>
      </c>
      <c r="I91" t="s">
        <v>2038</v>
      </c>
      <c r="J91" t="s">
        <v>2039</v>
      </c>
      <c r="K91" t="s">
        <v>2040</v>
      </c>
      <c r="L91" t="s">
        <v>2041</v>
      </c>
      <c r="M91" t="s">
        <v>2042</v>
      </c>
      <c r="N91" t="s">
        <v>2043</v>
      </c>
      <c r="O91" t="s">
        <v>2044</v>
      </c>
      <c r="P91" t="s">
        <v>2045</v>
      </c>
      <c r="Q91" t="s">
        <v>2046</v>
      </c>
      <c r="R91" t="s">
        <v>2047</v>
      </c>
      <c r="S91" t="s">
        <v>2048</v>
      </c>
      <c r="T91" t="s">
        <v>2049</v>
      </c>
      <c r="U91" t="s">
        <v>2050</v>
      </c>
      <c r="V91" t="s">
        <v>2051</v>
      </c>
      <c r="W91" t="s">
        <v>2052</v>
      </c>
      <c r="X91" t="s">
        <v>2053</v>
      </c>
      <c r="Y91" t="s">
        <v>2054</v>
      </c>
      <c r="Z91" t="s">
        <v>2055</v>
      </c>
      <c r="AA91" t="s">
        <v>2056</v>
      </c>
      <c r="AB91" t="s">
        <v>2057</v>
      </c>
      <c r="AC91" t="s">
        <v>2160</v>
      </c>
      <c r="AD91" t="s">
        <v>2161</v>
      </c>
      <c r="AE91" t="s">
        <v>2184</v>
      </c>
      <c r="AF91" t="s">
        <v>442</v>
      </c>
      <c r="AG91">
        <v>0.23203124999999999</v>
      </c>
      <c r="AH91">
        <v>0.41622473723084802</v>
      </c>
      <c r="AI91">
        <v>5.8007812499999999E-2</v>
      </c>
      <c r="AJ91" t="s">
        <v>2031</v>
      </c>
      <c r="AK91">
        <v>0.42008475523906902</v>
      </c>
      <c r="AL91">
        <v>1.7600713867570399</v>
      </c>
      <c r="AM91">
        <v>0.37944053853514098</v>
      </c>
      <c r="AN91">
        <v>6.1422117663053603E-2</v>
      </c>
      <c r="AO91">
        <v>6.1422117663053603E-2</v>
      </c>
      <c r="AP91">
        <v>5.8467872503370703E-2</v>
      </c>
      <c r="AQ91">
        <v>5.8467872503370703E-2</v>
      </c>
      <c r="AR91">
        <v>9.5175454057433495E-2</v>
      </c>
      <c r="AS91">
        <v>0.15872223145931499</v>
      </c>
      <c r="AT91">
        <v>0.15690794834636199</v>
      </c>
      <c r="AU91">
        <v>0.37055872246528299</v>
      </c>
      <c r="AV91">
        <v>0.49037727022918798</v>
      </c>
      <c r="AW91">
        <v>0.85632366631428602</v>
      </c>
      <c r="AX91">
        <v>0.84309205165363699</v>
      </c>
      <c r="AY91">
        <v>3.4152169747640702E-2</v>
      </c>
      <c r="AZ91">
        <v>3.4152169747640702E-2</v>
      </c>
      <c r="BA91">
        <v>5.5025229802448498E-2</v>
      </c>
      <c r="BB91">
        <v>9.1322275822271107E-2</v>
      </c>
      <c r="BC91">
        <v>0.60500254590859504</v>
      </c>
      <c r="BD91">
        <v>0.105555440906968</v>
      </c>
      <c r="BE91">
        <v>0.16774468386896199</v>
      </c>
      <c r="BF91">
        <v>0.27654758685463798</v>
      </c>
      <c r="BG91">
        <v>0.33085022165932099</v>
      </c>
      <c r="BH91">
        <v>0.13970761065460899</v>
      </c>
      <c r="BI91">
        <v>0.13970761065460899</v>
      </c>
      <c r="BJ91">
        <v>0.222769913671411</v>
      </c>
      <c r="BK91" t="s">
        <v>2185</v>
      </c>
    </row>
    <row r="92" spans="1:63" x14ac:dyDescent="0.2">
      <c r="A92" t="s">
        <v>2186</v>
      </c>
      <c r="B92" t="s">
        <v>442</v>
      </c>
      <c r="C92">
        <v>0.23203124999999999</v>
      </c>
      <c r="D92">
        <v>0.41622473723084802</v>
      </c>
      <c r="E92">
        <v>5.8007812499999999E-2</v>
      </c>
      <c r="F92" t="s">
        <v>2031</v>
      </c>
      <c r="I92">
        <v>0.42008475523906902</v>
      </c>
      <c r="J92">
        <v>1.7600713867570399</v>
      </c>
      <c r="K92">
        <v>0.37944053853514098</v>
      </c>
      <c r="L92">
        <v>6.1422117663053603E-2</v>
      </c>
      <c r="M92">
        <v>6.1422117663053603E-2</v>
      </c>
      <c r="N92">
        <v>5.8467872503370703E-2</v>
      </c>
      <c r="O92">
        <v>5.8467872503370703E-2</v>
      </c>
      <c r="P92">
        <v>9.5175454057433495E-2</v>
      </c>
      <c r="Q92">
        <v>0.15872223145931499</v>
      </c>
      <c r="R92">
        <v>0.15690794834636199</v>
      </c>
      <c r="S92">
        <v>0.37055872246528299</v>
      </c>
      <c r="T92">
        <v>0.49037727022918798</v>
      </c>
      <c r="U92">
        <v>0.85632366631428602</v>
      </c>
      <c r="V92">
        <v>0.84309205165363699</v>
      </c>
      <c r="W92">
        <v>3.4152169747640702E-2</v>
      </c>
      <c r="X92">
        <v>3.4152169747640702E-2</v>
      </c>
      <c r="Y92">
        <v>5.5025229802448498E-2</v>
      </c>
      <c r="Z92">
        <v>9.1322275822271107E-2</v>
      </c>
      <c r="AA92">
        <v>0.60500254590859504</v>
      </c>
      <c r="AB92">
        <v>0.105555440906968</v>
      </c>
      <c r="AC92">
        <v>0.16774468386896199</v>
      </c>
      <c r="AD92">
        <v>0.27654758685463798</v>
      </c>
      <c r="AE92">
        <v>0.33085022165932099</v>
      </c>
      <c r="AF92">
        <v>0.13970761065460899</v>
      </c>
      <c r="AG92">
        <v>0.13970761065460899</v>
      </c>
      <c r="AH92">
        <v>0.222769913671411</v>
      </c>
      <c r="AI92" t="s">
        <v>2185</v>
      </c>
    </row>
    <row r="94" spans="1:63" x14ac:dyDescent="0.2">
      <c r="A94" t="s">
        <v>2032</v>
      </c>
      <c r="B94" t="s">
        <v>2033</v>
      </c>
      <c r="C94" t="s">
        <v>2034</v>
      </c>
      <c r="D94" t="s">
        <v>2035</v>
      </c>
      <c r="E94" t="s">
        <v>2036</v>
      </c>
      <c r="F94" t="s">
        <v>2037</v>
      </c>
      <c r="G94" t="s">
        <v>2038</v>
      </c>
      <c r="H94" t="s">
        <v>2039</v>
      </c>
      <c r="I94" t="s">
        <v>2040</v>
      </c>
      <c r="J94" t="s">
        <v>2041</v>
      </c>
      <c r="K94" t="s">
        <v>2042</v>
      </c>
      <c r="L94" t="s">
        <v>2043</v>
      </c>
      <c r="M94" t="s">
        <v>2044</v>
      </c>
      <c r="N94" t="s">
        <v>2045</v>
      </c>
      <c r="O94" t="s">
        <v>2046</v>
      </c>
      <c r="P94" t="s">
        <v>2047</v>
      </c>
      <c r="Q94" t="s">
        <v>2048</v>
      </c>
      <c r="R94" t="s">
        <v>2049</v>
      </c>
      <c r="S94" t="s">
        <v>2050</v>
      </c>
      <c r="T94" t="s">
        <v>2051</v>
      </c>
      <c r="U94" t="s">
        <v>2052</v>
      </c>
      <c r="V94" t="s">
        <v>2053</v>
      </c>
      <c r="W94" t="s">
        <v>2054</v>
      </c>
      <c r="X94" t="s">
        <v>2055</v>
      </c>
      <c r="Y94" t="s">
        <v>2056</v>
      </c>
      <c r="Z94" t="s">
        <v>2057</v>
      </c>
      <c r="AA94" t="s">
        <v>2160</v>
      </c>
      <c r="AB94" t="s">
        <v>2161</v>
      </c>
      <c r="AC94" t="s">
        <v>2187</v>
      </c>
      <c r="AD94" t="s">
        <v>2065</v>
      </c>
      <c r="AE94">
        <v>0.283929332722056</v>
      </c>
      <c r="AF94">
        <v>0.469814219473698</v>
      </c>
      <c r="AG94">
        <v>9.8699174822405006E-2</v>
      </c>
      <c r="AH94" t="s">
        <v>2066</v>
      </c>
      <c r="AI94">
        <v>0.48149754969368003</v>
      </c>
      <c r="AJ94">
        <v>1.68774023529657</v>
      </c>
      <c r="AK94">
        <v>0.39634873465453702</v>
      </c>
      <c r="AL94">
        <v>0.102496591640379</v>
      </c>
      <c r="AM94">
        <v>8.5413826366982706E-2</v>
      </c>
      <c r="AN94">
        <v>9.7793932916587195E-2</v>
      </c>
      <c r="AO94">
        <v>8.1494944097156005E-2</v>
      </c>
      <c r="AP94">
        <v>0.117543575625583</v>
      </c>
      <c r="AQ94">
        <v>0.22551059574163501</v>
      </c>
      <c r="AR94">
        <v>0.194931791585776</v>
      </c>
      <c r="AS94">
        <v>0.387262439473673</v>
      </c>
      <c r="AT94">
        <v>0.46521014221957502</v>
      </c>
      <c r="AU94">
        <v>0.779689555563709</v>
      </c>
      <c r="AV94">
        <v>0.805068208414223</v>
      </c>
      <c r="AW94">
        <v>5.6404524863443301E-2</v>
      </c>
      <c r="AX94">
        <v>4.7003770719536E-2</v>
      </c>
      <c r="AY94">
        <v>6.5738963255077901E-2</v>
      </c>
      <c r="AZ94">
        <v>0.12669300765120001</v>
      </c>
      <c r="BA94">
        <v>0.59273741672908797</v>
      </c>
      <c r="BB94">
        <v>0.10932773441571</v>
      </c>
      <c r="BC94">
        <v>0.153160941103997</v>
      </c>
      <c r="BD94">
        <v>0.24400638662457499</v>
      </c>
      <c r="BE94">
        <v>0.32133306497106601</v>
      </c>
      <c r="BF94">
        <v>0.165732259279154</v>
      </c>
      <c r="BG94">
        <v>0.15633150513524599</v>
      </c>
      <c r="BH94">
        <v>0.218899904359075</v>
      </c>
      <c r="BI94" t="s">
        <v>2188</v>
      </c>
    </row>
    <row r="95" spans="1:63" x14ac:dyDescent="0.2">
      <c r="A95" t="s">
        <v>2189</v>
      </c>
      <c r="B95" t="s">
        <v>2068</v>
      </c>
      <c r="C95" t="s">
        <v>2069</v>
      </c>
      <c r="D95" t="s">
        <v>2190</v>
      </c>
      <c r="E95">
        <v>0.73333333333333295</v>
      </c>
      <c r="F95">
        <v>0.45555555555555499</v>
      </c>
      <c r="G95" t="s">
        <v>2191</v>
      </c>
    </row>
    <row r="96" spans="1:63" x14ac:dyDescent="0.2">
      <c r="A96" t="s">
        <v>2194</v>
      </c>
      <c r="B96" t="s">
        <v>2195</v>
      </c>
    </row>
    <row r="97" spans="1:69" x14ac:dyDescent="0.2">
      <c r="A97" t="s">
        <v>2196</v>
      </c>
    </row>
    <row r="98" spans="1:69" x14ac:dyDescent="0.2">
      <c r="A98" t="s">
        <v>2197</v>
      </c>
      <c r="B98" t="s">
        <v>2198</v>
      </c>
    </row>
    <row r="99" spans="1:69" x14ac:dyDescent="0.2">
      <c r="A99" t="s">
        <v>2199</v>
      </c>
      <c r="B99" t="s">
        <v>2200</v>
      </c>
    </row>
    <row r="100" spans="1:69" x14ac:dyDescent="0.2">
      <c r="A100" t="s">
        <v>2032</v>
      </c>
      <c r="B100" t="s">
        <v>2033</v>
      </c>
      <c r="C100" t="s">
        <v>2034</v>
      </c>
      <c r="D100" t="s">
        <v>2035</v>
      </c>
      <c r="E100" t="s">
        <v>2036</v>
      </c>
      <c r="F100" t="s">
        <v>2037</v>
      </c>
      <c r="G100" t="s">
        <v>2038</v>
      </c>
      <c r="H100" t="s">
        <v>2039</v>
      </c>
      <c r="I100" t="s">
        <v>2040</v>
      </c>
      <c r="J100" t="s">
        <v>2041</v>
      </c>
      <c r="K100" t="s">
        <v>2042</v>
      </c>
      <c r="L100" t="s">
        <v>2043</v>
      </c>
      <c r="M100" t="s">
        <v>2044</v>
      </c>
      <c r="N100" t="s">
        <v>2045</v>
      </c>
      <c r="O100" t="s">
        <v>2046</v>
      </c>
      <c r="P100" t="s">
        <v>2047</v>
      </c>
      <c r="Q100" t="s">
        <v>2048</v>
      </c>
      <c r="R100" t="s">
        <v>2049</v>
      </c>
      <c r="S100" t="s">
        <v>2050</v>
      </c>
      <c r="T100" t="s">
        <v>2051</v>
      </c>
      <c r="U100" t="s">
        <v>2052</v>
      </c>
      <c r="V100" t="s">
        <v>2053</v>
      </c>
      <c r="W100" t="s">
        <v>2054</v>
      </c>
      <c r="X100" t="s">
        <v>2055</v>
      </c>
      <c r="Y100" t="s">
        <v>2056</v>
      </c>
      <c r="Z100" t="s">
        <v>2057</v>
      </c>
      <c r="AA100" t="s">
        <v>2160</v>
      </c>
      <c r="AB100" t="s">
        <v>2161</v>
      </c>
      <c r="AC100" t="s">
        <v>2201</v>
      </c>
      <c r="AD100" t="s">
        <v>442</v>
      </c>
      <c r="AE100">
        <v>0.23203124999999999</v>
      </c>
      <c r="AF100">
        <v>0.41622473723084802</v>
      </c>
      <c r="AG100">
        <v>5.8007812499999999E-2</v>
      </c>
      <c r="AH100" t="s">
        <v>2031</v>
      </c>
      <c r="AI100">
        <v>0.41850180135567799</v>
      </c>
      <c r="AJ100">
        <v>1.75038432935508</v>
      </c>
      <c r="AK100">
        <v>0.37629996302505497</v>
      </c>
      <c r="AL100">
        <v>6.2161667357442302E-2</v>
      </c>
      <c r="AM100">
        <v>6.2161667357442302E-2</v>
      </c>
      <c r="AN100">
        <v>5.93031796459609E-2</v>
      </c>
      <c r="AO100">
        <v>5.93031796459609E-2</v>
      </c>
      <c r="AP100">
        <v>9.6431398707151894E-2</v>
      </c>
      <c r="AQ100">
        <v>0.16002362703310999</v>
      </c>
      <c r="AR100">
        <v>0.15824594953375601</v>
      </c>
      <c r="AS100">
        <v>0.36764623822161102</v>
      </c>
      <c r="AT100">
        <v>0.492065198803252</v>
      </c>
      <c r="AU100">
        <v>0.85453715141835196</v>
      </c>
      <c r="AV100">
        <v>0.84175405046624296</v>
      </c>
      <c r="AW100">
        <v>3.4327424730253603E-2</v>
      </c>
      <c r="AX100">
        <v>3.4327424730253603E-2</v>
      </c>
      <c r="AY100">
        <v>5.4598179141251098E-2</v>
      </c>
      <c r="AZ100">
        <v>9.0611493753620695E-2</v>
      </c>
      <c r="BA100">
        <v>0.59715047798960696</v>
      </c>
      <c r="BB100">
        <v>0.104116218295203</v>
      </c>
      <c r="BC100">
        <v>0.16489594728601401</v>
      </c>
      <c r="BD100">
        <v>0.27184891844605302</v>
      </c>
      <c r="BE100">
        <v>0.32523554464447602</v>
      </c>
      <c r="BF100">
        <v>0.138443643025456</v>
      </c>
      <c r="BG100">
        <v>0.138443643025456</v>
      </c>
      <c r="BH100">
        <v>0.21949412642726501</v>
      </c>
      <c r="BI100" t="s">
        <v>2202</v>
      </c>
    </row>
    <row r="101" spans="1:69" x14ac:dyDescent="0.2">
      <c r="A101" t="s">
        <v>2203</v>
      </c>
      <c r="B101" t="s">
        <v>442</v>
      </c>
      <c r="C101">
        <v>0.23203124999999999</v>
      </c>
      <c r="D101">
        <v>0.41622473723084802</v>
      </c>
      <c r="E101">
        <v>5.8007812499999999E-2</v>
      </c>
      <c r="F101" t="s">
        <v>2031</v>
      </c>
      <c r="G101">
        <v>0.41850180135567799</v>
      </c>
      <c r="H101">
        <v>1.75038432935508</v>
      </c>
      <c r="I101">
        <v>0.37629996302505497</v>
      </c>
      <c r="J101">
        <v>6.2161667357442302E-2</v>
      </c>
      <c r="K101">
        <v>6.2161667357442302E-2</v>
      </c>
      <c r="L101">
        <v>5.93031796459609E-2</v>
      </c>
      <c r="M101">
        <v>5.93031796459609E-2</v>
      </c>
      <c r="N101">
        <v>9.6431398707151894E-2</v>
      </c>
      <c r="O101">
        <v>0.16002362703310999</v>
      </c>
      <c r="P101">
        <v>0.15824594953375601</v>
      </c>
      <c r="Q101">
        <v>0.36764623822161102</v>
      </c>
      <c r="R101">
        <v>0.492065198803252</v>
      </c>
      <c r="S101">
        <v>0.85453715141835196</v>
      </c>
      <c r="T101">
        <v>0.84175405046624296</v>
      </c>
      <c r="U101">
        <v>3.4327424730253603E-2</v>
      </c>
      <c r="V101">
        <v>3.4327424730253603E-2</v>
      </c>
      <c r="W101">
        <v>5.4598179141251098E-2</v>
      </c>
      <c r="X101">
        <v>9.0611493753620695E-2</v>
      </c>
      <c r="Y101">
        <v>0.59715047798960696</v>
      </c>
      <c r="Z101">
        <v>0.104116218295203</v>
      </c>
      <c r="AA101">
        <v>0.16489594728601401</v>
      </c>
      <c r="AB101">
        <v>0.27184891844605302</v>
      </c>
      <c r="AC101">
        <v>0.32523554464447602</v>
      </c>
      <c r="AD101">
        <v>0.138443643025456</v>
      </c>
      <c r="AE101">
        <v>0.138443643025456</v>
      </c>
      <c r="AF101">
        <v>0.21949412642726501</v>
      </c>
      <c r="AG101" t="s">
        <v>2202</v>
      </c>
    </row>
    <row r="105" spans="1:69" x14ac:dyDescent="0.2">
      <c r="A105" t="s">
        <v>2032</v>
      </c>
      <c r="B105" t="s">
        <v>2033</v>
      </c>
      <c r="C105" t="s">
        <v>2034</v>
      </c>
      <c r="D105" t="s">
        <v>2035</v>
      </c>
      <c r="E105" t="s">
        <v>2036</v>
      </c>
      <c r="F105" t="s">
        <v>2037</v>
      </c>
      <c r="G105" t="s">
        <v>2038</v>
      </c>
      <c r="H105" t="s">
        <v>2039</v>
      </c>
      <c r="I105" t="s">
        <v>2040</v>
      </c>
      <c r="J105" t="s">
        <v>2041</v>
      </c>
      <c r="K105" t="s">
        <v>2042</v>
      </c>
      <c r="L105" t="s">
        <v>2043</v>
      </c>
      <c r="M105" t="s">
        <v>2044</v>
      </c>
      <c r="N105" t="s">
        <v>2045</v>
      </c>
      <c r="O105" t="s">
        <v>2046</v>
      </c>
      <c r="P105" t="s">
        <v>2047</v>
      </c>
      <c r="Q105" t="s">
        <v>2048</v>
      </c>
      <c r="R105" t="s">
        <v>2049</v>
      </c>
      <c r="S105" t="s">
        <v>2050</v>
      </c>
      <c r="T105" t="s">
        <v>2051</v>
      </c>
      <c r="U105" t="s">
        <v>2052</v>
      </c>
      <c r="V105" t="s">
        <v>2053</v>
      </c>
      <c r="W105" t="s">
        <v>2054</v>
      </c>
      <c r="X105" t="s">
        <v>2055</v>
      </c>
      <c r="Y105" t="s">
        <v>2056</v>
      </c>
      <c r="Z105" t="s">
        <v>2057</v>
      </c>
      <c r="AA105" t="s">
        <v>2160</v>
      </c>
      <c r="AB105" t="s">
        <v>2161</v>
      </c>
      <c r="AC105" t="s">
        <v>2204</v>
      </c>
      <c r="AD105" t="s">
        <v>2205</v>
      </c>
      <c r="AE105">
        <v>1.8992151108288999</v>
      </c>
      <c r="AF105">
        <v>0.85183692307477199</v>
      </c>
      <c r="AG105">
        <v>0.52995395928797195</v>
      </c>
      <c r="AH105" t="s">
        <v>2206</v>
      </c>
      <c r="AI105">
        <v>0.51143323527879403</v>
      </c>
      <c r="AJ105">
        <v>1.6467513825159199</v>
      </c>
      <c r="AK105">
        <v>0.39167311053488302</v>
      </c>
      <c r="AL105">
        <v>0.13836720434768801</v>
      </c>
      <c r="AM105">
        <v>0.115306003623073</v>
      </c>
      <c r="AN105">
        <v>0.13165519112771401</v>
      </c>
      <c r="AO105">
        <v>0.109712659273095</v>
      </c>
      <c r="AP105">
        <v>0.14486581940988399</v>
      </c>
      <c r="AQ105">
        <v>0.27724947495812702</v>
      </c>
      <c r="AR105">
        <v>0.24018773926085701</v>
      </c>
      <c r="AS105">
        <v>0.382748037435791</v>
      </c>
      <c r="AT105">
        <v>0.44995530477438</v>
      </c>
      <c r="AU105">
        <v>0.73066147058585695</v>
      </c>
      <c r="AV105">
        <v>0.75981226073914199</v>
      </c>
      <c r="AW105">
        <v>8.3704989674267899E-2</v>
      </c>
      <c r="AX105">
        <v>6.9754158061889907E-2</v>
      </c>
      <c r="AY105">
        <v>0.108052227021872</v>
      </c>
      <c r="AZ105">
        <v>0.19808184061228301</v>
      </c>
      <c r="BA105">
        <v>0.74551563805139298</v>
      </c>
      <c r="BB105">
        <v>0.10694226980428</v>
      </c>
      <c r="BC105">
        <v>0.14776446224593501</v>
      </c>
      <c r="BD105">
        <v>0.23030744512312701</v>
      </c>
      <c r="BE105">
        <v>0.31355262317844801</v>
      </c>
      <c r="BF105">
        <v>0</v>
      </c>
    </row>
    <row r="106" spans="1:69" x14ac:dyDescent="0.2">
      <c r="B106" t="s">
        <v>2032</v>
      </c>
      <c r="C106" t="s">
        <v>2033</v>
      </c>
      <c r="D106" t="s">
        <v>2034</v>
      </c>
      <c r="E106" t="s">
        <v>2035</v>
      </c>
      <c r="F106" t="s">
        <v>2036</v>
      </c>
      <c r="G106" t="s">
        <v>2037</v>
      </c>
      <c r="H106" t="s">
        <v>2038</v>
      </c>
      <c r="I106" t="s">
        <v>2039</v>
      </c>
      <c r="J106" t="s">
        <v>2040</v>
      </c>
      <c r="K106" t="s">
        <v>2041</v>
      </c>
      <c r="L106" t="s">
        <v>2042</v>
      </c>
      <c r="M106" t="s">
        <v>2043</v>
      </c>
      <c r="N106" t="s">
        <v>2044</v>
      </c>
      <c r="O106" t="s">
        <v>2045</v>
      </c>
      <c r="P106" t="s">
        <v>2046</v>
      </c>
      <c r="Q106" t="s">
        <v>2047</v>
      </c>
      <c r="R106" t="s">
        <v>2048</v>
      </c>
      <c r="S106" t="s">
        <v>2049</v>
      </c>
      <c r="T106" t="s">
        <v>2050</v>
      </c>
      <c r="U106" t="s">
        <v>2051</v>
      </c>
      <c r="V106" t="s">
        <v>2052</v>
      </c>
      <c r="W106" t="s">
        <v>2053</v>
      </c>
      <c r="X106" t="s">
        <v>2054</v>
      </c>
      <c r="Y106" t="s">
        <v>2055</v>
      </c>
      <c r="Z106" t="s">
        <v>2056</v>
      </c>
      <c r="AA106" t="s">
        <v>2057</v>
      </c>
      <c r="AB106" t="s">
        <v>2160</v>
      </c>
      <c r="AC106" t="s">
        <v>2161</v>
      </c>
      <c r="AD106" t="s">
        <v>2204</v>
      </c>
      <c r="AE106" t="s">
        <v>2205</v>
      </c>
      <c r="AF106">
        <v>1.8992151108288999</v>
      </c>
      <c r="AG106">
        <v>0.85183692307477199</v>
      </c>
      <c r="AH106">
        <v>0.52995395928797195</v>
      </c>
      <c r="AI106" t="s">
        <v>2206</v>
      </c>
      <c r="AJ106">
        <v>0.51143323527879403</v>
      </c>
      <c r="AK106">
        <v>1.6467513825159199</v>
      </c>
      <c r="AL106">
        <v>0.39167311053488302</v>
      </c>
      <c r="AM106">
        <v>0.13836720434768801</v>
      </c>
      <c r="AN106">
        <v>0.115306003623073</v>
      </c>
      <c r="AO106">
        <v>0.13165519112771401</v>
      </c>
      <c r="AP106">
        <v>0.109712659273095</v>
      </c>
      <c r="AQ106">
        <v>0.14486581940988399</v>
      </c>
      <c r="AR106">
        <v>0.27724947495812702</v>
      </c>
      <c r="AS106">
        <v>0.24018773926085701</v>
      </c>
      <c r="AT106">
        <v>0.382748037435791</v>
      </c>
      <c r="AU106">
        <v>0.44995530477438</v>
      </c>
      <c r="AV106">
        <v>0.73066147058585695</v>
      </c>
      <c r="AW106">
        <v>0.75981226073914199</v>
      </c>
      <c r="AX106">
        <v>8.3704989674267899E-2</v>
      </c>
      <c r="AY106">
        <v>6.9754158061889907E-2</v>
      </c>
      <c r="AZ106">
        <v>0.108052227021872</v>
      </c>
      <c r="BA106">
        <v>0.19808184061228301</v>
      </c>
      <c r="BB106">
        <v>0.74551563805139298</v>
      </c>
      <c r="BC106">
        <v>0.10694226980428</v>
      </c>
      <c r="BD106">
        <v>0.14776446224593501</v>
      </c>
      <c r="BE106">
        <v>0.23030744512312701</v>
      </c>
      <c r="BF106">
        <v>0.31355262317844801</v>
      </c>
      <c r="BG106">
        <v>0.19064725947854799</v>
      </c>
      <c r="BH106">
        <v>0.17669642786617001</v>
      </c>
      <c r="BI106">
        <v>0.25581668926780798</v>
      </c>
      <c r="BJ106" t="s">
        <v>2207</v>
      </c>
    </row>
    <row r="107" spans="1:69" x14ac:dyDescent="0.2">
      <c r="B107" t="s">
        <v>2189</v>
      </c>
      <c r="C107" t="s">
        <v>2068</v>
      </c>
      <c r="D107" t="s">
        <v>2069</v>
      </c>
      <c r="E107" t="s">
        <v>2190</v>
      </c>
      <c r="F107">
        <v>0.73333333333333295</v>
      </c>
      <c r="G107">
        <v>0.45555555555555499</v>
      </c>
      <c r="H107" t="s">
        <v>2191</v>
      </c>
    </row>
    <row r="108" spans="1:69" x14ac:dyDescent="0.2">
      <c r="I108" t="s">
        <v>2032</v>
      </c>
      <c r="J108" t="s">
        <v>2033</v>
      </c>
      <c r="K108" t="s">
        <v>2034</v>
      </c>
      <c r="L108" t="s">
        <v>2035</v>
      </c>
      <c r="M108" t="s">
        <v>2036</v>
      </c>
      <c r="N108" t="s">
        <v>2037</v>
      </c>
      <c r="O108" t="s">
        <v>2038</v>
      </c>
      <c r="P108" t="s">
        <v>2039</v>
      </c>
      <c r="Q108" t="s">
        <v>2040</v>
      </c>
      <c r="R108" t="s">
        <v>2041</v>
      </c>
      <c r="S108" t="s">
        <v>2042</v>
      </c>
      <c r="T108" t="s">
        <v>2043</v>
      </c>
      <c r="U108" t="s">
        <v>2044</v>
      </c>
      <c r="V108" t="s">
        <v>2045</v>
      </c>
      <c r="W108" t="s">
        <v>2046</v>
      </c>
      <c r="X108" t="s">
        <v>2047</v>
      </c>
      <c r="Y108" t="s">
        <v>2048</v>
      </c>
      <c r="Z108" t="s">
        <v>2049</v>
      </c>
      <c r="AA108" t="s">
        <v>2050</v>
      </c>
      <c r="AB108" t="s">
        <v>2051</v>
      </c>
      <c r="AC108" t="s">
        <v>2052</v>
      </c>
      <c r="AD108" t="s">
        <v>2053</v>
      </c>
      <c r="AE108" t="s">
        <v>2054</v>
      </c>
      <c r="AF108" t="s">
        <v>2055</v>
      </c>
      <c r="AG108" t="s">
        <v>2056</v>
      </c>
      <c r="AH108" t="s">
        <v>2057</v>
      </c>
      <c r="AI108" t="s">
        <v>2160</v>
      </c>
      <c r="AJ108" t="s">
        <v>2161</v>
      </c>
      <c r="AK108" t="s">
        <v>2209</v>
      </c>
      <c r="AL108" t="s">
        <v>442</v>
      </c>
      <c r="AM108">
        <v>0.23203124999999999</v>
      </c>
      <c r="AN108">
        <v>1.44083211528294</v>
      </c>
      <c r="AO108">
        <v>5.8007812499999901E-2</v>
      </c>
      <c r="AP108" t="s">
        <v>2210</v>
      </c>
      <c r="AQ108">
        <v>0.42447010795318302</v>
      </c>
      <c r="AR108">
        <v>1.7246617307918699</v>
      </c>
      <c r="AS108">
        <v>0.337406739354845</v>
      </c>
      <c r="AT108">
        <v>0.10281618861373799</v>
      </c>
      <c r="AU108">
        <v>0.10281618861373799</v>
      </c>
      <c r="AV108">
        <v>9.7829379183892007E-2</v>
      </c>
      <c r="AW108">
        <v>9.7829379183892007E-2</v>
      </c>
      <c r="AX108">
        <v>0.14836784229967501</v>
      </c>
      <c r="AY108">
        <v>0.247729723496976</v>
      </c>
      <c r="AZ108">
        <v>0.24622322814230099</v>
      </c>
      <c r="BA108">
        <v>0.32971656383134401</v>
      </c>
      <c r="BB108">
        <v>0.44587015282572201</v>
      </c>
      <c r="BC108">
        <v>0.75820261828532498</v>
      </c>
      <c r="BD108">
        <v>0.75377677185769798</v>
      </c>
      <c r="BE108">
        <v>6.2036798682017801E-2</v>
      </c>
      <c r="BF108">
        <v>6.2036798682017801E-2</v>
      </c>
      <c r="BG108">
        <v>0.110055955031023</v>
      </c>
      <c r="BH108">
        <v>0.17619443312331301</v>
      </c>
      <c r="BI108">
        <v>0.74129676093933095</v>
      </c>
      <c r="BJ108">
        <v>9.2116453956311503E-2</v>
      </c>
      <c r="BK108">
        <v>0.14624482062771199</v>
      </c>
      <c r="BL108">
        <v>0.23873572890900399</v>
      </c>
      <c r="BM108">
        <v>0.31322898578630298</v>
      </c>
      <c r="BN108">
        <v>0.15415325263832899</v>
      </c>
      <c r="BO108">
        <v>0.15415325263832899</v>
      </c>
      <c r="BP108">
        <v>0.25630077565873499</v>
      </c>
      <c r="BQ108" t="s">
        <v>2211</v>
      </c>
    </row>
    <row r="109" spans="1:69" x14ac:dyDescent="0.2">
      <c r="I109" t="s">
        <v>2212</v>
      </c>
      <c r="J109" t="s">
        <v>442</v>
      </c>
      <c r="K109">
        <v>0.23203124999999999</v>
      </c>
      <c r="L109">
        <v>1.44083211528294</v>
      </c>
      <c r="M109">
        <v>5.8007812499999901E-2</v>
      </c>
      <c r="N109" t="s">
        <v>2210</v>
      </c>
      <c r="O109">
        <v>0.42447010795318302</v>
      </c>
      <c r="P109">
        <v>1.7246617307918699</v>
      </c>
      <c r="Q109">
        <v>0.337406739354845</v>
      </c>
      <c r="R109">
        <v>0.10281618861373799</v>
      </c>
      <c r="S109">
        <v>0.10281618861373799</v>
      </c>
      <c r="T109">
        <v>9.7829379183892007E-2</v>
      </c>
      <c r="U109">
        <v>9.7829379183892007E-2</v>
      </c>
      <c r="V109">
        <v>0.14836784229967501</v>
      </c>
      <c r="W109">
        <v>0.247729723496976</v>
      </c>
      <c r="X109">
        <v>0.24622322814230099</v>
      </c>
      <c r="Y109">
        <v>0.32971656383134401</v>
      </c>
      <c r="Z109">
        <v>0.44587015282572201</v>
      </c>
      <c r="AA109">
        <v>0.75820261828532498</v>
      </c>
      <c r="AB109">
        <v>0.75377677185769798</v>
      </c>
      <c r="AC109">
        <v>6.2036798682017801E-2</v>
      </c>
      <c r="AD109">
        <v>6.2036798682017801E-2</v>
      </c>
      <c r="AE109">
        <v>0.110055955031023</v>
      </c>
      <c r="AF109">
        <v>0.17619443312331301</v>
      </c>
      <c r="AG109">
        <v>0.74129676093933095</v>
      </c>
      <c r="AH109">
        <v>9.2116453956311503E-2</v>
      </c>
      <c r="AI109">
        <v>0.14624482062771199</v>
      </c>
      <c r="AJ109">
        <v>0.23873572890900399</v>
      </c>
      <c r="AK109">
        <v>0.31322898578630298</v>
      </c>
      <c r="AL109">
        <v>0.15415325263832899</v>
      </c>
      <c r="AM109">
        <v>0.15415325263832899</v>
      </c>
      <c r="AN109">
        <v>0.25630077565873499</v>
      </c>
      <c r="AO109" t="s">
        <v>2211</v>
      </c>
    </row>
    <row r="111" spans="1:69" x14ac:dyDescent="0.2">
      <c r="A111" t="s">
        <v>2213</v>
      </c>
      <c r="B111" t="s">
        <v>2214</v>
      </c>
      <c r="C111" t="s">
        <v>2215</v>
      </c>
    </row>
    <row r="112" spans="1:69" x14ac:dyDescent="0.2">
      <c r="A112" t="s">
        <v>2216</v>
      </c>
      <c r="B112" t="s">
        <v>2217</v>
      </c>
    </row>
    <row r="113" spans="1:61" x14ac:dyDescent="0.2">
      <c r="A113" t="s">
        <v>2218</v>
      </c>
      <c r="B113" t="s">
        <v>2219</v>
      </c>
      <c r="C113" t="s">
        <v>2220</v>
      </c>
    </row>
    <row r="114" spans="1:61" x14ac:dyDescent="0.2">
      <c r="A114" t="s">
        <v>2221</v>
      </c>
      <c r="B114" t="s">
        <v>2222</v>
      </c>
      <c r="C114" t="s">
        <v>2223</v>
      </c>
    </row>
    <row r="115" spans="1:61" x14ac:dyDescent="0.2">
      <c r="A115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2046</v>
      </c>
      <c r="P115" t="s">
        <v>2047</v>
      </c>
      <c r="Q115" t="s">
        <v>2048</v>
      </c>
      <c r="R115" t="s">
        <v>2049</v>
      </c>
      <c r="S115" t="s">
        <v>2050</v>
      </c>
      <c r="T115" t="s">
        <v>2051</v>
      </c>
      <c r="U115" t="s">
        <v>2052</v>
      </c>
      <c r="V115" t="s">
        <v>2053</v>
      </c>
      <c r="W115" t="s">
        <v>2054</v>
      </c>
      <c r="X115" t="s">
        <v>2055</v>
      </c>
      <c r="Y115" t="s">
        <v>2056</v>
      </c>
      <c r="Z115" t="s">
        <v>2057</v>
      </c>
      <c r="AA115" t="s">
        <v>2160</v>
      </c>
      <c r="AB115" t="s">
        <v>2161</v>
      </c>
      <c r="AC115" t="s">
        <v>2224</v>
      </c>
      <c r="AD115" t="s">
        <v>442</v>
      </c>
      <c r="AE115">
        <v>1.5866058452248499</v>
      </c>
      <c r="AF115">
        <v>1.16633421657717</v>
      </c>
      <c r="AG115">
        <v>0.39665146130621498</v>
      </c>
      <c r="AH115" t="s">
        <v>2225</v>
      </c>
      <c r="AI115">
        <v>0.41902955763864302</v>
      </c>
      <c r="AJ115">
        <v>1.7383011010178699</v>
      </c>
      <c r="AK115">
        <v>0.35037311954628297</v>
      </c>
      <c r="AL115">
        <v>8.5721587950024103E-2</v>
      </c>
      <c r="AM115">
        <v>8.5721587950024103E-2</v>
      </c>
      <c r="AN115">
        <v>8.1601683840467801E-2</v>
      </c>
      <c r="AO115">
        <v>8.1601683840467801E-2</v>
      </c>
      <c r="AP115">
        <v>0.128946997609029</v>
      </c>
      <c r="AQ115">
        <v>0.21496697593481601</v>
      </c>
      <c r="AR115">
        <v>0.21370816489904901</v>
      </c>
      <c r="AS115">
        <v>0.34239073568609502</v>
      </c>
      <c r="AT115">
        <v>0.46066823341424501</v>
      </c>
      <c r="AU115">
        <v>0.79242446228627605</v>
      </c>
      <c r="AV115">
        <v>0.78629183510095002</v>
      </c>
      <c r="AW115">
        <v>4.9602294182676802E-2</v>
      </c>
      <c r="AX115">
        <v>4.9602294182676802E-2</v>
      </c>
      <c r="AY115">
        <v>8.47882132817291E-2</v>
      </c>
      <c r="AZ115">
        <v>0.13767407485743499</v>
      </c>
      <c r="BA115">
        <v>0.66585508360287204</v>
      </c>
      <c r="BB115">
        <v>9.6030594575652398E-2</v>
      </c>
      <c r="BC115">
        <v>0.151640187520443</v>
      </c>
      <c r="BD115">
        <v>0.24943870516601899</v>
      </c>
      <c r="BE115">
        <v>0.315257026645338</v>
      </c>
      <c r="BF115">
        <v>0.145632888758329</v>
      </c>
      <c r="BG115">
        <v>0.145632888758329</v>
      </c>
      <c r="BH115">
        <v>0.23642840080217201</v>
      </c>
      <c r="BI115" t="s">
        <v>2226</v>
      </c>
    </row>
    <row r="116" spans="1:61" x14ac:dyDescent="0.2">
      <c r="A116" t="s">
        <v>2189</v>
      </c>
      <c r="B116" t="s">
        <v>2068</v>
      </c>
      <c r="C116" t="s">
        <v>2069</v>
      </c>
      <c r="D116" t="s">
        <v>2190</v>
      </c>
      <c r="E116">
        <v>0.73333333333333295</v>
      </c>
      <c r="F116">
        <v>0.45555555555555499</v>
      </c>
      <c r="G116" t="s">
        <v>2191</v>
      </c>
    </row>
    <row r="118" spans="1:61" x14ac:dyDescent="0.2">
      <c r="A118" t="s">
        <v>2032</v>
      </c>
      <c r="B118" t="s">
        <v>2033</v>
      </c>
      <c r="C118" t="s">
        <v>2034</v>
      </c>
      <c r="D118" t="s">
        <v>2035</v>
      </c>
      <c r="E118" t="s">
        <v>2036</v>
      </c>
      <c r="F118" t="s">
        <v>2037</v>
      </c>
      <c r="G118" t="s">
        <v>2038</v>
      </c>
      <c r="H118" t="s">
        <v>2039</v>
      </c>
      <c r="I118" t="s">
        <v>2040</v>
      </c>
      <c r="J118" t="s">
        <v>2041</v>
      </c>
      <c r="K118" t="s">
        <v>2042</v>
      </c>
      <c r="L118" t="s">
        <v>2043</v>
      </c>
      <c r="M118" t="s">
        <v>2044</v>
      </c>
      <c r="N118" t="s">
        <v>2045</v>
      </c>
      <c r="O118" t="s">
        <v>2046</v>
      </c>
      <c r="P118" t="s">
        <v>2047</v>
      </c>
      <c r="Q118" t="s">
        <v>2048</v>
      </c>
      <c r="R118" t="s">
        <v>2049</v>
      </c>
      <c r="S118" t="s">
        <v>2050</v>
      </c>
      <c r="T118" t="s">
        <v>2051</v>
      </c>
      <c r="U118" t="s">
        <v>2052</v>
      </c>
      <c r="V118" t="s">
        <v>2053</v>
      </c>
      <c r="W118" t="s">
        <v>2054</v>
      </c>
      <c r="X118" t="s">
        <v>2055</v>
      </c>
      <c r="Y118" t="s">
        <v>2056</v>
      </c>
      <c r="Z118" t="s">
        <v>2057</v>
      </c>
      <c r="AA118" t="s">
        <v>2160</v>
      </c>
      <c r="AB118" t="s">
        <v>2161</v>
      </c>
      <c r="AC118" t="s">
        <v>2224</v>
      </c>
      <c r="AD118" t="s">
        <v>442</v>
      </c>
      <c r="AE118">
        <v>0.23203124999999999</v>
      </c>
      <c r="AF118">
        <v>0.61449095295048395</v>
      </c>
      <c r="AG118">
        <v>5.8007812499999999E-2</v>
      </c>
      <c r="AH118" t="s">
        <v>2210</v>
      </c>
      <c r="AI118">
        <v>0.41902955763864302</v>
      </c>
      <c r="AJ118">
        <v>1.7383011010178699</v>
      </c>
      <c r="AK118">
        <v>0.35037311954628297</v>
      </c>
      <c r="AL118">
        <v>8.5721587950024103E-2</v>
      </c>
      <c r="AM118">
        <v>8.5721587950024103E-2</v>
      </c>
      <c r="AN118">
        <v>8.1601683840467801E-2</v>
      </c>
      <c r="AO118">
        <v>8.1601683840467801E-2</v>
      </c>
      <c r="AP118">
        <v>0.128946997609029</v>
      </c>
      <c r="AQ118">
        <v>0.21496697593481601</v>
      </c>
      <c r="AR118">
        <v>0.21370816489904901</v>
      </c>
      <c r="AS118">
        <v>0.34239073568609502</v>
      </c>
      <c r="AT118">
        <v>0.46066823341424501</v>
      </c>
      <c r="AU118">
        <v>0.79242446228627605</v>
      </c>
      <c r="AV118">
        <v>0.78629183510095002</v>
      </c>
      <c r="AW118">
        <v>4.9602294182676802E-2</v>
      </c>
      <c r="AX118">
        <v>4.9602294182676802E-2</v>
      </c>
      <c r="AY118">
        <v>8.47882132817291E-2</v>
      </c>
      <c r="AZ118">
        <v>0.13767407485743499</v>
      </c>
      <c r="BA118">
        <v>0.66585508360287204</v>
      </c>
      <c r="BB118">
        <v>9.6030594575652398E-2</v>
      </c>
      <c r="BC118">
        <v>0.151640187520443</v>
      </c>
      <c r="BD118">
        <v>0.24943870516601899</v>
      </c>
      <c r="BE118">
        <v>0.315257026645338</v>
      </c>
      <c r="BF118">
        <v>0.145632888758329</v>
      </c>
      <c r="BG118">
        <v>0.145632888758329</v>
      </c>
      <c r="BH118">
        <v>0.23642840080217201</v>
      </c>
      <c r="BI118" t="s">
        <v>2226</v>
      </c>
    </row>
    <row r="119" spans="1:61" x14ac:dyDescent="0.2">
      <c r="A119" t="s">
        <v>2227</v>
      </c>
      <c r="B119" t="s">
        <v>442</v>
      </c>
      <c r="C119">
        <v>0.23203124999999999</v>
      </c>
      <c r="D119">
        <v>0.61449095295048395</v>
      </c>
      <c r="E119">
        <v>5.8007812499999999E-2</v>
      </c>
      <c r="F119" t="s">
        <v>2210</v>
      </c>
      <c r="G119">
        <v>0.41902955763864302</v>
      </c>
      <c r="H119">
        <v>1.7383011010178699</v>
      </c>
      <c r="I119">
        <v>0.35037311954628297</v>
      </c>
      <c r="J119">
        <v>8.5721587950024103E-2</v>
      </c>
      <c r="K119">
        <v>8.5721587950024103E-2</v>
      </c>
      <c r="L119">
        <v>8.1601683840467801E-2</v>
      </c>
      <c r="M119">
        <v>8.1601683840467801E-2</v>
      </c>
      <c r="N119">
        <v>0.128946997609029</v>
      </c>
      <c r="O119">
        <v>0.21496697593481601</v>
      </c>
      <c r="P119">
        <v>0.21370816489904901</v>
      </c>
      <c r="Q119">
        <v>0.34239073568609502</v>
      </c>
      <c r="R119">
        <v>0.46066823341424501</v>
      </c>
      <c r="S119">
        <v>0.79242446228627605</v>
      </c>
      <c r="T119">
        <v>0.78629183510095002</v>
      </c>
      <c r="U119">
        <v>4.9602294182676802E-2</v>
      </c>
      <c r="V119">
        <v>4.9602294182676802E-2</v>
      </c>
      <c r="W119">
        <v>8.47882132817291E-2</v>
      </c>
      <c r="X119">
        <v>0.13767407485743499</v>
      </c>
      <c r="Y119">
        <v>0.66585508360287204</v>
      </c>
      <c r="Z119">
        <v>9.6030594575652398E-2</v>
      </c>
      <c r="AA119">
        <v>0.151640187520443</v>
      </c>
      <c r="AB119">
        <v>0.24943870516601899</v>
      </c>
      <c r="AC119">
        <v>0.315257026645338</v>
      </c>
      <c r="AD119">
        <v>0.145632888758329</v>
      </c>
      <c r="AE119">
        <v>0.145632888758329</v>
      </c>
      <c r="AF119">
        <v>0.23642840080217201</v>
      </c>
      <c r="AG119" t="s">
        <v>2226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12A8-8AF9-CD4A-ACDC-14B2A9CD1D06}">
  <dimension ref="A1:A214"/>
  <sheetViews>
    <sheetView topLeftCell="A179" workbookViewId="0">
      <selection activeCell="A214" sqref="A214"/>
    </sheetView>
  </sheetViews>
  <sheetFormatPr baseColWidth="10" defaultRowHeight="16" x14ac:dyDescent="0.2"/>
  <sheetData>
    <row r="1" spans="1:1" x14ac:dyDescent="0.2">
      <c r="A1" t="s">
        <v>761</v>
      </c>
    </row>
    <row r="2" spans="1:1" x14ac:dyDescent="0.2">
      <c r="A2" t="s">
        <v>762</v>
      </c>
    </row>
    <row r="3" spans="1:1" x14ac:dyDescent="0.2">
      <c r="A3" t="s">
        <v>763</v>
      </c>
    </row>
    <row r="4" spans="1:1" x14ac:dyDescent="0.2">
      <c r="A4" t="s">
        <v>764</v>
      </c>
    </row>
    <row r="5" spans="1:1" x14ac:dyDescent="0.2">
      <c r="A5" t="s">
        <v>765</v>
      </c>
    </row>
    <row r="6" spans="1:1" x14ac:dyDescent="0.2">
      <c r="A6" t="s">
        <v>766</v>
      </c>
    </row>
    <row r="7" spans="1:1" x14ac:dyDescent="0.2">
      <c r="A7" t="s">
        <v>767</v>
      </c>
    </row>
    <row r="8" spans="1:1" x14ac:dyDescent="0.2">
      <c r="A8" t="s">
        <v>768</v>
      </c>
    </row>
    <row r="9" spans="1:1" x14ac:dyDescent="0.2">
      <c r="A9" t="s">
        <v>769</v>
      </c>
    </row>
    <row r="10" spans="1:1" x14ac:dyDescent="0.2">
      <c r="A10" t="s">
        <v>770</v>
      </c>
    </row>
    <row r="11" spans="1:1" x14ac:dyDescent="0.2">
      <c r="A11" t="s">
        <v>771</v>
      </c>
    </row>
    <row r="12" spans="1:1" x14ac:dyDescent="0.2">
      <c r="A12" t="s">
        <v>772</v>
      </c>
    </row>
    <row r="13" spans="1:1" x14ac:dyDescent="0.2">
      <c r="A13" t="s">
        <v>773</v>
      </c>
    </row>
    <row r="14" spans="1:1" x14ac:dyDescent="0.2">
      <c r="A14" t="s">
        <v>774</v>
      </c>
    </row>
    <row r="15" spans="1:1" x14ac:dyDescent="0.2">
      <c r="A15" t="s">
        <v>775</v>
      </c>
    </row>
    <row r="16" spans="1:1" x14ac:dyDescent="0.2">
      <c r="A16" t="s">
        <v>776</v>
      </c>
    </row>
    <row r="17" spans="1:1" x14ac:dyDescent="0.2">
      <c r="A17" t="s">
        <v>777</v>
      </c>
    </row>
    <row r="18" spans="1:1" x14ac:dyDescent="0.2">
      <c r="A18" t="s">
        <v>778</v>
      </c>
    </row>
    <row r="19" spans="1:1" x14ac:dyDescent="0.2">
      <c r="A19" t="s">
        <v>779</v>
      </c>
    </row>
    <row r="20" spans="1:1" x14ac:dyDescent="0.2">
      <c r="A20" t="s">
        <v>780</v>
      </c>
    </row>
    <row r="21" spans="1:1" x14ac:dyDescent="0.2">
      <c r="A21" t="s">
        <v>781</v>
      </c>
    </row>
    <row r="22" spans="1:1" x14ac:dyDescent="0.2">
      <c r="A22" t="s">
        <v>782</v>
      </c>
    </row>
    <row r="23" spans="1:1" x14ac:dyDescent="0.2">
      <c r="A23" t="s">
        <v>783</v>
      </c>
    </row>
    <row r="24" spans="1:1" x14ac:dyDescent="0.2">
      <c r="A24" t="s">
        <v>784</v>
      </c>
    </row>
    <row r="25" spans="1:1" x14ac:dyDescent="0.2">
      <c r="A25" t="s">
        <v>785</v>
      </c>
    </row>
    <row r="26" spans="1:1" x14ac:dyDescent="0.2">
      <c r="A26" t="s">
        <v>786</v>
      </c>
    </row>
    <row r="27" spans="1:1" x14ac:dyDescent="0.2">
      <c r="A27" t="s">
        <v>787</v>
      </c>
    </row>
    <row r="28" spans="1:1" x14ac:dyDescent="0.2">
      <c r="A28" t="s">
        <v>788</v>
      </c>
    </row>
    <row r="29" spans="1:1" x14ac:dyDescent="0.2">
      <c r="A29" t="s">
        <v>789</v>
      </c>
    </row>
    <row r="30" spans="1:1" x14ac:dyDescent="0.2">
      <c r="A30" t="s">
        <v>790</v>
      </c>
    </row>
    <row r="31" spans="1:1" x14ac:dyDescent="0.2">
      <c r="A31" t="s">
        <v>791</v>
      </c>
    </row>
    <row r="32" spans="1:1" x14ac:dyDescent="0.2">
      <c r="A32" t="s">
        <v>792</v>
      </c>
    </row>
    <row r="33" spans="1:1" x14ac:dyDescent="0.2">
      <c r="A33" t="s">
        <v>793</v>
      </c>
    </row>
    <row r="34" spans="1:1" x14ac:dyDescent="0.2">
      <c r="A34" t="s">
        <v>794</v>
      </c>
    </row>
    <row r="35" spans="1:1" x14ac:dyDescent="0.2">
      <c r="A35" t="s">
        <v>795</v>
      </c>
    </row>
    <row r="36" spans="1:1" x14ac:dyDescent="0.2">
      <c r="A36" t="s">
        <v>796</v>
      </c>
    </row>
    <row r="37" spans="1:1" x14ac:dyDescent="0.2">
      <c r="A37" t="s">
        <v>797</v>
      </c>
    </row>
    <row r="38" spans="1:1" x14ac:dyDescent="0.2">
      <c r="A38" t="s">
        <v>798</v>
      </c>
    </row>
    <row r="39" spans="1:1" x14ac:dyDescent="0.2">
      <c r="A39" t="s">
        <v>799</v>
      </c>
    </row>
    <row r="40" spans="1:1" x14ac:dyDescent="0.2">
      <c r="A40" t="s">
        <v>800</v>
      </c>
    </row>
    <row r="41" spans="1:1" x14ac:dyDescent="0.2">
      <c r="A41" t="s">
        <v>801</v>
      </c>
    </row>
    <row r="42" spans="1:1" x14ac:dyDescent="0.2">
      <c r="A42" t="s">
        <v>802</v>
      </c>
    </row>
    <row r="43" spans="1:1" x14ac:dyDescent="0.2">
      <c r="A43" t="s">
        <v>803</v>
      </c>
    </row>
    <row r="44" spans="1:1" x14ac:dyDescent="0.2">
      <c r="A44" t="s">
        <v>804</v>
      </c>
    </row>
    <row r="45" spans="1:1" x14ac:dyDescent="0.2">
      <c r="A45" t="s">
        <v>805</v>
      </c>
    </row>
    <row r="46" spans="1:1" x14ac:dyDescent="0.2">
      <c r="A46" t="s">
        <v>806</v>
      </c>
    </row>
    <row r="47" spans="1:1" x14ac:dyDescent="0.2">
      <c r="A47" t="s">
        <v>807</v>
      </c>
    </row>
    <row r="48" spans="1:1" x14ac:dyDescent="0.2">
      <c r="A48" t="s">
        <v>808</v>
      </c>
    </row>
    <row r="49" spans="1:1" x14ac:dyDescent="0.2">
      <c r="A49" t="s">
        <v>809</v>
      </c>
    </row>
    <row r="50" spans="1:1" x14ac:dyDescent="0.2">
      <c r="A50" t="s">
        <v>810</v>
      </c>
    </row>
    <row r="51" spans="1:1" x14ac:dyDescent="0.2">
      <c r="A51" t="s">
        <v>811</v>
      </c>
    </row>
    <row r="52" spans="1:1" x14ac:dyDescent="0.2">
      <c r="A52" t="s">
        <v>812</v>
      </c>
    </row>
    <row r="53" spans="1:1" x14ac:dyDescent="0.2">
      <c r="A53" t="s">
        <v>813</v>
      </c>
    </row>
    <row r="54" spans="1:1" x14ac:dyDescent="0.2">
      <c r="A54" t="s">
        <v>814</v>
      </c>
    </row>
    <row r="55" spans="1:1" x14ac:dyDescent="0.2">
      <c r="A55" t="s">
        <v>815</v>
      </c>
    </row>
    <row r="56" spans="1:1" x14ac:dyDescent="0.2">
      <c r="A56" t="s">
        <v>816</v>
      </c>
    </row>
    <row r="57" spans="1:1" x14ac:dyDescent="0.2">
      <c r="A57" t="s">
        <v>817</v>
      </c>
    </row>
    <row r="58" spans="1:1" x14ac:dyDescent="0.2">
      <c r="A58" t="s">
        <v>818</v>
      </c>
    </row>
    <row r="59" spans="1:1" x14ac:dyDescent="0.2">
      <c r="A59" t="s">
        <v>819</v>
      </c>
    </row>
    <row r="60" spans="1:1" x14ac:dyDescent="0.2">
      <c r="A60" t="s">
        <v>820</v>
      </c>
    </row>
    <row r="61" spans="1:1" x14ac:dyDescent="0.2">
      <c r="A61" t="s">
        <v>821</v>
      </c>
    </row>
    <row r="62" spans="1:1" x14ac:dyDescent="0.2">
      <c r="A62" t="s">
        <v>822</v>
      </c>
    </row>
    <row r="63" spans="1:1" x14ac:dyDescent="0.2">
      <c r="A63" t="s">
        <v>823</v>
      </c>
    </row>
    <row r="64" spans="1:1" x14ac:dyDescent="0.2">
      <c r="A64" t="s">
        <v>824</v>
      </c>
    </row>
    <row r="65" spans="1:1" x14ac:dyDescent="0.2">
      <c r="A65" t="s">
        <v>825</v>
      </c>
    </row>
    <row r="66" spans="1:1" x14ac:dyDescent="0.2">
      <c r="A66" t="s">
        <v>826</v>
      </c>
    </row>
    <row r="67" spans="1:1" x14ac:dyDescent="0.2">
      <c r="A67" t="s">
        <v>827</v>
      </c>
    </row>
    <row r="68" spans="1:1" x14ac:dyDescent="0.2">
      <c r="A68" t="s">
        <v>828</v>
      </c>
    </row>
    <row r="69" spans="1:1" x14ac:dyDescent="0.2">
      <c r="A69" t="s">
        <v>829</v>
      </c>
    </row>
    <row r="70" spans="1:1" x14ac:dyDescent="0.2">
      <c r="A70" t="s">
        <v>830</v>
      </c>
    </row>
    <row r="71" spans="1:1" x14ac:dyDescent="0.2">
      <c r="A71" t="s">
        <v>831</v>
      </c>
    </row>
    <row r="72" spans="1:1" x14ac:dyDescent="0.2">
      <c r="A72" t="s">
        <v>832</v>
      </c>
    </row>
    <row r="73" spans="1:1" x14ac:dyDescent="0.2">
      <c r="A73" t="s">
        <v>833</v>
      </c>
    </row>
    <row r="74" spans="1:1" x14ac:dyDescent="0.2">
      <c r="A74" t="s">
        <v>834</v>
      </c>
    </row>
    <row r="75" spans="1:1" x14ac:dyDescent="0.2">
      <c r="A75" t="s">
        <v>835</v>
      </c>
    </row>
    <row r="76" spans="1:1" x14ac:dyDescent="0.2">
      <c r="A76" t="s">
        <v>836</v>
      </c>
    </row>
    <row r="77" spans="1:1" x14ac:dyDescent="0.2">
      <c r="A77" t="s">
        <v>837</v>
      </c>
    </row>
    <row r="78" spans="1:1" x14ac:dyDescent="0.2">
      <c r="A78" t="s">
        <v>838</v>
      </c>
    </row>
    <row r="79" spans="1:1" x14ac:dyDescent="0.2">
      <c r="A79" t="s">
        <v>839</v>
      </c>
    </row>
    <row r="80" spans="1:1" x14ac:dyDescent="0.2">
      <c r="A80" t="s">
        <v>840</v>
      </c>
    </row>
    <row r="81" spans="1:1" x14ac:dyDescent="0.2">
      <c r="A81" t="s">
        <v>841</v>
      </c>
    </row>
    <row r="82" spans="1:1" x14ac:dyDescent="0.2">
      <c r="A82" t="s">
        <v>842</v>
      </c>
    </row>
    <row r="83" spans="1:1" x14ac:dyDescent="0.2">
      <c r="A83" t="s">
        <v>843</v>
      </c>
    </row>
    <row r="84" spans="1:1" x14ac:dyDescent="0.2">
      <c r="A84" t="s">
        <v>844</v>
      </c>
    </row>
    <row r="85" spans="1:1" x14ac:dyDescent="0.2">
      <c r="A85" t="s">
        <v>845</v>
      </c>
    </row>
    <row r="86" spans="1:1" x14ac:dyDescent="0.2">
      <c r="A86" t="s">
        <v>846</v>
      </c>
    </row>
    <row r="87" spans="1:1" x14ac:dyDescent="0.2">
      <c r="A87" t="s">
        <v>847</v>
      </c>
    </row>
    <row r="88" spans="1:1" x14ac:dyDescent="0.2">
      <c r="A88" t="s">
        <v>848</v>
      </c>
    </row>
    <row r="89" spans="1:1" x14ac:dyDescent="0.2">
      <c r="A89" t="s">
        <v>849</v>
      </c>
    </row>
    <row r="90" spans="1:1" x14ac:dyDescent="0.2">
      <c r="A90" t="s">
        <v>850</v>
      </c>
    </row>
    <row r="91" spans="1:1" x14ac:dyDescent="0.2">
      <c r="A91" t="s">
        <v>851</v>
      </c>
    </row>
    <row r="92" spans="1:1" x14ac:dyDescent="0.2">
      <c r="A92" t="s">
        <v>852</v>
      </c>
    </row>
    <row r="93" spans="1:1" x14ac:dyDescent="0.2">
      <c r="A93" t="s">
        <v>853</v>
      </c>
    </row>
    <row r="94" spans="1:1" x14ac:dyDescent="0.2">
      <c r="A94" t="s">
        <v>854</v>
      </c>
    </row>
    <row r="95" spans="1:1" x14ac:dyDescent="0.2">
      <c r="A95" t="s">
        <v>855</v>
      </c>
    </row>
    <row r="96" spans="1:1" x14ac:dyDescent="0.2">
      <c r="A96" t="s">
        <v>856</v>
      </c>
    </row>
    <row r="97" spans="1:1" x14ac:dyDescent="0.2">
      <c r="A97" t="s">
        <v>857</v>
      </c>
    </row>
    <row r="98" spans="1:1" x14ac:dyDescent="0.2">
      <c r="A98" t="s">
        <v>858</v>
      </c>
    </row>
    <row r="99" spans="1:1" x14ac:dyDescent="0.2">
      <c r="A99" t="s">
        <v>859</v>
      </c>
    </row>
    <row r="100" spans="1:1" x14ac:dyDescent="0.2">
      <c r="A100" t="s">
        <v>860</v>
      </c>
    </row>
    <row r="101" spans="1:1" x14ac:dyDescent="0.2">
      <c r="A101" t="s">
        <v>861</v>
      </c>
    </row>
    <row r="102" spans="1:1" x14ac:dyDescent="0.2">
      <c r="A102" t="s">
        <v>862</v>
      </c>
    </row>
    <row r="103" spans="1:1" x14ac:dyDescent="0.2">
      <c r="A103" t="s">
        <v>863</v>
      </c>
    </row>
    <row r="104" spans="1:1" x14ac:dyDescent="0.2">
      <c r="A104" t="s">
        <v>864</v>
      </c>
    </row>
    <row r="105" spans="1:1" x14ac:dyDescent="0.2">
      <c r="A105" t="s">
        <v>865</v>
      </c>
    </row>
    <row r="106" spans="1:1" x14ac:dyDescent="0.2">
      <c r="A106" t="s">
        <v>866</v>
      </c>
    </row>
    <row r="107" spans="1:1" x14ac:dyDescent="0.2">
      <c r="A107" t="s">
        <v>867</v>
      </c>
    </row>
    <row r="108" spans="1:1" x14ac:dyDescent="0.2">
      <c r="A108" t="s">
        <v>868</v>
      </c>
    </row>
    <row r="109" spans="1:1" x14ac:dyDescent="0.2">
      <c r="A109" t="s">
        <v>869</v>
      </c>
    </row>
    <row r="110" spans="1:1" x14ac:dyDescent="0.2">
      <c r="A110" t="s">
        <v>870</v>
      </c>
    </row>
    <row r="111" spans="1:1" x14ac:dyDescent="0.2">
      <c r="A111" t="s">
        <v>871</v>
      </c>
    </row>
    <row r="112" spans="1:1" x14ac:dyDescent="0.2">
      <c r="A112" t="s">
        <v>872</v>
      </c>
    </row>
    <row r="113" spans="1:1" x14ac:dyDescent="0.2">
      <c r="A113" t="s">
        <v>873</v>
      </c>
    </row>
    <row r="114" spans="1:1" x14ac:dyDescent="0.2">
      <c r="A114" t="s">
        <v>874</v>
      </c>
    </row>
    <row r="115" spans="1:1" x14ac:dyDescent="0.2">
      <c r="A115" t="s">
        <v>875</v>
      </c>
    </row>
    <row r="116" spans="1:1" x14ac:dyDescent="0.2">
      <c r="A116" t="s">
        <v>876</v>
      </c>
    </row>
    <row r="117" spans="1:1" x14ac:dyDescent="0.2">
      <c r="A117" t="s">
        <v>877</v>
      </c>
    </row>
    <row r="118" spans="1:1" x14ac:dyDescent="0.2">
      <c r="A118" t="s">
        <v>878</v>
      </c>
    </row>
    <row r="119" spans="1:1" x14ac:dyDescent="0.2">
      <c r="A119" t="s">
        <v>879</v>
      </c>
    </row>
    <row r="120" spans="1:1" x14ac:dyDescent="0.2">
      <c r="A120" t="s">
        <v>880</v>
      </c>
    </row>
    <row r="121" spans="1:1" x14ac:dyDescent="0.2">
      <c r="A121" t="s">
        <v>881</v>
      </c>
    </row>
    <row r="122" spans="1:1" x14ac:dyDescent="0.2">
      <c r="A122" t="s">
        <v>882</v>
      </c>
    </row>
    <row r="123" spans="1:1" x14ac:dyDescent="0.2">
      <c r="A123" t="s">
        <v>883</v>
      </c>
    </row>
    <row r="124" spans="1:1" x14ac:dyDescent="0.2">
      <c r="A124" t="s">
        <v>884</v>
      </c>
    </row>
    <row r="125" spans="1:1" x14ac:dyDescent="0.2">
      <c r="A125" t="s">
        <v>885</v>
      </c>
    </row>
    <row r="126" spans="1:1" x14ac:dyDescent="0.2">
      <c r="A126" t="s">
        <v>886</v>
      </c>
    </row>
    <row r="127" spans="1:1" x14ac:dyDescent="0.2">
      <c r="A127" t="s">
        <v>887</v>
      </c>
    </row>
    <row r="128" spans="1:1" x14ac:dyDescent="0.2">
      <c r="A128" t="s">
        <v>888</v>
      </c>
    </row>
    <row r="129" spans="1:1" x14ac:dyDescent="0.2">
      <c r="A129" t="s">
        <v>889</v>
      </c>
    </row>
    <row r="130" spans="1:1" x14ac:dyDescent="0.2">
      <c r="A130" t="s">
        <v>890</v>
      </c>
    </row>
    <row r="131" spans="1:1" x14ac:dyDescent="0.2">
      <c r="A131" t="s">
        <v>891</v>
      </c>
    </row>
    <row r="132" spans="1:1" x14ac:dyDescent="0.2">
      <c r="A132" t="s">
        <v>892</v>
      </c>
    </row>
    <row r="133" spans="1:1" x14ac:dyDescent="0.2">
      <c r="A133" t="s">
        <v>893</v>
      </c>
    </row>
    <row r="134" spans="1:1" x14ac:dyDescent="0.2">
      <c r="A134" t="s">
        <v>894</v>
      </c>
    </row>
    <row r="135" spans="1:1" x14ac:dyDescent="0.2">
      <c r="A135" t="s">
        <v>895</v>
      </c>
    </row>
    <row r="136" spans="1:1" x14ac:dyDescent="0.2">
      <c r="A136" t="s">
        <v>896</v>
      </c>
    </row>
    <row r="137" spans="1:1" x14ac:dyDescent="0.2">
      <c r="A137" t="s">
        <v>897</v>
      </c>
    </row>
    <row r="138" spans="1:1" x14ac:dyDescent="0.2">
      <c r="A138" t="s">
        <v>898</v>
      </c>
    </row>
    <row r="139" spans="1:1" x14ac:dyDescent="0.2">
      <c r="A139" t="s">
        <v>899</v>
      </c>
    </row>
    <row r="140" spans="1:1" x14ac:dyDescent="0.2">
      <c r="A140" t="s">
        <v>900</v>
      </c>
    </row>
    <row r="141" spans="1:1" x14ac:dyDescent="0.2">
      <c r="A141" t="s">
        <v>901</v>
      </c>
    </row>
    <row r="142" spans="1:1" x14ac:dyDescent="0.2">
      <c r="A142" t="s">
        <v>902</v>
      </c>
    </row>
    <row r="143" spans="1:1" x14ac:dyDescent="0.2">
      <c r="A143" t="s">
        <v>903</v>
      </c>
    </row>
    <row r="144" spans="1:1" x14ac:dyDescent="0.2">
      <c r="A144" t="s">
        <v>904</v>
      </c>
    </row>
    <row r="145" spans="1:1" x14ac:dyDescent="0.2">
      <c r="A145" t="s">
        <v>905</v>
      </c>
    </row>
    <row r="146" spans="1:1" x14ac:dyDescent="0.2">
      <c r="A146" t="s">
        <v>906</v>
      </c>
    </row>
    <row r="147" spans="1:1" x14ac:dyDescent="0.2">
      <c r="A147" t="s">
        <v>907</v>
      </c>
    </row>
    <row r="148" spans="1:1" x14ac:dyDescent="0.2">
      <c r="A148" t="s">
        <v>908</v>
      </c>
    </row>
    <row r="149" spans="1:1" x14ac:dyDescent="0.2">
      <c r="A149" t="s">
        <v>909</v>
      </c>
    </row>
    <row r="150" spans="1:1" x14ac:dyDescent="0.2">
      <c r="A150" t="s">
        <v>910</v>
      </c>
    </row>
    <row r="151" spans="1:1" x14ac:dyDescent="0.2">
      <c r="A151" t="s">
        <v>911</v>
      </c>
    </row>
    <row r="152" spans="1:1" x14ac:dyDescent="0.2">
      <c r="A152" t="s">
        <v>912</v>
      </c>
    </row>
    <row r="153" spans="1:1" x14ac:dyDescent="0.2">
      <c r="A153" t="s">
        <v>913</v>
      </c>
    </row>
    <row r="154" spans="1:1" x14ac:dyDescent="0.2">
      <c r="A154" t="s">
        <v>914</v>
      </c>
    </row>
    <row r="155" spans="1:1" x14ac:dyDescent="0.2">
      <c r="A155" t="s">
        <v>915</v>
      </c>
    </row>
    <row r="156" spans="1:1" x14ac:dyDescent="0.2">
      <c r="A156" t="s">
        <v>916</v>
      </c>
    </row>
    <row r="157" spans="1:1" x14ac:dyDescent="0.2">
      <c r="A157" t="s">
        <v>917</v>
      </c>
    </row>
    <row r="158" spans="1:1" x14ac:dyDescent="0.2">
      <c r="A158" t="s">
        <v>918</v>
      </c>
    </row>
    <row r="159" spans="1:1" x14ac:dyDescent="0.2">
      <c r="A159" t="s">
        <v>919</v>
      </c>
    </row>
    <row r="160" spans="1:1" x14ac:dyDescent="0.2">
      <c r="A160" t="s">
        <v>920</v>
      </c>
    </row>
    <row r="161" spans="1:1" x14ac:dyDescent="0.2">
      <c r="A161" t="s">
        <v>921</v>
      </c>
    </row>
    <row r="162" spans="1:1" x14ac:dyDescent="0.2">
      <c r="A162" t="s">
        <v>922</v>
      </c>
    </row>
    <row r="163" spans="1:1" x14ac:dyDescent="0.2">
      <c r="A163" t="s">
        <v>923</v>
      </c>
    </row>
    <row r="164" spans="1:1" x14ac:dyDescent="0.2">
      <c r="A164" t="s">
        <v>924</v>
      </c>
    </row>
    <row r="165" spans="1:1" x14ac:dyDescent="0.2">
      <c r="A165" t="s">
        <v>925</v>
      </c>
    </row>
    <row r="166" spans="1:1" x14ac:dyDescent="0.2">
      <c r="A166" t="s">
        <v>926</v>
      </c>
    </row>
    <row r="167" spans="1:1" x14ac:dyDescent="0.2">
      <c r="A167" t="s">
        <v>927</v>
      </c>
    </row>
    <row r="168" spans="1:1" x14ac:dyDescent="0.2">
      <c r="A168" t="s">
        <v>928</v>
      </c>
    </row>
    <row r="169" spans="1:1" x14ac:dyDescent="0.2">
      <c r="A169" t="s">
        <v>929</v>
      </c>
    </row>
    <row r="170" spans="1:1" x14ac:dyDescent="0.2">
      <c r="A170" t="s">
        <v>930</v>
      </c>
    </row>
    <row r="171" spans="1:1" x14ac:dyDescent="0.2">
      <c r="A171" t="s">
        <v>931</v>
      </c>
    </row>
    <row r="172" spans="1:1" x14ac:dyDescent="0.2">
      <c r="A172" t="s">
        <v>932</v>
      </c>
    </row>
    <row r="173" spans="1:1" x14ac:dyDescent="0.2">
      <c r="A173" t="s">
        <v>933</v>
      </c>
    </row>
    <row r="174" spans="1:1" x14ac:dyDescent="0.2">
      <c r="A174" t="s">
        <v>934</v>
      </c>
    </row>
    <row r="175" spans="1:1" x14ac:dyDescent="0.2">
      <c r="A175" t="s">
        <v>935</v>
      </c>
    </row>
    <row r="176" spans="1:1" x14ac:dyDescent="0.2">
      <c r="A176" t="s">
        <v>936</v>
      </c>
    </row>
    <row r="177" spans="1:1" x14ac:dyDescent="0.2">
      <c r="A177" t="s">
        <v>937</v>
      </c>
    </row>
    <row r="178" spans="1:1" x14ac:dyDescent="0.2">
      <c r="A178" t="s">
        <v>938</v>
      </c>
    </row>
    <row r="179" spans="1:1" x14ac:dyDescent="0.2">
      <c r="A179" t="s">
        <v>939</v>
      </c>
    </row>
    <row r="180" spans="1:1" x14ac:dyDescent="0.2">
      <c r="A180" t="s">
        <v>940</v>
      </c>
    </row>
    <row r="181" spans="1:1" x14ac:dyDescent="0.2">
      <c r="A181" t="s">
        <v>941</v>
      </c>
    </row>
    <row r="182" spans="1:1" x14ac:dyDescent="0.2">
      <c r="A182" t="s">
        <v>942</v>
      </c>
    </row>
    <row r="183" spans="1:1" x14ac:dyDescent="0.2">
      <c r="A183" t="s">
        <v>943</v>
      </c>
    </row>
    <row r="184" spans="1:1" x14ac:dyDescent="0.2">
      <c r="A184" t="s">
        <v>944</v>
      </c>
    </row>
    <row r="185" spans="1:1" x14ac:dyDescent="0.2">
      <c r="A185" t="s">
        <v>945</v>
      </c>
    </row>
    <row r="186" spans="1:1" x14ac:dyDescent="0.2">
      <c r="A186" t="s">
        <v>946</v>
      </c>
    </row>
    <row r="187" spans="1:1" x14ac:dyDescent="0.2">
      <c r="A187" t="s">
        <v>947</v>
      </c>
    </row>
    <row r="188" spans="1:1" x14ac:dyDescent="0.2">
      <c r="A188" t="s">
        <v>948</v>
      </c>
    </row>
    <row r="189" spans="1:1" x14ac:dyDescent="0.2">
      <c r="A189" t="s">
        <v>949</v>
      </c>
    </row>
    <row r="190" spans="1:1" x14ac:dyDescent="0.2">
      <c r="A190" t="s">
        <v>950</v>
      </c>
    </row>
    <row r="191" spans="1:1" x14ac:dyDescent="0.2">
      <c r="A191" t="s">
        <v>951</v>
      </c>
    </row>
    <row r="192" spans="1:1" x14ac:dyDescent="0.2">
      <c r="A192" t="s">
        <v>952</v>
      </c>
    </row>
    <row r="193" spans="1:1" x14ac:dyDescent="0.2">
      <c r="A193" t="s">
        <v>953</v>
      </c>
    </row>
    <row r="194" spans="1:1" x14ac:dyDescent="0.2">
      <c r="A194" t="s">
        <v>954</v>
      </c>
    </row>
    <row r="195" spans="1:1" x14ac:dyDescent="0.2">
      <c r="A195" t="s">
        <v>955</v>
      </c>
    </row>
    <row r="196" spans="1:1" x14ac:dyDescent="0.2">
      <c r="A196" t="s">
        <v>956</v>
      </c>
    </row>
    <row r="197" spans="1:1" x14ac:dyDescent="0.2">
      <c r="A197" t="s">
        <v>957</v>
      </c>
    </row>
    <row r="198" spans="1:1" x14ac:dyDescent="0.2">
      <c r="A198" t="s">
        <v>958</v>
      </c>
    </row>
    <row r="199" spans="1:1" x14ac:dyDescent="0.2">
      <c r="A199" t="s">
        <v>959</v>
      </c>
    </row>
    <row r="200" spans="1:1" x14ac:dyDescent="0.2">
      <c r="A200" t="s">
        <v>960</v>
      </c>
    </row>
    <row r="201" spans="1:1" x14ac:dyDescent="0.2">
      <c r="A201" t="s">
        <v>961</v>
      </c>
    </row>
    <row r="202" spans="1:1" x14ac:dyDescent="0.2">
      <c r="A202" t="s">
        <v>962</v>
      </c>
    </row>
    <row r="203" spans="1:1" x14ac:dyDescent="0.2">
      <c r="A203" t="s">
        <v>963</v>
      </c>
    </row>
    <row r="204" spans="1:1" x14ac:dyDescent="0.2">
      <c r="A204" t="s">
        <v>964</v>
      </c>
    </row>
    <row r="205" spans="1:1" x14ac:dyDescent="0.2">
      <c r="A205" t="s">
        <v>965</v>
      </c>
    </row>
    <row r="206" spans="1:1" x14ac:dyDescent="0.2">
      <c r="A206" t="s">
        <v>966</v>
      </c>
    </row>
    <row r="207" spans="1:1" x14ac:dyDescent="0.2">
      <c r="A207" t="s">
        <v>967</v>
      </c>
    </row>
    <row r="208" spans="1:1" x14ac:dyDescent="0.2">
      <c r="A208" t="s">
        <v>968</v>
      </c>
    </row>
    <row r="209" spans="1:1" x14ac:dyDescent="0.2">
      <c r="A209" t="s">
        <v>969</v>
      </c>
    </row>
    <row r="210" spans="1:1" x14ac:dyDescent="0.2">
      <c r="A210" t="s">
        <v>759</v>
      </c>
    </row>
    <row r="212" spans="1:1" x14ac:dyDescent="0.2">
      <c r="A212" t="s">
        <v>970</v>
      </c>
    </row>
    <row r="214" spans="1:1" x14ac:dyDescent="0.2">
      <c r="A214" t="s">
        <v>971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9AA-205C-8247-9FB7-4127B7D156F2}">
  <dimension ref="A1:X62"/>
  <sheetViews>
    <sheetView topLeftCell="A45" workbookViewId="0">
      <selection activeCell="H74" sqref="H74"/>
    </sheetView>
  </sheetViews>
  <sheetFormatPr baseColWidth="10" defaultRowHeight="16" x14ac:dyDescent="0.2"/>
  <cols>
    <col min="1" max="1" width="12.5" customWidth="1"/>
    <col min="3" max="3" width="18.33203125" customWidth="1"/>
    <col min="4" max="4" width="13.83203125" customWidth="1"/>
    <col min="5" max="5" width="14.1640625" customWidth="1"/>
  </cols>
  <sheetData>
    <row r="1" spans="1:15" x14ac:dyDescent="0.2">
      <c r="A1" t="s">
        <v>0</v>
      </c>
    </row>
    <row r="2" spans="1:15" x14ac:dyDescent="0.2">
      <c r="A2" t="s">
        <v>498</v>
      </c>
      <c r="J2" t="s">
        <v>501</v>
      </c>
    </row>
    <row r="3" spans="1:15" x14ac:dyDescent="0.2">
      <c r="D3" s="3"/>
      <c r="J3" s="5"/>
    </row>
    <row r="4" spans="1:15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5" spans="1:15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</row>
    <row r="6" spans="1:15" x14ac:dyDescent="0.2">
      <c r="A6" t="s">
        <v>8</v>
      </c>
      <c r="B6">
        <f t="shared" ref="B6:O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  <c r="N6">
        <f t="shared" si="0"/>
        <v>90</v>
      </c>
      <c r="O6">
        <f t="shared" si="0"/>
        <v>90</v>
      </c>
    </row>
    <row r="7" spans="1:15" x14ac:dyDescent="0.2">
      <c r="A7" t="s">
        <v>21</v>
      </c>
      <c r="B7">
        <f t="shared" ref="B7:O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  <c r="N7">
        <f t="shared" si="1"/>
        <v>0.98984640076795305</v>
      </c>
      <c r="O7">
        <f t="shared" si="1"/>
        <v>0.98984640076795305</v>
      </c>
    </row>
    <row r="8" spans="1:15" x14ac:dyDescent="0.2">
      <c r="A8" t="s">
        <v>1</v>
      </c>
      <c r="B8">
        <v>1.5</v>
      </c>
      <c r="C8">
        <v>1.5</v>
      </c>
      <c r="D8" s="2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 x14ac:dyDescent="0.2">
      <c r="A9" t="s">
        <v>2</v>
      </c>
      <c r="B9">
        <v>0.8</v>
      </c>
      <c r="C9">
        <v>0.8</v>
      </c>
      <c r="D9">
        <v>0.8</v>
      </c>
      <c r="E9">
        <v>0.8</v>
      </c>
      <c r="F9" s="2">
        <v>1.5</v>
      </c>
      <c r="G9" s="2">
        <v>1.5</v>
      </c>
      <c r="H9">
        <v>0.8</v>
      </c>
      <c r="I9">
        <v>0.8</v>
      </c>
      <c r="J9">
        <v>0.8</v>
      </c>
      <c r="K9">
        <v>0.8</v>
      </c>
      <c r="L9" s="2">
        <v>0.4</v>
      </c>
      <c r="M9" s="2">
        <v>0.4</v>
      </c>
      <c r="N9">
        <v>0.8</v>
      </c>
      <c r="O9">
        <v>0.8</v>
      </c>
    </row>
    <row r="10" spans="1:15" x14ac:dyDescent="0.2">
      <c r="A10" t="s">
        <v>3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 s="2">
        <f t="shared" ref="J10:O10" si="2">0.3/4</f>
        <v>7.4999999999999997E-2</v>
      </c>
      <c r="K10" s="2">
        <f t="shared" si="2"/>
        <v>7.4999999999999997E-2</v>
      </c>
      <c r="L10" s="2">
        <f t="shared" si="2"/>
        <v>7.4999999999999997E-2</v>
      </c>
      <c r="M10" s="2">
        <f t="shared" si="2"/>
        <v>7.4999999999999997E-2</v>
      </c>
      <c r="N10">
        <f t="shared" si="2"/>
        <v>7.4999999999999997E-2</v>
      </c>
      <c r="O10">
        <f t="shared" si="2"/>
        <v>7.4999999999999997E-2</v>
      </c>
    </row>
    <row r="11" spans="1:15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 s="2">
        <v>0.85</v>
      </c>
      <c r="I11" s="2">
        <v>0.85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</row>
    <row r="12" spans="1:15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>
        <v>0.38</v>
      </c>
      <c r="J12">
        <v>0.38</v>
      </c>
      <c r="K12">
        <v>0.38</v>
      </c>
      <c r="L12">
        <v>0.38</v>
      </c>
      <c r="M12">
        <v>0.38</v>
      </c>
      <c r="N12" s="2">
        <v>0.7</v>
      </c>
      <c r="O12" s="2">
        <v>0.7</v>
      </c>
    </row>
    <row r="13" spans="1:15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</row>
    <row r="14" spans="1:15" x14ac:dyDescent="0.2">
      <c r="A14" t="s">
        <v>6</v>
      </c>
      <c r="B14" s="2">
        <v>0.5</v>
      </c>
      <c r="C14" s="2">
        <v>0.9</v>
      </c>
      <c r="D14">
        <v>0.5</v>
      </c>
      <c r="E14" s="2">
        <v>0.9</v>
      </c>
      <c r="F14">
        <v>0.5</v>
      </c>
      <c r="G14">
        <v>0.9</v>
      </c>
      <c r="H14">
        <v>0.5</v>
      </c>
      <c r="I14">
        <v>0.9</v>
      </c>
      <c r="J14">
        <v>0.5</v>
      </c>
      <c r="K14">
        <v>0.9</v>
      </c>
      <c r="L14">
        <v>0.5</v>
      </c>
      <c r="M14">
        <v>0.9</v>
      </c>
      <c r="N14">
        <v>0.5</v>
      </c>
      <c r="O14">
        <v>0.9</v>
      </c>
    </row>
    <row r="15" spans="1:15" x14ac:dyDescent="0.2">
      <c r="A15" t="s">
        <v>5</v>
      </c>
    </row>
    <row r="19" spans="1:21" x14ac:dyDescent="0.2">
      <c r="A19" t="s">
        <v>10</v>
      </c>
      <c r="B19">
        <v>0.20511499999999999</v>
      </c>
      <c r="C19">
        <v>0.41022799999999998</v>
      </c>
      <c r="D19" t="s">
        <v>432</v>
      </c>
      <c r="E19">
        <v>0.53956300000000001</v>
      </c>
      <c r="F19" t="s">
        <v>432</v>
      </c>
      <c r="G19">
        <v>0.53955900000000001</v>
      </c>
      <c r="H19">
        <v>0.101164</v>
      </c>
      <c r="I19">
        <v>0.20233400000000001</v>
      </c>
      <c r="J19" t="s">
        <v>471</v>
      </c>
      <c r="K19">
        <v>0.26978099999999999</v>
      </c>
      <c r="L19" t="s">
        <v>478</v>
      </c>
      <c r="M19">
        <v>0.269783</v>
      </c>
      <c r="N19" t="s">
        <v>486</v>
      </c>
      <c r="O19">
        <v>0.488979</v>
      </c>
    </row>
    <row r="20" spans="1:21" x14ac:dyDescent="0.2">
      <c r="A20" t="s">
        <v>11</v>
      </c>
      <c r="B20">
        <v>0.12046</v>
      </c>
      <c r="C20" t="s">
        <v>445</v>
      </c>
      <c r="D20" t="s">
        <v>433</v>
      </c>
      <c r="E20" t="s">
        <v>441</v>
      </c>
      <c r="F20" t="s">
        <v>454</v>
      </c>
      <c r="G20" t="s">
        <v>458</v>
      </c>
      <c r="H20" t="s">
        <v>463</v>
      </c>
      <c r="I20" t="s">
        <v>467</v>
      </c>
      <c r="J20">
        <v>0.85560000000000003</v>
      </c>
      <c r="K20" t="s">
        <v>473</v>
      </c>
      <c r="L20" t="s">
        <v>479</v>
      </c>
      <c r="M20" t="s">
        <v>483</v>
      </c>
      <c r="N20">
        <v>0.66352</v>
      </c>
      <c r="O20" t="s">
        <v>490</v>
      </c>
    </row>
    <row r="21" spans="1:21" x14ac:dyDescent="0.2">
      <c r="A21" t="s">
        <v>12</v>
      </c>
      <c r="B21">
        <v>0.54432999999999998</v>
      </c>
      <c r="C21">
        <v>0.54225640477157999</v>
      </c>
      <c r="D21">
        <v>0.87229201732512396</v>
      </c>
      <c r="E21">
        <v>0.85569962492690799</v>
      </c>
      <c r="F21">
        <v>0.87550270639071703</v>
      </c>
      <c r="G21">
        <v>0.86192898843391397</v>
      </c>
      <c r="H21">
        <v>0.89967020608160497</v>
      </c>
      <c r="I21">
        <v>0.89751467914555505</v>
      </c>
      <c r="J21">
        <v>0.81664693034093105</v>
      </c>
      <c r="K21">
        <v>0.75774420560750499</v>
      </c>
      <c r="L21">
        <v>0.81460121640940897</v>
      </c>
      <c r="M21">
        <v>0.75143478418927001</v>
      </c>
      <c r="N21">
        <v>0.90864831817179803</v>
      </c>
      <c r="O21">
        <v>0.83552232361266998</v>
      </c>
    </row>
    <row r="22" spans="1:21" x14ac:dyDescent="0.2">
      <c r="A22" t="s">
        <v>440</v>
      </c>
      <c r="B22">
        <v>0.55654999999999999</v>
      </c>
      <c r="C22" t="s">
        <v>446</v>
      </c>
      <c r="D22" t="s">
        <v>434</v>
      </c>
      <c r="E22" t="s">
        <v>442</v>
      </c>
      <c r="F22" t="s">
        <v>442</v>
      </c>
      <c r="G22" t="s">
        <v>442</v>
      </c>
      <c r="H22" t="s">
        <v>442</v>
      </c>
      <c r="I22" t="s">
        <v>442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  <c r="O22" t="s">
        <v>442</v>
      </c>
    </row>
    <row r="23" spans="1:21" x14ac:dyDescent="0.2">
      <c r="C23">
        <v>0.55655263124274401</v>
      </c>
      <c r="D23">
        <v>0.91502545530802604</v>
      </c>
      <c r="E23">
        <v>0.91502545530802604</v>
      </c>
      <c r="F23">
        <v>0.91502545530802604</v>
      </c>
      <c r="G23">
        <v>0.91502545530802604</v>
      </c>
      <c r="H23">
        <v>0.91502545530802604</v>
      </c>
      <c r="I23">
        <v>0.91502545530802604</v>
      </c>
      <c r="J23">
        <v>0.91502545530802604</v>
      </c>
      <c r="K23">
        <v>0.91502545530802604</v>
      </c>
      <c r="L23">
        <v>0.91502545530802604</v>
      </c>
      <c r="M23">
        <v>0.91502545530802604</v>
      </c>
      <c r="N23">
        <v>1.0846426408096299</v>
      </c>
      <c r="O23">
        <v>1.0846426408096299</v>
      </c>
    </row>
    <row r="24" spans="1:21" x14ac:dyDescent="0.2">
      <c r="C24">
        <v>1.15777306022612</v>
      </c>
      <c r="E24">
        <v>1.0224491212429601</v>
      </c>
      <c r="F24">
        <v>0.97083269104447001</v>
      </c>
      <c r="G24">
        <v>0.97083269104447001</v>
      </c>
      <c r="H24">
        <v>1.0224491212429601</v>
      </c>
      <c r="I24">
        <v>1.0224491212429601</v>
      </c>
      <c r="J24">
        <v>1.0224491212429601</v>
      </c>
      <c r="K24">
        <v>1.0224491212429601</v>
      </c>
      <c r="L24">
        <v>1.14248428769513</v>
      </c>
      <c r="M24">
        <v>1.14248428769513</v>
      </c>
      <c r="N24">
        <v>0.97989226958227604</v>
      </c>
      <c r="O24">
        <v>0.97989226958227604</v>
      </c>
    </row>
    <row r="25" spans="1:21" x14ac:dyDescent="0.2">
      <c r="C25">
        <v>0.27827631562137201</v>
      </c>
      <c r="E25">
        <v>0.45751272765401302</v>
      </c>
      <c r="F25">
        <v>0.45751272765401302</v>
      </c>
      <c r="G25">
        <v>0.45751272765401302</v>
      </c>
      <c r="H25">
        <v>0.13725381829620301</v>
      </c>
      <c r="I25">
        <v>0.13725381829620301</v>
      </c>
      <c r="J25">
        <v>0.45751272765401302</v>
      </c>
      <c r="K25">
        <v>0.45751272765401302</v>
      </c>
      <c r="L25">
        <v>0.45751272765401302</v>
      </c>
      <c r="M25">
        <v>0.45751272765401302</v>
      </c>
      <c r="N25">
        <v>0.54232132040481895</v>
      </c>
      <c r="O25">
        <v>0.54232132040481895</v>
      </c>
    </row>
    <row r="26" spans="1:21" x14ac:dyDescent="0.2">
      <c r="C26" t="s">
        <v>447</v>
      </c>
      <c r="E26" t="s">
        <v>443</v>
      </c>
      <c r="F26" t="s">
        <v>455</v>
      </c>
      <c r="G26" t="s">
        <v>455</v>
      </c>
      <c r="H26" t="s">
        <v>464</v>
      </c>
      <c r="I26" t="s">
        <v>464</v>
      </c>
      <c r="J26" t="s">
        <v>443</v>
      </c>
      <c r="K26" t="s">
        <v>443</v>
      </c>
      <c r="L26" t="s">
        <v>443</v>
      </c>
      <c r="M26" t="s">
        <v>443</v>
      </c>
      <c r="N26" t="s">
        <v>487</v>
      </c>
      <c r="O26" t="s">
        <v>487</v>
      </c>
    </row>
    <row r="27" spans="1:21" x14ac:dyDescent="0.2">
      <c r="A27" t="s">
        <v>16</v>
      </c>
      <c r="B27">
        <v>0.15260000000000001</v>
      </c>
      <c r="C27">
        <v>0.28638647648399002</v>
      </c>
      <c r="D27" t="s">
        <v>435</v>
      </c>
      <c r="E27">
        <v>0.52466696006635904</v>
      </c>
      <c r="F27">
        <v>0.21910274259712501</v>
      </c>
      <c r="G27">
        <v>0.52167983156301401</v>
      </c>
      <c r="H27">
        <v>0.103266356428899</v>
      </c>
      <c r="I27">
        <v>0.193493481820878</v>
      </c>
      <c r="J27">
        <v>0.16867225846105899</v>
      </c>
      <c r="K27">
        <v>0.29218790137988299</v>
      </c>
      <c r="L27">
        <v>0.17206838959784301</v>
      </c>
      <c r="M27">
        <v>0.29728602554418798</v>
      </c>
      <c r="N27">
        <v>0.27694221458920398</v>
      </c>
      <c r="O27">
        <v>0.58495406232761304</v>
      </c>
    </row>
    <row r="28" spans="1:21" x14ac:dyDescent="0.2">
      <c r="A28" t="s">
        <v>15</v>
      </c>
      <c r="B28">
        <v>0.46213399999999999</v>
      </c>
      <c r="C28">
        <v>0.86301167989197303</v>
      </c>
      <c r="D28" t="s">
        <v>436</v>
      </c>
      <c r="E28">
        <v>0.70429962685393999</v>
      </c>
      <c r="F28">
        <v>0.29631248710992503</v>
      </c>
      <c r="G28">
        <v>0.69931557957598101</v>
      </c>
      <c r="H28">
        <v>0.138026121070812</v>
      </c>
      <c r="I28">
        <v>0.25829688784984101</v>
      </c>
      <c r="J28">
        <v>0.23443703331845001</v>
      </c>
      <c r="K28">
        <v>0.40397341568540701</v>
      </c>
      <c r="L28">
        <v>0.24005110404096899</v>
      </c>
      <c r="M28">
        <v>0.41357033351406802</v>
      </c>
      <c r="N28">
        <v>0.38030872375771402</v>
      </c>
      <c r="O28">
        <v>0.79186891417669703</v>
      </c>
    </row>
    <row r="29" spans="1:21" x14ac:dyDescent="0.2">
      <c r="A29" t="s">
        <v>13</v>
      </c>
      <c r="B29">
        <v>0.16486999999999999</v>
      </c>
      <c r="C29">
        <v>0.164321203915406</v>
      </c>
      <c r="D29">
        <v>0.370644933543401</v>
      </c>
      <c r="E29">
        <v>0.36868684758071602</v>
      </c>
      <c r="F29">
        <v>0.369395591909008</v>
      </c>
      <c r="G29">
        <v>0.36722051156741498</v>
      </c>
      <c r="H29">
        <v>0.111446775311992</v>
      </c>
      <c r="I29">
        <v>0.11115695614604899</v>
      </c>
      <c r="J29">
        <v>0.361865265584977</v>
      </c>
      <c r="K29">
        <v>0.35433867746937803</v>
      </c>
      <c r="L29">
        <v>0.36449399807970501</v>
      </c>
      <c r="M29">
        <v>0.35765617884378897</v>
      </c>
      <c r="N29">
        <v>0.362062288765787</v>
      </c>
      <c r="O29">
        <v>0.35710816600854101</v>
      </c>
      <c r="P29" s="4"/>
      <c r="Q29" s="4"/>
      <c r="R29" s="4"/>
      <c r="S29" s="4"/>
      <c r="T29" s="4"/>
      <c r="U29" s="4"/>
    </row>
    <row r="30" spans="1:21" x14ac:dyDescent="0.2">
      <c r="A30" t="s">
        <v>14</v>
      </c>
      <c r="B30">
        <v>0.49737999999999999</v>
      </c>
      <c r="C30">
        <v>0.49668626362382701</v>
      </c>
      <c r="D30" t="s">
        <v>437</v>
      </c>
      <c r="E30">
        <v>0.49612223152355001</v>
      </c>
      <c r="F30">
        <v>0.49519268151254198</v>
      </c>
      <c r="G30">
        <v>0.49341595605225103</v>
      </c>
      <c r="H30">
        <v>0.14882268179772501</v>
      </c>
      <c r="I30">
        <v>0.14851033507202299</v>
      </c>
      <c r="J30">
        <v>0.49198111951897799</v>
      </c>
      <c r="K30">
        <v>0.48688280667970602</v>
      </c>
      <c r="L30">
        <v>0.49597153431771501</v>
      </c>
      <c r="M30">
        <v>0.49329108129646698</v>
      </c>
      <c r="N30">
        <v>0.49199923202263801</v>
      </c>
      <c r="O30">
        <v>0.48858700618969497</v>
      </c>
    </row>
    <row r="31" spans="1:21" x14ac:dyDescent="0.2">
      <c r="A31" t="s">
        <v>438</v>
      </c>
      <c r="C31">
        <v>0.49644665905401902</v>
      </c>
      <c r="D31">
        <v>0.49713389137547498</v>
      </c>
      <c r="E31">
        <v>0.49594611543446698</v>
      </c>
      <c r="F31">
        <v>0.49497874424932398</v>
      </c>
      <c r="G31">
        <v>0.493167359561554</v>
      </c>
      <c r="H31">
        <v>0.148793755590441</v>
      </c>
      <c r="I31">
        <v>0.14848433775113201</v>
      </c>
      <c r="J31">
        <v>0.49167889363432998</v>
      </c>
      <c r="K31">
        <v>0.48576093314218999</v>
      </c>
      <c r="L31">
        <v>0.495799633161287</v>
      </c>
      <c r="M31">
        <v>0.492631249144103</v>
      </c>
      <c r="N31">
        <v>0.49157209790916301</v>
      </c>
      <c r="O31">
        <v>0.48754907278128101</v>
      </c>
    </row>
    <row r="32" spans="1:21" x14ac:dyDescent="0.2">
      <c r="A32" t="s">
        <v>20</v>
      </c>
      <c r="B32">
        <v>3.0259</v>
      </c>
      <c r="C32" t="s">
        <v>448</v>
      </c>
      <c r="D32" t="s">
        <v>439</v>
      </c>
      <c r="E32" t="s">
        <v>444</v>
      </c>
      <c r="F32" t="s">
        <v>456</v>
      </c>
      <c r="G32" t="s">
        <v>459</v>
      </c>
      <c r="H32" t="s">
        <v>465</v>
      </c>
      <c r="I32" t="s">
        <v>468</v>
      </c>
      <c r="J32" t="s">
        <v>472</v>
      </c>
      <c r="K32" t="s">
        <v>474</v>
      </c>
      <c r="L32" t="s">
        <v>480</v>
      </c>
      <c r="M32" t="s">
        <v>484</v>
      </c>
      <c r="N32" t="s">
        <v>488</v>
      </c>
      <c r="O32" t="s">
        <v>491</v>
      </c>
    </row>
    <row r="34" spans="1:24" x14ac:dyDescent="0.2">
      <c r="I34">
        <f>+(I27/H27)-1</f>
        <v>0.87373205090374451</v>
      </c>
      <c r="K34">
        <f>+(K27/J27)-1</f>
        <v>0.7322819060215513</v>
      </c>
      <c r="M34">
        <f>+(M27/L27)-1</f>
        <v>0.72772015963537928</v>
      </c>
      <c r="O34">
        <f>+(O27/N27)-1</f>
        <v>1.1121881443581705</v>
      </c>
    </row>
    <row r="35" spans="1:24" x14ac:dyDescent="0.2">
      <c r="A35" t="s">
        <v>449</v>
      </c>
      <c r="B35" t="s">
        <v>1</v>
      </c>
      <c r="C35" t="s">
        <v>450</v>
      </c>
      <c r="I35">
        <f>+I29-H29</f>
        <v>-2.8981916594300605E-4</v>
      </c>
      <c r="K35">
        <f>+K29-J29</f>
        <v>-7.5265881155989756E-3</v>
      </c>
      <c r="M35">
        <f>+M29-L29</f>
        <v>-6.8378192359160317E-3</v>
      </c>
      <c r="O35">
        <f>+O29-N29</f>
        <v>-4.9541227572459934E-3</v>
      </c>
    </row>
    <row r="36" spans="1:24" x14ac:dyDescent="0.2">
      <c r="C36" t="s">
        <v>451</v>
      </c>
      <c r="I36">
        <f>+I30-H30</f>
        <v>-3.1234672570201738E-4</v>
      </c>
      <c r="K36">
        <f>+K30-J30</f>
        <v>-5.098312839271979E-3</v>
      </c>
      <c r="M36">
        <f>+M30-L30</f>
        <v>-2.6804530212480304E-3</v>
      </c>
      <c r="O36">
        <f>+O30-N30</f>
        <v>-3.4122258329430388E-3</v>
      </c>
    </row>
    <row r="37" spans="1:24" x14ac:dyDescent="0.2">
      <c r="C37" t="s">
        <v>452</v>
      </c>
    </row>
    <row r="38" spans="1:24" x14ac:dyDescent="0.2">
      <c r="C38" t="s">
        <v>453</v>
      </c>
    </row>
    <row r="39" spans="1:24" x14ac:dyDescent="0.2">
      <c r="B39" t="s">
        <v>2</v>
      </c>
      <c r="C39" t="s">
        <v>457</v>
      </c>
    </row>
    <row r="40" spans="1:24" x14ac:dyDescent="0.2">
      <c r="C40" t="s">
        <v>460</v>
      </c>
      <c r="L40" t="s">
        <v>490</v>
      </c>
      <c r="M40">
        <v>0.83552232361266998</v>
      </c>
      <c r="N40" t="s">
        <v>442</v>
      </c>
      <c r="O40">
        <v>1.0846426408096299</v>
      </c>
      <c r="P40">
        <v>0.97989226958227604</v>
      </c>
      <c r="Q40">
        <v>0.54232132040481895</v>
      </c>
      <c r="R40" t="s">
        <v>487</v>
      </c>
      <c r="S40">
        <v>0.58495406232761304</v>
      </c>
      <c r="T40">
        <v>0.79186891417669703</v>
      </c>
      <c r="U40">
        <v>0.35710816600854101</v>
      </c>
      <c r="V40">
        <v>0.48858700618969497</v>
      </c>
      <c r="W40">
        <v>0.48754907278128101</v>
      </c>
      <c r="X40" t="s">
        <v>491</v>
      </c>
    </row>
    <row r="41" spans="1:24" x14ac:dyDescent="0.2">
      <c r="C41" t="s">
        <v>461</v>
      </c>
    </row>
    <row r="42" spans="1:24" x14ac:dyDescent="0.2">
      <c r="C42" t="s">
        <v>462</v>
      </c>
    </row>
    <row r="43" spans="1:24" x14ac:dyDescent="0.2">
      <c r="B43" t="s">
        <v>4</v>
      </c>
      <c r="C43" t="s">
        <v>466</v>
      </c>
    </row>
    <row r="44" spans="1:24" x14ac:dyDescent="0.2">
      <c r="C44" t="s">
        <v>469</v>
      </c>
    </row>
    <row r="45" spans="1:24" x14ac:dyDescent="0.2">
      <c r="C45" t="s">
        <v>461</v>
      </c>
    </row>
    <row r="46" spans="1:24" x14ac:dyDescent="0.2">
      <c r="C46" t="s">
        <v>470</v>
      </c>
    </row>
    <row r="47" spans="1:24" x14ac:dyDescent="0.2">
      <c r="B47" t="s">
        <v>3</v>
      </c>
      <c r="C47" t="s">
        <v>475</v>
      </c>
    </row>
    <row r="48" spans="1:24" x14ac:dyDescent="0.2">
      <c r="C48" t="s">
        <v>477</v>
      </c>
    </row>
    <row r="49" spans="2:3" x14ac:dyDescent="0.2">
      <c r="B49" t="s">
        <v>481</v>
      </c>
      <c r="C49" t="s">
        <v>482</v>
      </c>
    </row>
    <row r="50" spans="2:3" x14ac:dyDescent="0.2">
      <c r="C50" t="s">
        <v>485</v>
      </c>
    </row>
    <row r="52" spans="2:3" x14ac:dyDescent="0.2">
      <c r="B52" t="s">
        <v>476</v>
      </c>
      <c r="C52" t="s">
        <v>489</v>
      </c>
    </row>
    <row r="53" spans="2:3" x14ac:dyDescent="0.2">
      <c r="C53" t="s">
        <v>493</v>
      </c>
    </row>
    <row r="57" spans="2:3" x14ac:dyDescent="0.2">
      <c r="B57" t="s">
        <v>492</v>
      </c>
    </row>
    <row r="59" spans="2:3" x14ac:dyDescent="0.2">
      <c r="B59" s="6" t="s">
        <v>494</v>
      </c>
    </row>
    <row r="60" spans="2:3" x14ac:dyDescent="0.2">
      <c r="C60" t="s">
        <v>495</v>
      </c>
    </row>
    <row r="61" spans="2:3" x14ac:dyDescent="0.2">
      <c r="C61" t="s">
        <v>496</v>
      </c>
    </row>
    <row r="62" spans="2:3" x14ac:dyDescent="0.2">
      <c r="C62" t="s">
        <v>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340-5F24-CE4E-97D0-EB6D41FB132E}">
  <dimension ref="A1:Q71"/>
  <sheetViews>
    <sheetView zoomScale="110" zoomScaleNormal="110" workbookViewId="0">
      <selection activeCell="A11" sqref="A11:XFD11"/>
    </sheetView>
  </sheetViews>
  <sheetFormatPr baseColWidth="10" defaultRowHeight="16" x14ac:dyDescent="0.2"/>
  <cols>
    <col min="1" max="1" width="12.5" customWidth="1"/>
    <col min="2" max="2" width="14.83203125" customWidth="1"/>
    <col min="3" max="3" width="18.33203125" customWidth="1"/>
    <col min="4" max="4" width="15" customWidth="1"/>
    <col min="5" max="5" width="16.83203125" customWidth="1"/>
    <col min="6" max="6" width="15.5" customWidth="1"/>
    <col min="7" max="7" width="16.83203125" customWidth="1"/>
    <col min="8" max="8" width="18.83203125" customWidth="1"/>
    <col min="9" max="9" width="18.5" customWidth="1"/>
    <col min="10" max="10" width="11.83203125" customWidth="1"/>
    <col min="11" max="11" width="18.5" customWidth="1"/>
    <col min="12" max="12" width="15.83203125" customWidth="1"/>
    <col min="13" max="13" width="17" customWidth="1"/>
    <col min="14" max="14" width="20.1640625" customWidth="1"/>
  </cols>
  <sheetData>
    <row r="1" spans="1:14" x14ac:dyDescent="0.2">
      <c r="A1" t="s">
        <v>0</v>
      </c>
      <c r="L1" t="s">
        <v>583</v>
      </c>
    </row>
    <row r="2" spans="1:14" x14ac:dyDescent="0.2">
      <c r="A2" t="s">
        <v>503</v>
      </c>
      <c r="L2" t="s">
        <v>567</v>
      </c>
    </row>
    <row r="3" spans="1:14" x14ac:dyDescent="0.2">
      <c r="B3" s="5"/>
      <c r="D3" s="5"/>
    </row>
    <row r="4" spans="1:14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 s="7">
        <v>100</v>
      </c>
      <c r="J4" s="7">
        <v>100</v>
      </c>
      <c r="K4">
        <v>100</v>
      </c>
      <c r="L4">
        <f>+K4</f>
        <v>100</v>
      </c>
      <c r="M4">
        <f>+L4</f>
        <v>100</v>
      </c>
      <c r="N4">
        <f>+M4</f>
        <v>100</v>
      </c>
    </row>
    <row r="5" spans="1:14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 s="7">
        <v>21</v>
      </c>
      <c r="J5" s="7">
        <v>21</v>
      </c>
      <c r="K5">
        <v>21</v>
      </c>
      <c r="L5">
        <f t="shared" ref="L5:N14" si="0">+K5</f>
        <v>21</v>
      </c>
      <c r="M5">
        <f t="shared" si="0"/>
        <v>21</v>
      </c>
      <c r="N5">
        <f t="shared" si="0"/>
        <v>21</v>
      </c>
    </row>
    <row r="6" spans="1:14" x14ac:dyDescent="0.2">
      <c r="A6" t="s">
        <v>8</v>
      </c>
      <c r="B6">
        <f t="shared" ref="B6:C6" si="1">30*3</f>
        <v>90</v>
      </c>
      <c r="C6">
        <f t="shared" si="1"/>
        <v>90</v>
      </c>
      <c r="D6">
        <v>90</v>
      </c>
      <c r="E6">
        <v>90</v>
      </c>
      <c r="F6">
        <v>90</v>
      </c>
      <c r="G6">
        <v>90</v>
      </c>
      <c r="H6">
        <v>90</v>
      </c>
      <c r="I6" s="7">
        <v>90</v>
      </c>
      <c r="J6" s="7">
        <v>90</v>
      </c>
      <c r="K6">
        <v>90</v>
      </c>
      <c r="L6">
        <f t="shared" si="0"/>
        <v>90</v>
      </c>
      <c r="M6">
        <f t="shared" si="0"/>
        <v>90</v>
      </c>
      <c r="N6">
        <f t="shared" si="0"/>
        <v>90</v>
      </c>
    </row>
    <row r="7" spans="1:14" x14ac:dyDescent="0.2">
      <c r="A7" t="s">
        <v>21</v>
      </c>
      <c r="B7">
        <f t="shared" ref="B7:C7" si="2">+(1-0.04)^(1/4)</f>
        <v>0.98984640076795305</v>
      </c>
      <c r="C7">
        <f t="shared" si="2"/>
        <v>0.98984640076795305</v>
      </c>
      <c r="D7">
        <v>0.98984640076795305</v>
      </c>
      <c r="E7">
        <v>0.98984640076795305</v>
      </c>
      <c r="F7">
        <v>0.98984640076795305</v>
      </c>
      <c r="G7">
        <v>0.98984640076795305</v>
      </c>
      <c r="H7">
        <v>0.98984640076795305</v>
      </c>
      <c r="I7" s="7">
        <v>0.98984640076795305</v>
      </c>
      <c r="J7" s="7">
        <v>0.98984640076795305</v>
      </c>
      <c r="K7">
        <v>0.98984640076795305</v>
      </c>
      <c r="L7">
        <f t="shared" si="0"/>
        <v>0.98984640076795305</v>
      </c>
      <c r="M7">
        <f t="shared" si="0"/>
        <v>0.98984640076795305</v>
      </c>
      <c r="N7">
        <f t="shared" si="0"/>
        <v>0.98984640076795305</v>
      </c>
    </row>
    <row r="8" spans="1:14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 s="7">
        <v>4</v>
      </c>
      <c r="J8" s="7">
        <v>4</v>
      </c>
      <c r="K8">
        <v>4</v>
      </c>
      <c r="L8">
        <f t="shared" si="0"/>
        <v>4</v>
      </c>
      <c r="M8">
        <f t="shared" si="0"/>
        <v>4</v>
      </c>
      <c r="N8">
        <f t="shared" si="0"/>
        <v>4</v>
      </c>
    </row>
    <row r="9" spans="1:14" x14ac:dyDescent="0.2">
      <c r="A9" t="s">
        <v>2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 s="9">
        <v>1.5</v>
      </c>
      <c r="I9" s="10">
        <v>1.5</v>
      </c>
      <c r="J9" s="7">
        <v>1.5</v>
      </c>
      <c r="K9">
        <v>1.5</v>
      </c>
      <c r="L9">
        <f t="shared" si="0"/>
        <v>1.5</v>
      </c>
      <c r="M9">
        <f t="shared" si="0"/>
        <v>1.5</v>
      </c>
      <c r="N9">
        <f t="shared" si="0"/>
        <v>1.5</v>
      </c>
    </row>
    <row r="10" spans="1:14" x14ac:dyDescent="0.2">
      <c r="A10" t="s">
        <v>3</v>
      </c>
      <c r="B10">
        <f t="shared" ref="B10:C10" si="3">0.3/4</f>
        <v>7.4999999999999997E-2</v>
      </c>
      <c r="C10">
        <f t="shared" si="3"/>
        <v>7.4999999999999997E-2</v>
      </c>
      <c r="D10">
        <v>7.4999999999999997E-2</v>
      </c>
      <c r="E10">
        <v>7.4999999999999997E-2</v>
      </c>
      <c r="F10">
        <v>7.4999999999999997E-2</v>
      </c>
      <c r="G10">
        <v>7.4999999999999997E-2</v>
      </c>
      <c r="H10">
        <v>7.4999999999999997E-2</v>
      </c>
      <c r="I10" s="7">
        <v>7.4999999999999997E-2</v>
      </c>
      <c r="J10" s="7">
        <v>7.4999999999999997E-2</v>
      </c>
      <c r="K10">
        <v>7.4999999999999997E-2</v>
      </c>
      <c r="L10">
        <f t="shared" si="0"/>
        <v>7.4999999999999997E-2</v>
      </c>
      <c r="M10">
        <f t="shared" si="0"/>
        <v>7.4999999999999997E-2</v>
      </c>
      <c r="N10">
        <f t="shared" si="0"/>
        <v>7.4999999999999997E-2</v>
      </c>
    </row>
    <row r="11" spans="1:14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 s="7">
        <v>0.5</v>
      </c>
      <c r="J11" s="7">
        <v>0.5</v>
      </c>
      <c r="K11" s="9">
        <v>0.9</v>
      </c>
      <c r="L11" s="9">
        <v>0.9</v>
      </c>
      <c r="M11">
        <f t="shared" ref="M11:N15" si="4">+L11</f>
        <v>0.9</v>
      </c>
      <c r="N11">
        <f t="shared" si="4"/>
        <v>0.9</v>
      </c>
    </row>
    <row r="12" spans="1:14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 s="7">
        <v>0.38</v>
      </c>
      <c r="J12" s="7">
        <v>0.38</v>
      </c>
      <c r="K12">
        <v>0.38</v>
      </c>
      <c r="L12">
        <f t="shared" si="0"/>
        <v>0.38</v>
      </c>
      <c r="M12">
        <f t="shared" si="4"/>
        <v>0.38</v>
      </c>
      <c r="N12">
        <f t="shared" si="4"/>
        <v>0.38</v>
      </c>
    </row>
    <row r="13" spans="1:14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s="7" t="s">
        <v>17</v>
      </c>
      <c r="J13" s="7" t="s">
        <v>17</v>
      </c>
      <c r="K13" t="s">
        <v>17</v>
      </c>
      <c r="L13" t="str">
        <f t="shared" si="0"/>
        <v>35 days</v>
      </c>
      <c r="M13" t="str">
        <f t="shared" si="4"/>
        <v>35 days</v>
      </c>
      <c r="N13" t="str">
        <f t="shared" si="4"/>
        <v>35 days</v>
      </c>
    </row>
    <row r="14" spans="1:14" x14ac:dyDescent="0.2">
      <c r="A14" t="s">
        <v>6</v>
      </c>
      <c r="B14">
        <v>0.5</v>
      </c>
      <c r="C14">
        <v>0.9</v>
      </c>
      <c r="D14">
        <v>0.5</v>
      </c>
      <c r="E14">
        <v>0.9</v>
      </c>
      <c r="F14">
        <v>0.5</v>
      </c>
      <c r="G14">
        <v>0.9</v>
      </c>
      <c r="H14">
        <v>0.5</v>
      </c>
      <c r="I14" s="7">
        <v>0.9</v>
      </c>
      <c r="J14" s="7">
        <v>0.9</v>
      </c>
      <c r="K14">
        <v>0.9</v>
      </c>
      <c r="L14">
        <f t="shared" si="0"/>
        <v>0.9</v>
      </c>
      <c r="M14">
        <f t="shared" si="4"/>
        <v>0.9</v>
      </c>
      <c r="N14">
        <f t="shared" si="4"/>
        <v>0.9</v>
      </c>
    </row>
    <row r="15" spans="1:14" x14ac:dyDescent="0.2">
      <c r="A15" t="s">
        <v>5</v>
      </c>
      <c r="B15">
        <v>20</v>
      </c>
      <c r="C15">
        <v>100</v>
      </c>
      <c r="D15">
        <v>20</v>
      </c>
      <c r="E15">
        <v>100</v>
      </c>
      <c r="F15">
        <v>20</v>
      </c>
      <c r="G15">
        <v>100</v>
      </c>
      <c r="H15">
        <v>20</v>
      </c>
      <c r="I15" s="7">
        <v>100</v>
      </c>
      <c r="J15" s="7">
        <v>20</v>
      </c>
      <c r="K15">
        <v>100</v>
      </c>
      <c r="L15">
        <v>20</v>
      </c>
      <c r="M15">
        <f t="shared" si="4"/>
        <v>20</v>
      </c>
      <c r="N15">
        <f>+M15</f>
        <v>20</v>
      </c>
    </row>
    <row r="16" spans="1:14" x14ac:dyDescent="0.2">
      <c r="A16" t="s">
        <v>504</v>
      </c>
      <c r="B16">
        <v>0.8</v>
      </c>
      <c r="C16">
        <v>0.8</v>
      </c>
      <c r="D16">
        <v>0.75</v>
      </c>
      <c r="E16">
        <v>0.75</v>
      </c>
      <c r="F16">
        <v>0.6</v>
      </c>
      <c r="G16">
        <v>0.6</v>
      </c>
      <c r="H16">
        <v>0.8</v>
      </c>
      <c r="I16" s="7">
        <v>0.8</v>
      </c>
      <c r="J16" s="7">
        <v>0.6</v>
      </c>
      <c r="K16">
        <v>0.6</v>
      </c>
      <c r="L16">
        <v>1</v>
      </c>
      <c r="M16">
        <v>0.8</v>
      </c>
      <c r="N16">
        <v>0.6</v>
      </c>
    </row>
    <row r="17" spans="1:16" x14ac:dyDescent="0.2">
      <c r="I17" s="7"/>
      <c r="J17" s="7"/>
    </row>
    <row r="18" spans="1:16" x14ac:dyDescent="0.2">
      <c r="I18" s="7"/>
      <c r="J18" s="7"/>
    </row>
    <row r="19" spans="1:16" x14ac:dyDescent="0.2">
      <c r="A19" t="s">
        <v>10</v>
      </c>
      <c r="B19" t="s">
        <v>524</v>
      </c>
      <c r="C19" t="s">
        <v>536</v>
      </c>
      <c r="D19" t="s">
        <v>550</v>
      </c>
      <c r="E19" t="s">
        <v>544</v>
      </c>
      <c r="F19" t="s">
        <v>536</v>
      </c>
      <c r="G19" t="s">
        <v>526</v>
      </c>
      <c r="I19" s="7"/>
      <c r="J19" s="7"/>
    </row>
    <row r="20" spans="1:16" x14ac:dyDescent="0.2">
      <c r="A20" t="s">
        <v>11</v>
      </c>
      <c r="B20" t="s">
        <v>537</v>
      </c>
      <c r="C20" t="s">
        <v>541</v>
      </c>
      <c r="D20" t="s">
        <v>545</v>
      </c>
      <c r="E20" t="s">
        <v>548</v>
      </c>
      <c r="F20" t="s">
        <v>534</v>
      </c>
      <c r="G20" t="s">
        <v>531</v>
      </c>
      <c r="H20" t="s">
        <v>553</v>
      </c>
      <c r="I20" s="7" t="s">
        <v>557</v>
      </c>
      <c r="J20" s="7" t="s">
        <v>564</v>
      </c>
      <c r="K20" t="s">
        <v>560</v>
      </c>
      <c r="L20" t="s">
        <v>572</v>
      </c>
      <c r="M20" t="s">
        <v>575</v>
      </c>
      <c r="N20" t="s">
        <v>579</v>
      </c>
    </row>
    <row r="21" spans="1:16" x14ac:dyDescent="0.2">
      <c r="A21" t="s">
        <v>12</v>
      </c>
      <c r="B21">
        <v>1.3195394739042401</v>
      </c>
      <c r="C21">
        <v>1.26014249183101</v>
      </c>
      <c r="D21">
        <v>1.51008464440667</v>
      </c>
      <c r="E21">
        <v>1.4299569785250099</v>
      </c>
      <c r="F21">
        <v>2.33295195314619</v>
      </c>
      <c r="G21">
        <v>2.19782524391518</v>
      </c>
      <c r="H21">
        <v>1.33692590125629</v>
      </c>
      <c r="I21" s="7">
        <v>1.33432284711599</v>
      </c>
      <c r="J21" s="7">
        <v>2.5252254796037601</v>
      </c>
      <c r="K21">
        <v>2.3765805127952899</v>
      </c>
      <c r="L21">
        <v>0.91209747074286096</v>
      </c>
      <c r="M21">
        <v>0.99751808638025596</v>
      </c>
      <c r="N21">
        <v>1.13944261856138</v>
      </c>
    </row>
    <row r="22" spans="1:16" x14ac:dyDescent="0.2">
      <c r="A22" t="s">
        <v>440</v>
      </c>
      <c r="B22" t="s">
        <v>538</v>
      </c>
      <c r="C22" t="s">
        <v>538</v>
      </c>
      <c r="D22" t="s">
        <v>543</v>
      </c>
      <c r="E22" t="s">
        <v>543</v>
      </c>
      <c r="F22" t="s">
        <v>525</v>
      </c>
      <c r="G22" t="s">
        <v>525</v>
      </c>
      <c r="H22" t="s">
        <v>554</v>
      </c>
      <c r="I22" s="7" t="s">
        <v>554</v>
      </c>
      <c r="J22" s="7" t="s">
        <v>561</v>
      </c>
      <c r="K22" t="s">
        <v>561</v>
      </c>
      <c r="L22" t="s">
        <v>569</v>
      </c>
      <c r="M22" t="s">
        <v>576</v>
      </c>
      <c r="N22" t="s">
        <v>580</v>
      </c>
    </row>
    <row r="23" spans="1:16" x14ac:dyDescent="0.2">
      <c r="B23">
        <v>1.43296</v>
      </c>
      <c r="C23">
        <v>1.43296</v>
      </c>
      <c r="D23">
        <v>1.62503</v>
      </c>
      <c r="E23">
        <v>1.62503</v>
      </c>
      <c r="F23">
        <v>2.5056699999999998</v>
      </c>
      <c r="G23">
        <v>2.5056699999999998</v>
      </c>
      <c r="H23">
        <v>1.45814</v>
      </c>
      <c r="I23" s="7">
        <v>1.4648000000000001</v>
      </c>
      <c r="J23" s="7">
        <v>2.74478</v>
      </c>
      <c r="K23">
        <v>2.7323</v>
      </c>
      <c r="L23">
        <v>0.92588000000000004</v>
      </c>
      <c r="M23">
        <v>1.01701</v>
      </c>
      <c r="N23">
        <v>1.1647000000000001</v>
      </c>
    </row>
    <row r="24" spans="1:16" x14ac:dyDescent="0.2">
      <c r="B24">
        <v>0.91398999999999997</v>
      </c>
      <c r="C24">
        <v>0.91398999999999997</v>
      </c>
      <c r="D24">
        <v>0.88569699999999996</v>
      </c>
      <c r="E24">
        <v>0.88569699999999996</v>
      </c>
      <c r="F24">
        <v>0.79481999999999997</v>
      </c>
      <c r="G24">
        <v>0.79481999999999997</v>
      </c>
      <c r="H24">
        <v>1.1339699999999999</v>
      </c>
      <c r="I24" s="7">
        <v>1.1356900000000001</v>
      </c>
      <c r="J24" s="7">
        <v>1.4001300000000001</v>
      </c>
      <c r="K24">
        <v>1.39801</v>
      </c>
      <c r="L24">
        <v>0.974657</v>
      </c>
      <c r="M24">
        <v>1.0056400000000001</v>
      </c>
      <c r="N24">
        <v>1.05213</v>
      </c>
    </row>
    <row r="25" spans="1:16" x14ac:dyDescent="0.2">
      <c r="B25">
        <v>0.78415299999999999</v>
      </c>
      <c r="C25">
        <v>0.78415299999999999</v>
      </c>
      <c r="D25">
        <v>0.91311299999999995</v>
      </c>
      <c r="E25">
        <v>0.91311299999999995</v>
      </c>
      <c r="F25">
        <v>1.5448999999999999</v>
      </c>
      <c r="G25">
        <v>1.5448999999999999</v>
      </c>
      <c r="H25">
        <v>0.85787899999999995</v>
      </c>
      <c r="I25" s="7">
        <v>0.86179600000000001</v>
      </c>
      <c r="J25" s="7">
        <v>1.9645699999999999</v>
      </c>
      <c r="K25">
        <v>1.95564</v>
      </c>
      <c r="L25">
        <v>9.2588000000000004E-2</v>
      </c>
      <c r="M25">
        <v>0.137215</v>
      </c>
      <c r="N25">
        <v>0.22994000000000001</v>
      </c>
    </row>
    <row r="26" spans="1:16" x14ac:dyDescent="0.2">
      <c r="B26" t="s">
        <v>539</v>
      </c>
      <c r="C26" t="s">
        <v>539</v>
      </c>
      <c r="D26" t="s">
        <v>546</v>
      </c>
      <c r="E26" t="s">
        <v>546</v>
      </c>
      <c r="F26" t="s">
        <v>532</v>
      </c>
      <c r="G26" t="s">
        <v>532</v>
      </c>
      <c r="H26" t="s">
        <v>555</v>
      </c>
      <c r="I26" s="7" t="s">
        <v>558</v>
      </c>
      <c r="J26" s="7" t="s">
        <v>565</v>
      </c>
      <c r="K26" t="s">
        <v>562</v>
      </c>
      <c r="L26" t="s">
        <v>573</v>
      </c>
      <c r="M26" t="s">
        <v>577</v>
      </c>
      <c r="N26" t="s">
        <v>581</v>
      </c>
    </row>
    <row r="27" spans="1:16" s="7" customFormat="1" x14ac:dyDescent="0.2">
      <c r="A27" s="7" t="s">
        <v>528</v>
      </c>
      <c r="B27" s="7">
        <v>0.13631551238220199</v>
      </c>
      <c r="C27" s="7">
        <v>0.187338811579742</v>
      </c>
      <c r="D27" s="7">
        <v>0.13028840645953901</v>
      </c>
      <c r="E27" s="7">
        <v>0.18619216005413</v>
      </c>
      <c r="F27" s="7">
        <v>0.12772733536629199</v>
      </c>
      <c r="G27" s="7">
        <v>0.18320869940883</v>
      </c>
      <c r="H27" s="7">
        <v>0.14461373227386601</v>
      </c>
      <c r="I27" s="7">
        <v>0.16843558296177</v>
      </c>
      <c r="J27" s="7">
        <v>0.149426136731906</v>
      </c>
      <c r="K27" s="7">
        <v>0.20361349542796001</v>
      </c>
      <c r="L27" s="7">
        <v>2.6423152347320799E-2</v>
      </c>
      <c r="M27" s="7">
        <v>3.0664599514728899E-2</v>
      </c>
      <c r="N27" s="7">
        <v>3.48130836423318E-2</v>
      </c>
    </row>
    <row r="28" spans="1:16" x14ac:dyDescent="0.2">
      <c r="A28" t="s">
        <v>15</v>
      </c>
      <c r="B28">
        <v>0.207721252249083</v>
      </c>
      <c r="C28">
        <v>0.29528296933449599</v>
      </c>
      <c r="D28">
        <v>0.20482167965267301</v>
      </c>
      <c r="E28">
        <v>0.30325066855819699</v>
      </c>
      <c r="F28">
        <v>0.225371662869157</v>
      </c>
      <c r="G28">
        <v>0.33518264146231602</v>
      </c>
      <c r="H28">
        <v>0.21962619003798101</v>
      </c>
      <c r="I28" s="7">
        <v>0.26313980931591202</v>
      </c>
      <c r="J28" s="7">
        <v>0.25851873110225299</v>
      </c>
      <c r="K28">
        <v>0.36351920399906901</v>
      </c>
      <c r="L28">
        <v>3.5365580994490997E-2</v>
      </c>
      <c r="M28">
        <v>5.0153808980629898E-2</v>
      </c>
      <c r="N28">
        <v>7.3433750808271303E-2</v>
      </c>
    </row>
    <row r="29" spans="1:16" s="7" customFormat="1" x14ac:dyDescent="0.2">
      <c r="A29" s="7" t="s">
        <v>527</v>
      </c>
      <c r="B29" s="7">
        <v>0.35540468627655297</v>
      </c>
      <c r="C29" s="7">
        <v>0.35223065373851398</v>
      </c>
      <c r="D29" s="7">
        <v>0.35326892309470498</v>
      </c>
      <c r="E29" s="7">
        <v>0.34991410707256698</v>
      </c>
      <c r="F29" s="7">
        <v>0.34522649619831802</v>
      </c>
      <c r="G29" s="7">
        <v>0.34159235904132401</v>
      </c>
      <c r="H29" s="7">
        <v>0.37939991488618102</v>
      </c>
      <c r="I29" s="7">
        <v>0.37588338352390799</v>
      </c>
      <c r="J29" s="7">
        <v>0.40556102320875798</v>
      </c>
      <c r="K29" s="7">
        <v>0.40085670373045801</v>
      </c>
      <c r="L29" s="7">
        <v>7.1394359670004806E-2</v>
      </c>
      <c r="M29" s="7">
        <v>7.8799712315499898E-2</v>
      </c>
      <c r="N29" s="7">
        <v>8.9486673283384902E-2</v>
      </c>
      <c r="O29" s="22"/>
      <c r="P29" s="22"/>
    </row>
    <row r="30" spans="1:16" x14ac:dyDescent="0.2">
      <c r="A30" t="s">
        <v>14</v>
      </c>
      <c r="B30">
        <v>0.53951669347646902</v>
      </c>
      <c r="C30">
        <v>0.536904209093091</v>
      </c>
      <c r="D30">
        <v>0.55410118620544002</v>
      </c>
      <c r="E30">
        <v>0.55124059643445</v>
      </c>
      <c r="F30">
        <v>0.607839177707034</v>
      </c>
      <c r="G30">
        <v>0.60423398943645801</v>
      </c>
      <c r="H30">
        <v>0.57403718371159396</v>
      </c>
      <c r="I30" s="7">
        <v>0.57032853463671296</v>
      </c>
      <c r="J30" s="7">
        <v>0.69996854393680297</v>
      </c>
      <c r="K30">
        <v>0.69406173210196298</v>
      </c>
      <c r="L30">
        <v>9.5511507615080204E-2</v>
      </c>
      <c r="M30">
        <v>0.128767485360472</v>
      </c>
      <c r="N30">
        <v>0.18857182737062</v>
      </c>
    </row>
    <row r="31" spans="1:16" x14ac:dyDescent="0.2">
      <c r="A31" t="s">
        <v>529</v>
      </c>
      <c r="B31">
        <v>0.48187171140921897</v>
      </c>
      <c r="C31">
        <v>0.47902760778676301</v>
      </c>
      <c r="D31">
        <v>0.47880778032049898</v>
      </c>
      <c r="E31">
        <v>0.47580792816116901</v>
      </c>
      <c r="F31">
        <v>0.46770595166135598</v>
      </c>
      <c r="G31">
        <v>0.46431518730774901</v>
      </c>
      <c r="H31">
        <v>0.51487342157912797</v>
      </c>
      <c r="I31" s="7">
        <v>0.51114611885546002</v>
      </c>
      <c r="J31" s="7">
        <v>0.55094795142194397</v>
      </c>
      <c r="K31">
        <v>0.54547719817220097</v>
      </c>
      <c r="L31">
        <v>9.5502584982556094E-2</v>
      </c>
      <c r="M31">
        <v>0.105445519151268</v>
      </c>
      <c r="N31">
        <v>0.119805226366015</v>
      </c>
    </row>
    <row r="32" spans="1:16" x14ac:dyDescent="0.2">
      <c r="A32" t="s">
        <v>530</v>
      </c>
      <c r="B32">
        <v>0.53757323260593404</v>
      </c>
      <c r="C32">
        <v>0.53463033561752105</v>
      </c>
      <c r="D32">
        <v>0.55053978395401004</v>
      </c>
      <c r="E32">
        <v>0.54741658268004201</v>
      </c>
      <c r="F32">
        <v>0.59422303460777204</v>
      </c>
      <c r="G32">
        <v>0.59061269266127403</v>
      </c>
      <c r="H32">
        <v>0.57018148085586295</v>
      </c>
      <c r="I32" s="7">
        <v>0.56635900658267302</v>
      </c>
      <c r="J32" s="7">
        <v>0.67156569256435195</v>
      </c>
      <c r="K32">
        <v>0.66598506384080403</v>
      </c>
      <c r="L32">
        <v>9.5502584982556094E-2</v>
      </c>
      <c r="M32">
        <v>0.12841668141751</v>
      </c>
      <c r="N32">
        <v>0.18488859075137701</v>
      </c>
    </row>
    <row r="33" spans="1:14" x14ac:dyDescent="0.2">
      <c r="A33" t="s">
        <v>20</v>
      </c>
      <c r="B33" t="s">
        <v>540</v>
      </c>
      <c r="C33" t="s">
        <v>542</v>
      </c>
      <c r="D33" t="s">
        <v>547</v>
      </c>
      <c r="E33" t="s">
        <v>549</v>
      </c>
      <c r="F33" t="s">
        <v>535</v>
      </c>
      <c r="G33" t="s">
        <v>533</v>
      </c>
      <c r="H33" t="s">
        <v>556</v>
      </c>
      <c r="I33" s="7" t="s">
        <v>559</v>
      </c>
      <c r="J33" s="7" t="s">
        <v>566</v>
      </c>
      <c r="K33" t="s">
        <v>563</v>
      </c>
      <c r="L33" t="s">
        <v>574</v>
      </c>
      <c r="M33" t="s">
        <v>578</v>
      </c>
      <c r="N33" t="s">
        <v>582</v>
      </c>
    </row>
    <row r="35" spans="1:14" x14ac:dyDescent="0.2">
      <c r="A35" t="s">
        <v>528</v>
      </c>
      <c r="C35" s="9">
        <f t="shared" ref="C35:C40" si="5">+C27-B27</f>
        <v>5.1023299197540006E-2</v>
      </c>
      <c r="E35">
        <f t="shared" ref="E35:E40" si="6">+E27-D27</f>
        <v>5.5903753594590988E-2</v>
      </c>
      <c r="G35" s="3">
        <f t="shared" ref="G35:G40" si="7">+G27-F27</f>
        <v>5.5481364042538006E-2</v>
      </c>
      <c r="I35" s="9">
        <f t="shared" ref="I35:I40" si="8">+I27-H27</f>
        <v>2.3821850687903989E-2</v>
      </c>
      <c r="K35" s="3">
        <f t="shared" ref="K35:K40" si="9">+K27-J27</f>
        <v>5.4187358696054011E-2</v>
      </c>
      <c r="M35">
        <f t="shared" ref="M35:M40" si="10">+M27-L27</f>
        <v>4.2414471674081002E-3</v>
      </c>
      <c r="N35">
        <f>+N27-L27</f>
        <v>8.3899312950110015E-3</v>
      </c>
    </row>
    <row r="36" spans="1:14" x14ac:dyDescent="0.2">
      <c r="A36" t="s">
        <v>15</v>
      </c>
      <c r="C36" s="9">
        <f t="shared" si="5"/>
        <v>8.7561717085412993E-2</v>
      </c>
      <c r="E36">
        <f t="shared" si="6"/>
        <v>9.8428988905523984E-2</v>
      </c>
      <c r="G36" s="3">
        <f t="shared" si="7"/>
        <v>0.10981097859315903</v>
      </c>
      <c r="I36" s="9">
        <f t="shared" si="8"/>
        <v>4.3513619277931015E-2</v>
      </c>
      <c r="K36" s="3">
        <f t="shared" si="9"/>
        <v>0.10500047289681602</v>
      </c>
      <c r="M36">
        <f t="shared" si="10"/>
        <v>1.4788227986138901E-2</v>
      </c>
      <c r="N36">
        <f t="shared" ref="N36:N40" si="11">+N28-L28</f>
        <v>3.8068169813780306E-2</v>
      </c>
    </row>
    <row r="37" spans="1:14" s="7" customFormat="1" x14ac:dyDescent="0.2">
      <c r="A37" s="7" t="s">
        <v>527</v>
      </c>
      <c r="C37" s="10">
        <f t="shared" si="5"/>
        <v>-3.1740325380389955E-3</v>
      </c>
      <c r="E37" s="7">
        <f t="shared" si="6"/>
        <v>-3.3548160221379963E-3</v>
      </c>
      <c r="G37" s="11">
        <f t="shared" si="7"/>
        <v>-3.6341371569940106E-3</v>
      </c>
      <c r="I37" s="10">
        <f t="shared" si="8"/>
        <v>-3.5165313622730343E-3</v>
      </c>
      <c r="K37" s="11">
        <f t="shared" si="9"/>
        <v>-4.7043194782999675E-3</v>
      </c>
      <c r="M37" s="7">
        <f t="shared" si="10"/>
        <v>7.4053526454950919E-3</v>
      </c>
      <c r="N37" s="7">
        <f t="shared" si="11"/>
        <v>1.8092313613380095E-2</v>
      </c>
    </row>
    <row r="38" spans="1:14" x14ac:dyDescent="0.2">
      <c r="A38" t="s">
        <v>14</v>
      </c>
      <c r="C38" s="9">
        <f t="shared" si="5"/>
        <v>-2.612484383378022E-3</v>
      </c>
      <c r="E38">
        <f t="shared" si="6"/>
        <v>-2.8605897709900185E-3</v>
      </c>
      <c r="G38" s="3">
        <f t="shared" si="7"/>
        <v>-3.6051882705759875E-3</v>
      </c>
      <c r="I38" s="9">
        <f t="shared" si="8"/>
        <v>-3.7086490748809986E-3</v>
      </c>
      <c r="J38" s="8"/>
      <c r="K38" s="3">
        <f t="shared" si="9"/>
        <v>-5.9068118348399867E-3</v>
      </c>
      <c r="M38">
        <f t="shared" si="10"/>
        <v>3.3255977745391796E-2</v>
      </c>
      <c r="N38">
        <f t="shared" si="11"/>
        <v>9.30603197555398E-2</v>
      </c>
    </row>
    <row r="39" spans="1:14" x14ac:dyDescent="0.2">
      <c r="A39" t="s">
        <v>529</v>
      </c>
      <c r="C39" s="9">
        <f t="shared" si="5"/>
        <v>-2.8441036224559624E-3</v>
      </c>
      <c r="E39">
        <f t="shared" si="6"/>
        <v>-2.9998521593299632E-3</v>
      </c>
      <c r="G39" s="3">
        <f t="shared" si="7"/>
        <v>-3.3907643536069676E-3</v>
      </c>
      <c r="I39" s="9">
        <f t="shared" si="8"/>
        <v>-3.7273027236679468E-3</v>
      </c>
      <c r="K39" s="3">
        <f t="shared" si="9"/>
        <v>-5.4707532497429989E-3</v>
      </c>
      <c r="M39">
        <f t="shared" si="10"/>
        <v>9.9429341687119061E-3</v>
      </c>
      <c r="N39">
        <f t="shared" si="11"/>
        <v>2.4302641383458903E-2</v>
      </c>
    </row>
    <row r="40" spans="1:14" x14ac:dyDescent="0.2">
      <c r="A40" t="s">
        <v>530</v>
      </c>
      <c r="C40" s="9">
        <f t="shared" si="5"/>
        <v>-2.9428969884129907E-3</v>
      </c>
      <c r="E40">
        <f t="shared" si="6"/>
        <v>-3.1232012739680348E-3</v>
      </c>
      <c r="G40" s="3">
        <f t="shared" si="7"/>
        <v>-3.610341946498008E-3</v>
      </c>
      <c r="I40" s="9">
        <f t="shared" si="8"/>
        <v>-3.8224742731899353E-3</v>
      </c>
      <c r="K40" s="3">
        <f t="shared" si="9"/>
        <v>-5.5806287235479202E-3</v>
      </c>
      <c r="M40">
        <f t="shared" si="10"/>
        <v>3.291409643495391E-2</v>
      </c>
      <c r="N40">
        <f t="shared" si="11"/>
        <v>8.9386005768820914E-2</v>
      </c>
    </row>
    <row r="43" spans="1:14" x14ac:dyDescent="0.2">
      <c r="A43" s="7" t="s">
        <v>551</v>
      </c>
    </row>
    <row r="44" spans="1:14" x14ac:dyDescent="0.2">
      <c r="A44" t="s">
        <v>528</v>
      </c>
      <c r="D44">
        <f>+D27-B27</f>
        <v>-6.0271059226629786E-3</v>
      </c>
      <c r="F44">
        <f>+B27-F27</f>
        <v>8.5881770159099979E-3</v>
      </c>
      <c r="H44">
        <f>+J27-H27</f>
        <v>4.8124044580399872E-3</v>
      </c>
    </row>
    <row r="45" spans="1:14" x14ac:dyDescent="0.2">
      <c r="A45" t="s">
        <v>15</v>
      </c>
      <c r="D45">
        <f t="shared" ref="D45:D48" si="12">+D28-B28</f>
        <v>-2.8995725964099939E-3</v>
      </c>
      <c r="F45">
        <f t="shared" ref="F45:F49" si="13">+B28-F28</f>
        <v>-1.7650410620073997E-2</v>
      </c>
      <c r="H45">
        <f t="shared" ref="H45:H49" si="14">+J28-H28</f>
        <v>3.8892541064271979E-2</v>
      </c>
    </row>
    <row r="46" spans="1:14" x14ac:dyDescent="0.2">
      <c r="A46" t="s">
        <v>527</v>
      </c>
      <c r="D46">
        <f t="shared" si="12"/>
        <v>-2.1357631818479939E-3</v>
      </c>
      <c r="F46">
        <f t="shared" si="13"/>
        <v>1.017819007823495E-2</v>
      </c>
      <c r="H46">
        <f t="shared" si="14"/>
        <v>2.6161108322576954E-2</v>
      </c>
    </row>
    <row r="47" spans="1:14" x14ac:dyDescent="0.2">
      <c r="A47" t="s">
        <v>14</v>
      </c>
      <c r="D47">
        <f t="shared" si="12"/>
        <v>1.4584492728970999E-2</v>
      </c>
      <c r="F47">
        <f t="shared" si="13"/>
        <v>-6.8322484230564973E-2</v>
      </c>
      <c r="H47">
        <f t="shared" si="14"/>
        <v>0.12593136022520901</v>
      </c>
    </row>
    <row r="48" spans="1:14" x14ac:dyDescent="0.2">
      <c r="A48" t="s">
        <v>529</v>
      </c>
      <c r="D48">
        <f t="shared" si="12"/>
        <v>-3.0639310887199955E-3</v>
      </c>
      <c r="F48">
        <f t="shared" si="13"/>
        <v>1.4165759747862994E-2</v>
      </c>
      <c r="H48">
        <f t="shared" si="14"/>
        <v>3.6074529842816005E-2</v>
      </c>
    </row>
    <row r="49" spans="1:17" x14ac:dyDescent="0.2">
      <c r="A49" t="s">
        <v>530</v>
      </c>
      <c r="D49">
        <f>+D32-B32</f>
        <v>1.2966551348076005E-2</v>
      </c>
      <c r="F49">
        <f t="shared" si="13"/>
        <v>-5.6649802001838001E-2</v>
      </c>
      <c r="H49">
        <f t="shared" si="14"/>
        <v>0.10138421170848899</v>
      </c>
    </row>
    <row r="51" spans="1:17" x14ac:dyDescent="0.2">
      <c r="A51" s="7" t="s">
        <v>552</v>
      </c>
    </row>
    <row r="52" spans="1:17" x14ac:dyDescent="0.2">
      <c r="A52" t="s">
        <v>528</v>
      </c>
      <c r="E52">
        <f>+E27-B27</f>
        <v>4.9876647671928009E-2</v>
      </c>
      <c r="F52">
        <f>+C27-F27</f>
        <v>5.9611476213450004E-2</v>
      </c>
      <c r="H52" s="7">
        <f>+I27-J27</f>
        <v>1.9009446229864002E-2</v>
      </c>
    </row>
    <row r="53" spans="1:17" x14ac:dyDescent="0.2">
      <c r="A53" t="s">
        <v>15</v>
      </c>
      <c r="E53">
        <f t="shared" ref="E53:E57" si="15">+E28-B28</f>
        <v>9.552941630911399E-2</v>
      </c>
      <c r="F53">
        <f t="shared" ref="F53:F57" si="16">+C28-F28</f>
        <v>6.9911306465338996E-2</v>
      </c>
      <c r="H53" s="7">
        <f t="shared" ref="H53:H57" si="17">+I28-J28</f>
        <v>4.6210782136590356E-3</v>
      </c>
    </row>
    <row r="54" spans="1:17" x14ac:dyDescent="0.2">
      <c r="A54" t="s">
        <v>527</v>
      </c>
      <c r="E54">
        <f t="shared" si="15"/>
        <v>-5.4905792039859902E-3</v>
      </c>
      <c r="F54">
        <f t="shared" si="16"/>
        <v>7.0041575401959544E-3</v>
      </c>
      <c r="H54" s="7">
        <f t="shared" si="17"/>
        <v>-2.9677639684849988E-2</v>
      </c>
    </row>
    <row r="55" spans="1:17" x14ac:dyDescent="0.2">
      <c r="A55" t="s">
        <v>14</v>
      </c>
      <c r="E55">
        <f t="shared" si="15"/>
        <v>1.1723902957980981E-2</v>
      </c>
      <c r="F55">
        <f t="shared" si="16"/>
        <v>-7.0934968613942995E-2</v>
      </c>
      <c r="H55" s="7">
        <f t="shared" si="17"/>
        <v>-0.12964000930009001</v>
      </c>
    </row>
    <row r="56" spans="1:17" x14ac:dyDescent="0.2">
      <c r="A56" t="s">
        <v>529</v>
      </c>
      <c r="E56">
        <f t="shared" si="15"/>
        <v>-6.0637832480499587E-3</v>
      </c>
      <c r="F56">
        <f t="shared" si="16"/>
        <v>1.1321656125407031E-2</v>
      </c>
      <c r="H56" s="7">
        <f t="shared" si="17"/>
        <v>-3.9801832566483952E-2</v>
      </c>
    </row>
    <row r="57" spans="1:17" x14ac:dyDescent="0.2">
      <c r="A57" t="s">
        <v>530</v>
      </c>
      <c r="E57">
        <f t="shared" si="15"/>
        <v>9.8433500741079705E-3</v>
      </c>
      <c r="F57">
        <f t="shared" si="16"/>
        <v>-5.9592698990250992E-2</v>
      </c>
      <c r="H57" s="7">
        <f t="shared" si="17"/>
        <v>-0.10520668598167893</v>
      </c>
    </row>
    <row r="60" spans="1:17" x14ac:dyDescent="0.2">
      <c r="D60" t="s">
        <v>568</v>
      </c>
      <c r="E60">
        <v>0.81154219413028805</v>
      </c>
      <c r="F60" t="s">
        <v>569</v>
      </c>
      <c r="G60">
        <v>0.92588000000000004</v>
      </c>
      <c r="H60">
        <v>0.974657</v>
      </c>
      <c r="I60">
        <v>0.83329200000000003</v>
      </c>
      <c r="J60" t="s">
        <v>570</v>
      </c>
      <c r="K60">
        <v>0.23940647359275899</v>
      </c>
      <c r="L60">
        <v>0.330227455175852</v>
      </c>
      <c r="M60">
        <v>0.65150530525331196</v>
      </c>
      <c r="N60">
        <v>0.89540899992158796</v>
      </c>
      <c r="O60">
        <v>0.89532845856813503</v>
      </c>
      <c r="P60">
        <v>0.89532845856813503</v>
      </c>
      <c r="Q60" t="s">
        <v>571</v>
      </c>
    </row>
    <row r="68" spans="2:2" x14ac:dyDescent="0.2">
      <c r="B68" t="s">
        <v>499</v>
      </c>
    </row>
    <row r="70" spans="2:2" x14ac:dyDescent="0.2">
      <c r="B70" s="6" t="s">
        <v>500</v>
      </c>
    </row>
    <row r="71" spans="2:2" x14ac:dyDescent="0.2">
      <c r="B71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C21D-D8B2-0248-8D7F-AEA0911F66B7}">
  <dimension ref="A1:I9"/>
  <sheetViews>
    <sheetView workbookViewId="0">
      <selection activeCell="H28" sqref="H28"/>
    </sheetView>
  </sheetViews>
  <sheetFormatPr baseColWidth="10" defaultRowHeight="16" x14ac:dyDescent="0.2"/>
  <cols>
    <col min="6" max="6" width="29.33203125" bestFit="1" customWidth="1"/>
    <col min="7" max="7" width="21" bestFit="1" customWidth="1"/>
  </cols>
  <sheetData>
    <row r="1" spans="1:9" x14ac:dyDescent="0.2">
      <c r="A1" s="7" t="s">
        <v>518</v>
      </c>
    </row>
    <row r="2" spans="1:9" x14ac:dyDescent="0.2">
      <c r="B2" t="s">
        <v>515</v>
      </c>
      <c r="C2">
        <v>35</v>
      </c>
      <c r="I2" t="s">
        <v>521</v>
      </c>
    </row>
    <row r="3" spans="1:9" x14ac:dyDescent="0.2">
      <c r="I3" t="s">
        <v>522</v>
      </c>
    </row>
    <row r="4" spans="1:9" x14ac:dyDescent="0.2">
      <c r="B4" t="s">
        <v>514</v>
      </c>
      <c r="C4">
        <v>20</v>
      </c>
      <c r="E4" t="s">
        <v>505</v>
      </c>
      <c r="F4" t="s">
        <v>510</v>
      </c>
      <c r="G4" t="s">
        <v>511</v>
      </c>
      <c r="I4" t="s">
        <v>523</v>
      </c>
    </row>
    <row r="5" spans="1:9" x14ac:dyDescent="0.2">
      <c r="B5" t="s">
        <v>514</v>
      </c>
      <c r="C5">
        <v>60</v>
      </c>
      <c r="E5" t="s">
        <v>505</v>
      </c>
      <c r="F5" t="s">
        <v>508</v>
      </c>
      <c r="G5" t="s">
        <v>509</v>
      </c>
    </row>
    <row r="6" spans="1:9" x14ac:dyDescent="0.2">
      <c r="B6" t="s">
        <v>514</v>
      </c>
      <c r="C6">
        <v>100</v>
      </c>
      <c r="E6" t="s">
        <v>505</v>
      </c>
      <c r="F6" t="s">
        <v>506</v>
      </c>
      <c r="G6" t="s">
        <v>507</v>
      </c>
    </row>
    <row r="7" spans="1:9" x14ac:dyDescent="0.2">
      <c r="B7" t="s">
        <v>514</v>
      </c>
      <c r="C7">
        <v>200</v>
      </c>
      <c r="E7" t="s">
        <v>505</v>
      </c>
      <c r="F7" t="s">
        <v>512</v>
      </c>
      <c r="G7" t="s">
        <v>513</v>
      </c>
    </row>
    <row r="8" spans="1:9" x14ac:dyDescent="0.2">
      <c r="B8" t="s">
        <v>514</v>
      </c>
      <c r="C8">
        <v>500</v>
      </c>
      <c r="E8" t="s">
        <v>505</v>
      </c>
      <c r="F8" t="s">
        <v>516</v>
      </c>
      <c r="G8" t="s">
        <v>517</v>
      </c>
    </row>
    <row r="9" spans="1:9" x14ac:dyDescent="0.2">
      <c r="B9" t="s">
        <v>514</v>
      </c>
      <c r="C9">
        <v>1000</v>
      </c>
      <c r="E9" t="s">
        <v>505</v>
      </c>
      <c r="F9" t="s">
        <v>519</v>
      </c>
      <c r="G9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B429-B061-3740-A017-B27B82CD60AB}">
  <dimension ref="A3:BK114"/>
  <sheetViews>
    <sheetView tabSelected="1" topLeftCell="E1" workbookViewId="0">
      <selection activeCell="T4" sqref="T4"/>
    </sheetView>
  </sheetViews>
  <sheetFormatPr baseColWidth="10" defaultRowHeight="16" x14ac:dyDescent="0.2"/>
  <cols>
    <col min="3" max="3" width="21.6640625" customWidth="1"/>
  </cols>
  <sheetData>
    <row r="3" spans="2:20" x14ac:dyDescent="0.2">
      <c r="B3" t="s">
        <v>2170</v>
      </c>
      <c r="C3" t="s">
        <v>2168</v>
      </c>
      <c r="D3" t="s">
        <v>2106</v>
      </c>
      <c r="T3" t="s">
        <v>2271</v>
      </c>
    </row>
    <row r="4" spans="2:20" x14ac:dyDescent="0.2">
      <c r="B4" s="17"/>
      <c r="C4" s="17" t="s">
        <v>2146</v>
      </c>
      <c r="D4" s="17"/>
      <c r="F4" t="s">
        <v>2247</v>
      </c>
      <c r="G4" t="s">
        <v>2247</v>
      </c>
      <c r="K4" t="s">
        <v>2239</v>
      </c>
    </row>
    <row r="5" spans="2:20" x14ac:dyDescent="0.2">
      <c r="B5" s="17"/>
      <c r="C5" s="17" t="s">
        <v>2150</v>
      </c>
      <c r="D5" s="17"/>
      <c r="F5" s="17" t="s">
        <v>2150</v>
      </c>
      <c r="G5" s="17"/>
      <c r="I5" s="42" t="s">
        <v>2136</v>
      </c>
      <c r="J5" s="41" t="s">
        <v>2136</v>
      </c>
      <c r="K5" s="41" t="s">
        <v>2136</v>
      </c>
      <c r="M5" t="s">
        <v>2136</v>
      </c>
      <c r="T5" t="s">
        <v>2136</v>
      </c>
    </row>
    <row r="6" spans="2:20" x14ac:dyDescent="0.2">
      <c r="B6" s="17" t="s">
        <v>19</v>
      </c>
      <c r="C6" s="17">
        <v>100</v>
      </c>
      <c r="D6" s="17">
        <v>100</v>
      </c>
      <c r="F6">
        <f>+C6</f>
        <v>100</v>
      </c>
      <c r="G6">
        <f>+D6</f>
        <v>100</v>
      </c>
      <c r="I6">
        <f t="shared" ref="I6:I10" si="0">+F6</f>
        <v>100</v>
      </c>
      <c r="J6">
        <f>+I6</f>
        <v>100</v>
      </c>
      <c r="M6">
        <v>100</v>
      </c>
      <c r="T6">
        <v>100</v>
      </c>
    </row>
    <row r="7" spans="2:20" x14ac:dyDescent="0.2">
      <c r="B7" s="17" t="s">
        <v>18</v>
      </c>
      <c r="C7" s="17">
        <v>15</v>
      </c>
      <c r="D7" s="17">
        <v>15</v>
      </c>
      <c r="F7">
        <f t="shared" ref="F7:F10" si="1">+C7</f>
        <v>15</v>
      </c>
      <c r="G7">
        <f t="shared" ref="G7:G10" si="2">+D7</f>
        <v>15</v>
      </c>
      <c r="I7" s="34">
        <f t="shared" si="0"/>
        <v>15</v>
      </c>
      <c r="J7" s="2">
        <v>20</v>
      </c>
      <c r="M7">
        <v>15</v>
      </c>
      <c r="T7">
        <v>15</v>
      </c>
    </row>
    <row r="8" spans="2:20" x14ac:dyDescent="0.2">
      <c r="B8" s="17" t="s">
        <v>8</v>
      </c>
      <c r="C8" s="17">
        <v>90</v>
      </c>
      <c r="D8" s="17">
        <v>90</v>
      </c>
      <c r="F8">
        <f t="shared" si="1"/>
        <v>90</v>
      </c>
      <c r="G8">
        <f t="shared" si="2"/>
        <v>90</v>
      </c>
      <c r="I8">
        <f t="shared" si="0"/>
        <v>90</v>
      </c>
      <c r="J8">
        <f t="shared" ref="J7:J22" si="3">+I8</f>
        <v>90</v>
      </c>
      <c r="M8">
        <v>90</v>
      </c>
      <c r="T8">
        <v>90</v>
      </c>
    </row>
    <row r="9" spans="2:20" x14ac:dyDescent="0.2">
      <c r="B9" s="17" t="s">
        <v>21</v>
      </c>
      <c r="C9" s="17">
        <v>0.98984640076795305</v>
      </c>
      <c r="D9" s="17">
        <v>0.98984640076795305</v>
      </c>
      <c r="F9">
        <f t="shared" si="1"/>
        <v>0.98984640076795305</v>
      </c>
      <c r="G9">
        <f t="shared" si="2"/>
        <v>0.98984640076795305</v>
      </c>
      <c r="I9">
        <f t="shared" si="0"/>
        <v>0.98984640076795305</v>
      </c>
      <c r="J9">
        <f t="shared" si="3"/>
        <v>0.98984640076795305</v>
      </c>
      <c r="M9">
        <v>0.98984640076795305</v>
      </c>
      <c r="T9">
        <v>0.98984640076795305</v>
      </c>
    </row>
    <row r="10" spans="2:20" x14ac:dyDescent="0.2">
      <c r="B10" s="17" t="s">
        <v>1</v>
      </c>
      <c r="C10" s="17">
        <v>4</v>
      </c>
      <c r="D10" s="17">
        <v>4</v>
      </c>
      <c r="F10">
        <f t="shared" si="1"/>
        <v>4</v>
      </c>
      <c r="G10">
        <f t="shared" si="2"/>
        <v>4</v>
      </c>
      <c r="I10">
        <f t="shared" si="0"/>
        <v>4</v>
      </c>
      <c r="J10">
        <f t="shared" si="3"/>
        <v>4</v>
      </c>
      <c r="M10">
        <v>4</v>
      </c>
      <c r="T10" s="2">
        <v>1.66</v>
      </c>
    </row>
    <row r="11" spans="2:20" x14ac:dyDescent="0.2">
      <c r="B11" s="17" t="s">
        <v>2</v>
      </c>
      <c r="C11" s="17">
        <v>1.4</v>
      </c>
      <c r="D11" s="17">
        <v>1.5</v>
      </c>
      <c r="F11" s="43">
        <v>2.5</v>
      </c>
      <c r="G11">
        <v>2.5</v>
      </c>
      <c r="I11">
        <v>2.5</v>
      </c>
      <c r="J11">
        <f t="shared" si="3"/>
        <v>2.5</v>
      </c>
      <c r="M11">
        <v>2.5</v>
      </c>
      <c r="T11">
        <v>2.5</v>
      </c>
    </row>
    <row r="12" spans="2:20" x14ac:dyDescent="0.2">
      <c r="B12" s="17" t="s">
        <v>3</v>
      </c>
      <c r="C12" s="17">
        <v>7.4999999999999997E-2</v>
      </c>
      <c r="D12" s="17">
        <v>7.4999999999999997E-2</v>
      </c>
      <c r="F12">
        <f t="shared" ref="F12:F22" si="4">+C12</f>
        <v>7.4999999999999997E-2</v>
      </c>
      <c r="G12">
        <f t="shared" ref="G12:G22" si="5">+D12</f>
        <v>7.4999999999999997E-2</v>
      </c>
      <c r="I12">
        <f t="shared" ref="I12:I22" si="6">+F12</f>
        <v>7.4999999999999997E-2</v>
      </c>
      <c r="J12">
        <f t="shared" si="3"/>
        <v>7.4999999999999997E-2</v>
      </c>
      <c r="M12">
        <v>7.4999999999999997E-2</v>
      </c>
      <c r="T12">
        <v>7.4999999999999997E-2</v>
      </c>
    </row>
    <row r="13" spans="2:20" x14ac:dyDescent="0.2">
      <c r="B13" s="17" t="s">
        <v>4</v>
      </c>
      <c r="C13" s="17">
        <v>0.75</v>
      </c>
      <c r="D13" s="17">
        <v>0.75</v>
      </c>
      <c r="F13">
        <f t="shared" si="4"/>
        <v>0.75</v>
      </c>
      <c r="G13">
        <f t="shared" si="5"/>
        <v>0.75</v>
      </c>
      <c r="I13">
        <f t="shared" si="6"/>
        <v>0.75</v>
      </c>
      <c r="J13">
        <f t="shared" si="3"/>
        <v>0.75</v>
      </c>
      <c r="M13">
        <v>0.8</v>
      </c>
      <c r="N13">
        <v>0.77500000000000002</v>
      </c>
      <c r="O13">
        <v>0.79</v>
      </c>
      <c r="P13">
        <v>0.78500000000000003</v>
      </c>
      <c r="Q13">
        <v>0.78500000000000003</v>
      </c>
      <c r="R13">
        <v>0.78500000000000003</v>
      </c>
      <c r="T13">
        <f>+R13</f>
        <v>0.78500000000000003</v>
      </c>
    </row>
    <row r="14" spans="2:20" x14ac:dyDescent="0.2">
      <c r="B14" s="17" t="s">
        <v>9</v>
      </c>
      <c r="C14" s="17">
        <v>0.38</v>
      </c>
      <c r="D14" s="17">
        <v>0.38</v>
      </c>
      <c r="F14">
        <f t="shared" si="4"/>
        <v>0.38</v>
      </c>
      <c r="G14">
        <f t="shared" si="5"/>
        <v>0.38</v>
      </c>
      <c r="I14">
        <f t="shared" si="6"/>
        <v>0.38</v>
      </c>
      <c r="J14">
        <f t="shared" si="3"/>
        <v>0.38</v>
      </c>
      <c r="M14">
        <v>0.32</v>
      </c>
      <c r="N14">
        <v>0.3</v>
      </c>
      <c r="O14">
        <v>0.26</v>
      </c>
      <c r="P14">
        <v>0.28000000000000003</v>
      </c>
      <c r="Q14">
        <v>0.28000000000000003</v>
      </c>
      <c r="R14">
        <v>0.28000000000000003</v>
      </c>
      <c r="T14">
        <f>+R14</f>
        <v>0.28000000000000003</v>
      </c>
    </row>
    <row r="15" spans="2:20" x14ac:dyDescent="0.2">
      <c r="B15" s="17" t="s">
        <v>1907</v>
      </c>
      <c r="C15" s="17" t="s">
        <v>2002</v>
      </c>
      <c r="D15" s="17" t="s">
        <v>2002</v>
      </c>
      <c r="F15" t="str">
        <f t="shared" si="4"/>
        <v>35 + 14days</v>
      </c>
      <c r="G15" t="str">
        <f t="shared" si="5"/>
        <v>35 + 14days</v>
      </c>
      <c r="I15" t="str">
        <f t="shared" si="6"/>
        <v>35 + 14days</v>
      </c>
      <c r="J15" t="str">
        <f t="shared" si="3"/>
        <v>35 + 14days</v>
      </c>
      <c r="M15" t="s">
        <v>2002</v>
      </c>
      <c r="T15" t="s">
        <v>2002</v>
      </c>
    </row>
    <row r="16" spans="2:20" x14ac:dyDescent="0.2">
      <c r="B16" s="17" t="s">
        <v>2175</v>
      </c>
      <c r="C16" s="17">
        <v>0.73329999999999995</v>
      </c>
      <c r="D16" s="17">
        <f>+C16</f>
        <v>0.73329999999999995</v>
      </c>
      <c r="F16">
        <f t="shared" si="4"/>
        <v>0.73329999999999995</v>
      </c>
      <c r="G16">
        <f t="shared" si="5"/>
        <v>0.73329999999999995</v>
      </c>
      <c r="I16">
        <f t="shared" si="6"/>
        <v>0.73329999999999995</v>
      </c>
      <c r="J16">
        <f t="shared" si="3"/>
        <v>0.73329999999999995</v>
      </c>
      <c r="M16">
        <v>0.73329999999999995</v>
      </c>
      <c r="T16">
        <v>0.73329999999999995</v>
      </c>
    </row>
    <row r="17" spans="2:20" x14ac:dyDescent="0.2">
      <c r="B17" s="17" t="s">
        <v>1998</v>
      </c>
      <c r="C17" s="17">
        <v>0</v>
      </c>
      <c r="D17" s="17">
        <v>0</v>
      </c>
      <c r="F17">
        <f t="shared" si="4"/>
        <v>0</v>
      </c>
      <c r="G17">
        <f t="shared" si="5"/>
        <v>0</v>
      </c>
      <c r="I17">
        <f t="shared" si="6"/>
        <v>0</v>
      </c>
      <c r="J17">
        <f t="shared" si="3"/>
        <v>0</v>
      </c>
      <c r="M17">
        <v>0</v>
      </c>
      <c r="T17">
        <v>0</v>
      </c>
    </row>
    <row r="18" spans="2:20" x14ac:dyDescent="0.2">
      <c r="B18" s="17" t="s">
        <v>1999</v>
      </c>
      <c r="C18" s="17" t="s">
        <v>2003</v>
      </c>
      <c r="D18" s="17" t="s">
        <v>2003</v>
      </c>
      <c r="F18" t="str">
        <f t="shared" si="4"/>
        <v>10 + 14days</v>
      </c>
      <c r="G18" t="str">
        <f t="shared" si="5"/>
        <v>10 + 14days</v>
      </c>
      <c r="I18" t="str">
        <f t="shared" si="6"/>
        <v>10 + 14days</v>
      </c>
      <c r="J18" t="str">
        <f t="shared" si="3"/>
        <v>10 + 14days</v>
      </c>
      <c r="M18" t="s">
        <v>2003</v>
      </c>
      <c r="T18" t="s">
        <v>2003</v>
      </c>
    </row>
    <row r="19" spans="2:20" x14ac:dyDescent="0.2">
      <c r="B19" s="17" t="s">
        <v>2176</v>
      </c>
      <c r="C19" s="17"/>
      <c r="D19" s="17"/>
      <c r="F19">
        <f t="shared" si="4"/>
        <v>0</v>
      </c>
      <c r="G19">
        <f t="shared" si="5"/>
        <v>0</v>
      </c>
      <c r="I19">
        <f t="shared" si="6"/>
        <v>0</v>
      </c>
      <c r="J19">
        <f t="shared" si="3"/>
        <v>0</v>
      </c>
      <c r="M19">
        <v>0</v>
      </c>
      <c r="T19">
        <v>0</v>
      </c>
    </row>
    <row r="20" spans="2:20" x14ac:dyDescent="0.2">
      <c r="B20" s="17" t="s">
        <v>2000</v>
      </c>
      <c r="C20" s="17">
        <v>0</v>
      </c>
      <c r="D20" s="17">
        <v>0</v>
      </c>
      <c r="F20">
        <f t="shared" si="4"/>
        <v>0</v>
      </c>
      <c r="G20">
        <f t="shared" si="5"/>
        <v>0</v>
      </c>
      <c r="I20">
        <f t="shared" si="6"/>
        <v>0</v>
      </c>
      <c r="J20">
        <f t="shared" si="3"/>
        <v>0</v>
      </c>
      <c r="M20">
        <v>0</v>
      </c>
      <c r="T20">
        <v>0</v>
      </c>
    </row>
    <row r="21" spans="2:20" x14ac:dyDescent="0.2">
      <c r="B21" s="17" t="s">
        <v>2001</v>
      </c>
      <c r="C21" s="17">
        <v>1</v>
      </c>
      <c r="D21" s="17">
        <v>1</v>
      </c>
      <c r="F21">
        <f t="shared" si="4"/>
        <v>1</v>
      </c>
      <c r="G21">
        <f t="shared" si="5"/>
        <v>1</v>
      </c>
      <c r="I21">
        <f t="shared" si="6"/>
        <v>1</v>
      </c>
      <c r="J21">
        <f t="shared" si="3"/>
        <v>1</v>
      </c>
      <c r="M21">
        <v>1</v>
      </c>
      <c r="R21" t="s">
        <v>2270</v>
      </c>
      <c r="T21">
        <v>1</v>
      </c>
    </row>
    <row r="22" spans="2:20" x14ac:dyDescent="0.2">
      <c r="B22" s="17" t="s">
        <v>1908</v>
      </c>
      <c r="C22" s="17">
        <v>0.83333333333333337</v>
      </c>
      <c r="D22" s="17">
        <v>1</v>
      </c>
      <c r="F22">
        <f t="shared" si="4"/>
        <v>0.83333333333333337</v>
      </c>
      <c r="G22">
        <f t="shared" si="5"/>
        <v>1</v>
      </c>
      <c r="I22">
        <f>+G22</f>
        <v>1</v>
      </c>
      <c r="J22">
        <f t="shared" si="3"/>
        <v>1</v>
      </c>
      <c r="M22">
        <v>0.83299999999999996</v>
      </c>
      <c r="N22">
        <v>0.83299999999999996</v>
      </c>
      <c r="O22">
        <v>0.83299999999999996</v>
      </c>
      <c r="P22">
        <v>0.83299999999999996</v>
      </c>
      <c r="Q22">
        <v>1</v>
      </c>
      <c r="R22">
        <v>1</v>
      </c>
      <c r="T22">
        <f>+F22</f>
        <v>0.83333333333333337</v>
      </c>
    </row>
    <row r="23" spans="2:20" x14ac:dyDescent="0.2">
      <c r="B23" s="17" t="s">
        <v>2171</v>
      </c>
      <c r="C23" s="39" t="s">
        <v>2172</v>
      </c>
      <c r="D23" s="39" t="s">
        <v>2177</v>
      </c>
    </row>
    <row r="24" spans="2:20" x14ac:dyDescent="0.2">
      <c r="B24" s="17"/>
      <c r="C24" s="17" t="str">
        <f>+C3</f>
        <v>Main_v2</v>
      </c>
    </row>
    <row r="25" spans="2:20" x14ac:dyDescent="0.2">
      <c r="B25" s="17"/>
      <c r="C25" s="17" t="s">
        <v>2173</v>
      </c>
      <c r="D25" s="17" t="s">
        <v>2174</v>
      </c>
    </row>
    <row r="26" spans="2:20" x14ac:dyDescent="0.2">
      <c r="B26" s="17" t="s">
        <v>616</v>
      </c>
      <c r="C26" t="s">
        <v>2229</v>
      </c>
      <c r="D26" t="s">
        <v>2230</v>
      </c>
      <c r="F26" t="s">
        <v>2236</v>
      </c>
      <c r="G26" t="s">
        <v>2234</v>
      </c>
      <c r="I26" t="s">
        <v>2238</v>
      </c>
      <c r="J26" t="s">
        <v>2240</v>
      </c>
      <c r="M26" t="s">
        <v>2246</v>
      </c>
      <c r="N26" t="s">
        <v>2252</v>
      </c>
      <c r="O26" t="s">
        <v>2257</v>
      </c>
      <c r="P26" t="s">
        <v>2265</v>
      </c>
      <c r="Q26" t="s">
        <v>2269</v>
      </c>
    </row>
    <row r="27" spans="2:20" x14ac:dyDescent="0.2">
      <c r="B27" s="17" t="s">
        <v>440</v>
      </c>
      <c r="C27" t="s">
        <v>2231</v>
      </c>
      <c r="D27" t="s">
        <v>1856</v>
      </c>
      <c r="F27" t="s">
        <v>2065</v>
      </c>
      <c r="G27" t="s">
        <v>442</v>
      </c>
      <c r="I27" t="s">
        <v>442</v>
      </c>
      <c r="J27" t="s">
        <v>442</v>
      </c>
      <c r="M27" t="s">
        <v>2243</v>
      </c>
      <c r="N27" t="s">
        <v>2249</v>
      </c>
      <c r="O27" t="s">
        <v>2254</v>
      </c>
      <c r="P27" t="s">
        <v>2262</v>
      </c>
      <c r="Q27" t="s">
        <v>442</v>
      </c>
    </row>
    <row r="28" spans="2:20" x14ac:dyDescent="0.2">
      <c r="B28" s="17" t="s">
        <v>2027</v>
      </c>
      <c r="C28">
        <v>1.0992789950591899</v>
      </c>
      <c r="D28">
        <v>0.91028833872472703</v>
      </c>
      <c r="F28">
        <v>1.1138911702573699</v>
      </c>
      <c r="G28">
        <v>0.91028833872472703</v>
      </c>
      <c r="I28">
        <v>0.91028833872472703</v>
      </c>
      <c r="J28">
        <v>0.91028833872472703</v>
      </c>
      <c r="M28">
        <v>1.0520661817332799</v>
      </c>
      <c r="N28">
        <v>1.06734109897647</v>
      </c>
      <c r="O28">
        <v>1.0482233673861201</v>
      </c>
      <c r="P28">
        <v>1.05385637823236</v>
      </c>
      <c r="Q28">
        <v>0.88511216401808901</v>
      </c>
    </row>
    <row r="29" spans="2:20" x14ac:dyDescent="0.2">
      <c r="B29" s="17" t="s">
        <v>2028</v>
      </c>
      <c r="C29">
        <v>1.03205452705103</v>
      </c>
      <c r="D29">
        <v>0.96915444744330104</v>
      </c>
      <c r="F29">
        <v>1.0668556383284999</v>
      </c>
      <c r="G29">
        <v>0.94516446995574999</v>
      </c>
      <c r="I29">
        <v>0.94516446995574999</v>
      </c>
      <c r="J29">
        <v>0.94516446995574999</v>
      </c>
      <c r="M29">
        <v>1.0309220682151501</v>
      </c>
      <c r="N29">
        <v>1.0398769210168399</v>
      </c>
      <c r="O29">
        <v>1.0286610653157</v>
      </c>
      <c r="P29">
        <v>1.031974240899</v>
      </c>
      <c r="Q29">
        <v>0.92939211921436904</v>
      </c>
    </row>
    <row r="30" spans="2:20" x14ac:dyDescent="0.2">
      <c r="B30" s="17" t="s">
        <v>2029</v>
      </c>
      <c r="C30">
        <v>0.33658631235171099</v>
      </c>
      <c r="D30">
        <v>0.22757208468118101</v>
      </c>
      <c r="F30">
        <v>0.38720951545358001</v>
      </c>
      <c r="G30">
        <v>0.22757208468118101</v>
      </c>
      <c r="I30">
        <v>0.22757208468118101</v>
      </c>
      <c r="J30">
        <v>0.22757208468118101</v>
      </c>
      <c r="M30">
        <v>0.29982477062874202</v>
      </c>
      <c r="N30">
        <v>0.33802209199397798</v>
      </c>
      <c r="O30">
        <v>0.31212518774925202</v>
      </c>
      <c r="P30">
        <v>0.32048562457136598</v>
      </c>
      <c r="Q30">
        <v>0.19029911526388901</v>
      </c>
    </row>
    <row r="31" spans="2:20" x14ac:dyDescent="0.2">
      <c r="B31" s="17" t="s">
        <v>2030</v>
      </c>
      <c r="C31" t="s">
        <v>2232</v>
      </c>
      <c r="D31" t="s">
        <v>2233</v>
      </c>
      <c r="F31" t="s">
        <v>2237</v>
      </c>
      <c r="G31" t="s">
        <v>2235</v>
      </c>
      <c r="I31" t="s">
        <v>2235</v>
      </c>
      <c r="J31" t="s">
        <v>2235</v>
      </c>
      <c r="M31" t="s">
        <v>2244</v>
      </c>
      <c r="N31" t="s">
        <v>2250</v>
      </c>
      <c r="O31" t="s">
        <v>2255</v>
      </c>
      <c r="P31" t="s">
        <v>2263</v>
      </c>
      <c r="Q31" t="s">
        <v>2267</v>
      </c>
    </row>
    <row r="32" spans="2:20" x14ac:dyDescent="0.2">
      <c r="B32" s="17" t="s">
        <v>12</v>
      </c>
      <c r="C32">
        <v>0.858137650623646</v>
      </c>
      <c r="D32">
        <v>0.71170367123129596</v>
      </c>
      <c r="E32">
        <f>+D32-C32</f>
        <v>-0.14643397939235003</v>
      </c>
      <c r="F32">
        <v>0.86667208042720101</v>
      </c>
      <c r="G32">
        <v>0.71182617861751896</v>
      </c>
      <c r="H32">
        <f>+G32-F32</f>
        <v>-0.15484590180968205</v>
      </c>
      <c r="I32">
        <v>0.70987538646425696</v>
      </c>
      <c r="J32">
        <v>0.70910955165306699</v>
      </c>
      <c r="K32" s="24">
        <f>+(J32-I32)/I32</f>
        <v>-1.0788299267628291E-3</v>
      </c>
      <c r="L32" s="24">
        <f>+(I32-G32)/G32</f>
        <v>-2.7405456723307727E-3</v>
      </c>
      <c r="M32">
        <v>0.83735664244329699</v>
      </c>
      <c r="N32">
        <v>0.855424828276932</v>
      </c>
      <c r="O32">
        <v>0.85017115868436899</v>
      </c>
      <c r="P32">
        <v>0.85164523982005502</v>
      </c>
      <c r="Q32">
        <v>0.71704627659508802</v>
      </c>
    </row>
    <row r="33" spans="2:17" x14ac:dyDescent="0.2">
      <c r="B33" s="17" t="s">
        <v>20</v>
      </c>
      <c r="C33">
        <v>1.3387034889326901</v>
      </c>
      <c r="D33">
        <v>1.4028348721900099</v>
      </c>
      <c r="E33">
        <f t="shared" ref="E33:E58" si="7">+D33-C33</f>
        <v>6.4131383257319818E-2</v>
      </c>
      <c r="F33">
        <v>1.3353175768093799</v>
      </c>
      <c r="G33">
        <v>1.4027658317654399</v>
      </c>
      <c r="H33">
        <f t="shared" ref="H33:H58" si="8">+G33-F33</f>
        <v>6.7448254956059994E-2</v>
      </c>
      <c r="I33">
        <v>1.4036637527146101</v>
      </c>
      <c r="J33">
        <v>1.4040189053301</v>
      </c>
      <c r="K33" s="24">
        <f t="shared" ref="K33:K58" si="9">+(J33-I33)/I33</f>
        <v>2.5301829929216346E-4</v>
      </c>
      <c r="L33" s="24">
        <f t="shared" ref="L33:L58" si="10">+(I33-G33)/G33</f>
        <v>6.4010751391065177E-4</v>
      </c>
      <c r="M33">
        <v>1.3447850340587599</v>
      </c>
      <c r="N33">
        <v>1.3370696489392</v>
      </c>
      <c r="O33">
        <v>1.3393015318547801</v>
      </c>
      <c r="P33">
        <v>1.3380672539073699</v>
      </c>
      <c r="Q33">
        <v>1.3968917049246199</v>
      </c>
    </row>
    <row r="34" spans="2:17" x14ac:dyDescent="0.2">
      <c r="B34" s="17" t="s">
        <v>2015</v>
      </c>
      <c r="C34">
        <v>0.61750202980833302</v>
      </c>
      <c r="D34">
        <v>0.54924392458527804</v>
      </c>
      <c r="E34">
        <f t="shared" si="7"/>
        <v>-6.8258105223054977E-2</v>
      </c>
      <c r="F34">
        <v>0.59274562904652095</v>
      </c>
      <c r="G34">
        <v>0.55051767191619805</v>
      </c>
      <c r="H34">
        <f t="shared" si="8"/>
        <v>-4.2227957130322902E-2</v>
      </c>
      <c r="I34">
        <v>0.55017004363686395</v>
      </c>
      <c r="J34">
        <v>0.54995142363996896</v>
      </c>
      <c r="K34" s="24">
        <f t="shared" si="9"/>
        <v>-3.9736804906681744E-4</v>
      </c>
      <c r="L34" s="24">
        <f t="shared" si="10"/>
        <v>-6.3145707589023126E-4</v>
      </c>
      <c r="M34">
        <v>0.62500330976223595</v>
      </c>
      <c r="N34">
        <v>0.61100068336086599</v>
      </c>
      <c r="O34">
        <v>0.62343344668679401</v>
      </c>
      <c r="P34">
        <v>0.61878203712065905</v>
      </c>
      <c r="Q34">
        <v>0.58005169948808599</v>
      </c>
    </row>
    <row r="35" spans="2:17" x14ac:dyDescent="0.2">
      <c r="B35" s="17" t="s">
        <v>2016</v>
      </c>
      <c r="C35">
        <v>0.27238559380472699</v>
      </c>
      <c r="D35">
        <v>0.184668918354189</v>
      </c>
      <c r="E35">
        <f t="shared" si="7"/>
        <v>-8.771667545053799E-2</v>
      </c>
      <c r="F35">
        <v>0.30947433622208498</v>
      </c>
      <c r="G35">
        <v>0.18353667653161901</v>
      </c>
      <c r="H35">
        <f t="shared" si="8"/>
        <v>-0.12593765969046597</v>
      </c>
      <c r="I35">
        <v>0.181791921833659</v>
      </c>
      <c r="J35">
        <v>0.18121215880022101</v>
      </c>
      <c r="K35" s="24">
        <f t="shared" si="9"/>
        <v>-3.1891572936253634E-3</v>
      </c>
      <c r="L35" s="24">
        <f t="shared" si="10"/>
        <v>-9.5062999446839744E-3</v>
      </c>
      <c r="M35">
        <v>0.243211121759003</v>
      </c>
      <c r="N35">
        <v>0.27665493802675001</v>
      </c>
      <c r="O35">
        <v>0.25687648601693702</v>
      </c>
      <c r="P35">
        <v>0.26414858723441398</v>
      </c>
      <c r="Q35">
        <v>0.15698539985594601</v>
      </c>
    </row>
    <row r="36" spans="2:17" x14ac:dyDescent="0.2">
      <c r="B36" s="17" t="s">
        <v>2017</v>
      </c>
      <c r="C36">
        <v>0.226987994837272</v>
      </c>
      <c r="D36">
        <v>0.184668918354189</v>
      </c>
      <c r="E36">
        <f t="shared" si="7"/>
        <v>-4.2319076483083001E-2</v>
      </c>
      <c r="F36">
        <v>0.25789528018507002</v>
      </c>
      <c r="G36">
        <v>0.18353667653161901</v>
      </c>
      <c r="H36">
        <f t="shared" si="8"/>
        <v>-7.4358603653451011E-2</v>
      </c>
      <c r="I36">
        <v>0.181791921833659</v>
      </c>
      <c r="J36">
        <v>0.18121215880022101</v>
      </c>
      <c r="K36" s="24">
        <f t="shared" si="9"/>
        <v>-3.1891572936253634E-3</v>
      </c>
      <c r="L36" s="24">
        <f t="shared" si="10"/>
        <v>-9.5062999446839744E-3</v>
      </c>
      <c r="M36">
        <v>0.20267593479916901</v>
      </c>
      <c r="N36">
        <v>0.23054578168895901</v>
      </c>
      <c r="O36">
        <v>0.21406373834744699</v>
      </c>
      <c r="P36">
        <v>0.220123822695345</v>
      </c>
      <c r="Q36">
        <v>0.15698539985594601</v>
      </c>
    </row>
    <row r="37" spans="2:17" x14ac:dyDescent="0.2">
      <c r="B37" s="17" t="s">
        <v>1844</v>
      </c>
      <c r="C37">
        <v>0.259934568830541</v>
      </c>
      <c r="D37">
        <v>0.17625843986883</v>
      </c>
      <c r="E37">
        <f t="shared" si="7"/>
        <v>-8.3676128961711005E-2</v>
      </c>
      <c r="F37">
        <v>0.29544065844796802</v>
      </c>
      <c r="G37">
        <v>0.17518449234505401</v>
      </c>
      <c r="H37">
        <f t="shared" si="8"/>
        <v>-0.12025616610291401</v>
      </c>
      <c r="I37">
        <v>0.17356514393045799</v>
      </c>
      <c r="J37">
        <v>0.17301427516947901</v>
      </c>
      <c r="K37" s="24">
        <f t="shared" si="9"/>
        <v>-3.1738444050707537E-3</v>
      </c>
      <c r="L37" s="24">
        <f t="shared" si="10"/>
        <v>-9.2436744424069794E-3</v>
      </c>
      <c r="M37">
        <v>0.23249198783217501</v>
      </c>
      <c r="N37">
        <v>0.26456347066838298</v>
      </c>
      <c r="O37">
        <v>0.245984652805636</v>
      </c>
      <c r="P37">
        <v>0.25271696364016599</v>
      </c>
      <c r="Q37">
        <v>0.15019737599639901</v>
      </c>
    </row>
    <row r="38" spans="2:17" x14ac:dyDescent="0.2">
      <c r="B38" s="17" t="s">
        <v>2018</v>
      </c>
      <c r="C38">
        <v>0.21661214069211701</v>
      </c>
      <c r="D38">
        <v>0.17625843986883</v>
      </c>
      <c r="E38">
        <f t="shared" si="7"/>
        <v>-4.0353700823287014E-2</v>
      </c>
      <c r="F38">
        <v>0.24620054870663999</v>
      </c>
      <c r="G38">
        <v>0.17518449234505401</v>
      </c>
      <c r="H38">
        <f t="shared" si="8"/>
        <v>-7.1016056361585977E-2</v>
      </c>
      <c r="I38">
        <v>0.17356514393045799</v>
      </c>
      <c r="J38">
        <v>0.17301427516947901</v>
      </c>
      <c r="K38" s="24">
        <f t="shared" si="9"/>
        <v>-3.1738444050707537E-3</v>
      </c>
      <c r="L38" s="24">
        <f t="shared" si="10"/>
        <v>-9.2436744424069794E-3</v>
      </c>
      <c r="M38">
        <v>0.19374332319347901</v>
      </c>
      <c r="N38">
        <v>0.220469558890319</v>
      </c>
      <c r="O38">
        <v>0.204987210671363</v>
      </c>
      <c r="P38">
        <v>0.21059746970013901</v>
      </c>
      <c r="Q38">
        <v>0.15019737599639901</v>
      </c>
    </row>
    <row r="39" spans="2:17" x14ac:dyDescent="0.2">
      <c r="B39" s="17" t="s">
        <v>2019</v>
      </c>
      <c r="C39">
        <v>0.189445104761369</v>
      </c>
      <c r="D39">
        <v>0.177338986157761</v>
      </c>
      <c r="E39">
        <f t="shared" si="7"/>
        <v>-1.2106118603607996E-2</v>
      </c>
      <c r="F39">
        <v>0.21397231138974601</v>
      </c>
      <c r="G39">
        <v>0.17635913785096799</v>
      </c>
      <c r="H39">
        <f t="shared" si="8"/>
        <v>-3.7613173538778022E-2</v>
      </c>
      <c r="I39">
        <v>0.175253339839473</v>
      </c>
      <c r="J39">
        <v>0.17488646819846801</v>
      </c>
      <c r="K39" s="24">
        <f t="shared" si="9"/>
        <v>-2.0933788841972071E-3</v>
      </c>
      <c r="L39" s="24">
        <f t="shared" si="10"/>
        <v>-6.2701486578452398E-3</v>
      </c>
      <c r="M39">
        <v>0.172937819353815</v>
      </c>
      <c r="N39">
        <v>0.19362158896755699</v>
      </c>
      <c r="O39">
        <v>0.18073704529120899</v>
      </c>
      <c r="P39">
        <v>0.18556318872754601</v>
      </c>
      <c r="Q39">
        <v>0.15058332472514599</v>
      </c>
    </row>
    <row r="40" spans="2:17" x14ac:dyDescent="0.2">
      <c r="B40" s="17" t="s">
        <v>2020</v>
      </c>
      <c r="C40">
        <v>0.30311443135641303</v>
      </c>
      <c r="D40">
        <v>0.24779831702584301</v>
      </c>
      <c r="E40">
        <f t="shared" si="7"/>
        <v>-5.5316114330570015E-2</v>
      </c>
      <c r="F40">
        <v>0.34139015652486099</v>
      </c>
      <c r="G40">
        <v>0.24637631468576601</v>
      </c>
      <c r="H40">
        <f t="shared" si="8"/>
        <v>-9.5013841839094976E-2</v>
      </c>
      <c r="I40">
        <v>0.244931970779561</v>
      </c>
      <c r="J40">
        <v>0.24446310425593401</v>
      </c>
      <c r="K40" s="24">
        <f t="shared" si="9"/>
        <v>-1.9142724493445881E-3</v>
      </c>
      <c r="L40" s="24">
        <f t="shared" si="10"/>
        <v>-5.8623488546257528E-3</v>
      </c>
      <c r="M40">
        <v>0.27808668283493099</v>
      </c>
      <c r="N40">
        <v>0.30966263389362098</v>
      </c>
      <c r="O40">
        <v>0.28966284054276698</v>
      </c>
      <c r="P40">
        <v>0.297079414408017</v>
      </c>
      <c r="Q40">
        <v>0.20973134584962999</v>
      </c>
    </row>
    <row r="41" spans="2:17" x14ac:dyDescent="0.2">
      <c r="B41" s="7" t="s">
        <v>2021</v>
      </c>
      <c r="C41">
        <v>0.26477793025325003</v>
      </c>
      <c r="D41">
        <v>0.24778420392372699</v>
      </c>
      <c r="E41">
        <f t="shared" si="7"/>
        <v>-1.6993726329523035E-2</v>
      </c>
      <c r="F41">
        <v>0.29919306463460099</v>
      </c>
      <c r="G41">
        <v>0.24635978834785799</v>
      </c>
      <c r="H41">
        <f t="shared" si="8"/>
        <v>-5.2833276286743003E-2</v>
      </c>
      <c r="I41">
        <v>0.244913747151914</v>
      </c>
      <c r="J41">
        <v>0.244443043817751</v>
      </c>
      <c r="K41" s="24">
        <f t="shared" si="9"/>
        <v>-1.9219147133910212E-3</v>
      </c>
      <c r="L41" s="24">
        <f t="shared" si="10"/>
        <v>-5.8696315889920888E-3</v>
      </c>
      <c r="M41">
        <v>0.241339177792848</v>
      </c>
      <c r="N41">
        <v>0.270067746956138</v>
      </c>
      <c r="O41">
        <v>0.25188008070015799</v>
      </c>
      <c r="P41">
        <v>0.25858674602763998</v>
      </c>
      <c r="Q41">
        <v>0.20971830200237901</v>
      </c>
    </row>
    <row r="42" spans="2:17" x14ac:dyDescent="0.2">
      <c r="B42" s="17" t="s">
        <v>2064</v>
      </c>
      <c r="C42">
        <v>0.60204734520235803</v>
      </c>
      <c r="D42">
        <v>0.535490155872274</v>
      </c>
      <c r="E42">
        <f t="shared" si="7"/>
        <v>-6.6557189330084032E-2</v>
      </c>
      <c r="F42">
        <v>0.57789386928164199</v>
      </c>
      <c r="G42">
        <v>0.53669470951363696</v>
      </c>
      <c r="H42">
        <f t="shared" si="8"/>
        <v>-4.1199159768005034E-2</v>
      </c>
      <c r="I42">
        <v>0.53636958305790206</v>
      </c>
      <c r="J42">
        <v>0.536160681965967</v>
      </c>
      <c r="K42" s="24">
        <f t="shared" si="9"/>
        <v>-3.8947229398074012E-4</v>
      </c>
      <c r="L42" s="24">
        <f t="shared" si="10"/>
        <v>-6.0579403890442481E-4</v>
      </c>
      <c r="M42">
        <v>0.61030999246627105</v>
      </c>
      <c r="N42">
        <v>0.59690162466053698</v>
      </c>
      <c r="O42">
        <v>0.60976652622613603</v>
      </c>
      <c r="P42">
        <v>0.60475616056689296</v>
      </c>
      <c r="Q42">
        <v>0.56689691599295</v>
      </c>
    </row>
    <row r="43" spans="2:17" x14ac:dyDescent="0.2">
      <c r="B43" s="17" t="s">
        <v>2022</v>
      </c>
      <c r="C43">
        <v>0.525784398865906</v>
      </c>
      <c r="D43">
        <v>0.53813482219181097</v>
      </c>
      <c r="E43">
        <f t="shared" si="7"/>
        <v>1.2350423325904969E-2</v>
      </c>
      <c r="F43">
        <v>0.50075170530937996</v>
      </c>
      <c r="G43">
        <v>0.53915068653254705</v>
      </c>
      <c r="H43">
        <f t="shared" si="8"/>
        <v>3.8398981223167095E-2</v>
      </c>
      <c r="I43">
        <v>0.53983271609388095</v>
      </c>
      <c r="J43">
        <v>0.54003439206868997</v>
      </c>
      <c r="K43" s="24">
        <f t="shared" si="9"/>
        <v>3.7358975993213162E-4</v>
      </c>
      <c r="L43" s="24">
        <f t="shared" si="10"/>
        <v>1.2650073131136121E-3</v>
      </c>
      <c r="M43">
        <v>0.54318838029396299</v>
      </c>
      <c r="N43">
        <v>0.52292815881728005</v>
      </c>
      <c r="O43">
        <v>0.53643782955385699</v>
      </c>
      <c r="P43">
        <v>0.53167247445319099</v>
      </c>
      <c r="Q43">
        <v>0.56705916388877498</v>
      </c>
    </row>
    <row r="44" spans="2:17" x14ac:dyDescent="0.2">
      <c r="B44" s="17" t="s">
        <v>2023</v>
      </c>
      <c r="C44">
        <v>0.701394934223322</v>
      </c>
      <c r="D44">
        <v>0.75225944124132504</v>
      </c>
      <c r="E44">
        <f t="shared" si="7"/>
        <v>5.0864507018003047E-2</v>
      </c>
      <c r="F44">
        <v>0.66637387764157796</v>
      </c>
      <c r="G44">
        <v>0.75369142110986398</v>
      </c>
      <c r="H44">
        <f t="shared" si="8"/>
        <v>8.7317543468286019E-2</v>
      </c>
      <c r="I44">
        <v>0.75514485941457699</v>
      </c>
      <c r="J44">
        <v>0.755621672600442</v>
      </c>
      <c r="K44" s="24">
        <f t="shared" si="9"/>
        <v>6.3141949510807491E-4</v>
      </c>
      <c r="L44" s="24">
        <f t="shared" si="10"/>
        <v>1.9284262285654192E-3</v>
      </c>
      <c r="M44">
        <v>0.72848416112194703</v>
      </c>
      <c r="N44">
        <v>0.69745880431263596</v>
      </c>
      <c r="O44">
        <v>0.71695188910941698</v>
      </c>
      <c r="P44">
        <v>0.70981705642866499</v>
      </c>
      <c r="Q44">
        <v>0.79033245413276798</v>
      </c>
    </row>
    <row r="45" spans="2:17" x14ac:dyDescent="0.2">
      <c r="B45" s="7" t="s">
        <v>2024</v>
      </c>
      <c r="C45">
        <v>0.73522206974674897</v>
      </c>
      <c r="D45">
        <v>0.75221579607627198</v>
      </c>
      <c r="E45">
        <f t="shared" si="7"/>
        <v>1.6993726329523007E-2</v>
      </c>
      <c r="F45">
        <v>0.70080693536539795</v>
      </c>
      <c r="G45">
        <v>0.75364021165214201</v>
      </c>
      <c r="H45">
        <f t="shared" si="8"/>
        <v>5.2833276286744058E-2</v>
      </c>
      <c r="I45">
        <v>0.75508625284808495</v>
      </c>
      <c r="J45">
        <v>0.75555695618224805</v>
      </c>
      <c r="K45" s="24">
        <f t="shared" si="9"/>
        <v>6.2337690878051669E-4</v>
      </c>
      <c r="L45" s="24">
        <f t="shared" si="10"/>
        <v>1.9187420914986784E-3</v>
      </c>
      <c r="M45">
        <v>0.75866082220715103</v>
      </c>
      <c r="N45">
        <v>0.72993225304386</v>
      </c>
      <c r="O45">
        <v>0.74811991929984201</v>
      </c>
      <c r="P45">
        <v>0.74141325397235902</v>
      </c>
      <c r="Q45">
        <v>0.79028169799761905</v>
      </c>
    </row>
    <row r="46" spans="2:17" x14ac:dyDescent="0.2">
      <c r="B46" s="17" t="s">
        <v>2009</v>
      </c>
      <c r="C46">
        <v>0.160189980352377</v>
      </c>
      <c r="D46">
        <v>0.108879470300102</v>
      </c>
      <c r="E46">
        <f t="shared" si="7"/>
        <v>-5.1310510052274994E-2</v>
      </c>
      <c r="F46">
        <v>0.18019018160726599</v>
      </c>
      <c r="G46">
        <v>0.107759972530707</v>
      </c>
      <c r="H46">
        <f t="shared" si="8"/>
        <v>-7.2430209076558991E-2</v>
      </c>
      <c r="I46">
        <v>0.105802926723225</v>
      </c>
      <c r="J46">
        <v>0.10520551036786201</v>
      </c>
      <c r="K46" s="24">
        <f t="shared" si="9"/>
        <v>-5.646501225110746E-3</v>
      </c>
      <c r="L46" s="24">
        <f t="shared" si="10"/>
        <v>-1.8161157260172162E-2</v>
      </c>
      <c r="M46">
        <v>0.13542492426411301</v>
      </c>
      <c r="N46">
        <v>0.15230937315670801</v>
      </c>
      <c r="O46">
        <v>0.13744374218642599</v>
      </c>
      <c r="P46">
        <v>0.14366998557102101</v>
      </c>
      <c r="Q46">
        <v>8.5430196677749801E-2</v>
      </c>
    </row>
    <row r="47" spans="2:17" x14ac:dyDescent="0.2">
      <c r="B47" s="17" t="s">
        <v>2025</v>
      </c>
      <c r="C47">
        <v>0.13349165029364701</v>
      </c>
      <c r="D47">
        <v>0.108879470300102</v>
      </c>
      <c r="E47">
        <f t="shared" si="7"/>
        <v>-2.4612179993545008E-2</v>
      </c>
      <c r="F47">
        <v>0.150158484672722</v>
      </c>
      <c r="G47">
        <v>0.107759972530707</v>
      </c>
      <c r="H47">
        <f t="shared" si="8"/>
        <v>-4.2398512142014996E-2</v>
      </c>
      <c r="I47">
        <v>0.105802926723225</v>
      </c>
      <c r="J47">
        <v>0.10520551036786201</v>
      </c>
      <c r="K47" s="24">
        <f t="shared" si="9"/>
        <v>-5.646501225110746E-3</v>
      </c>
      <c r="L47" s="24">
        <f t="shared" si="10"/>
        <v>-1.8161157260172162E-2</v>
      </c>
      <c r="M47">
        <v>0.112854103553427</v>
      </c>
      <c r="N47">
        <v>0.12692447763059</v>
      </c>
      <c r="O47">
        <v>0.114536451822021</v>
      </c>
      <c r="P47">
        <v>0.119724987975851</v>
      </c>
      <c r="Q47">
        <v>8.5430196677749801E-2</v>
      </c>
    </row>
    <row r="48" spans="2:17" x14ac:dyDescent="0.2">
      <c r="B48" s="7" t="s">
        <v>585</v>
      </c>
      <c r="C48">
        <v>0.12893701869888</v>
      </c>
      <c r="D48">
        <v>0.12106929058643399</v>
      </c>
      <c r="E48">
        <f t="shared" si="7"/>
        <v>-7.8677281124460013E-3</v>
      </c>
      <c r="F48">
        <v>0.14358280560544301</v>
      </c>
      <c r="G48">
        <v>0.11962786441850499</v>
      </c>
      <c r="H48">
        <f t="shared" si="8"/>
        <v>-2.3954941186938014E-2</v>
      </c>
      <c r="I48">
        <v>0.11752861778231399</v>
      </c>
      <c r="J48">
        <v>0.11687958514466899</v>
      </c>
      <c r="K48" s="24">
        <f t="shared" si="9"/>
        <v>-5.5223370264350048E-3</v>
      </c>
      <c r="L48" s="24">
        <f t="shared" si="10"/>
        <v>-1.7548141032151313E-2</v>
      </c>
      <c r="M48">
        <v>0.106768918158843</v>
      </c>
      <c r="N48">
        <v>0.117050182023812</v>
      </c>
      <c r="O48">
        <v>0.104240463068274</v>
      </c>
      <c r="P48">
        <v>0.109804855144369</v>
      </c>
      <c r="Q48">
        <v>8.9141043983612098E-2</v>
      </c>
    </row>
    <row r="49" spans="1:17" x14ac:dyDescent="0.2">
      <c r="B49" s="17" t="s">
        <v>584</v>
      </c>
      <c r="C49">
        <v>0.20378081972307499</v>
      </c>
      <c r="D49">
        <v>0.16706862524732</v>
      </c>
      <c r="E49">
        <f t="shared" si="7"/>
        <v>-3.6712194475754995E-2</v>
      </c>
      <c r="F49">
        <v>0.22636942775837901</v>
      </c>
      <c r="G49">
        <v>0.16504289289151999</v>
      </c>
      <c r="H49">
        <f t="shared" si="8"/>
        <v>-6.1326534866859017E-2</v>
      </c>
      <c r="I49">
        <v>0.16232175500422999</v>
      </c>
      <c r="J49">
        <v>0.161471931846565</v>
      </c>
      <c r="K49" s="24">
        <f t="shared" si="9"/>
        <v>-5.2354236660566286E-3</v>
      </c>
      <c r="L49" s="24">
        <f t="shared" si="10"/>
        <v>-1.6487458742489223E-2</v>
      </c>
      <c r="M49">
        <v>0.17031749882805</v>
      </c>
      <c r="N49">
        <v>0.185921280712425</v>
      </c>
      <c r="O49">
        <v>0.16628876833660799</v>
      </c>
      <c r="P49">
        <v>0.17479548500176301</v>
      </c>
      <c r="Q49">
        <v>0.123426964323207</v>
      </c>
    </row>
    <row r="50" spans="1:17" x14ac:dyDescent="0.2">
      <c r="B50" s="17" t="s">
        <v>2164</v>
      </c>
      <c r="C50">
        <v>0.67356161893372202</v>
      </c>
      <c r="D50">
        <v>0.67585163072165999</v>
      </c>
      <c r="E50">
        <f t="shared" si="7"/>
        <v>2.2900117879379733E-3</v>
      </c>
      <c r="F50">
        <v>0.66337837687046997</v>
      </c>
      <c r="G50">
        <v>0.67043640554116102</v>
      </c>
      <c r="H50">
        <f t="shared" si="8"/>
        <v>7.0580286706910522E-3</v>
      </c>
      <c r="I50">
        <v>0.66339355008217005</v>
      </c>
      <c r="J50">
        <v>0.66087448356904699</v>
      </c>
      <c r="K50" s="24">
        <f t="shared" si="9"/>
        <v>-3.7972429982339119E-3</v>
      </c>
      <c r="L50" s="24">
        <f t="shared" si="10"/>
        <v>-1.0504882194316608E-2</v>
      </c>
      <c r="M50">
        <v>0.61305652039653602</v>
      </c>
      <c r="N50">
        <v>0.60108383565958001</v>
      </c>
      <c r="O50">
        <v>0.57455901914749397</v>
      </c>
      <c r="P50">
        <v>0.58919210262437605</v>
      </c>
      <c r="Q50">
        <v>0.58900139569162602</v>
      </c>
    </row>
    <row r="51" spans="1:17" x14ac:dyDescent="0.2">
      <c r="B51" s="17" t="s">
        <v>2011</v>
      </c>
      <c r="C51">
        <v>0.20952164832268799</v>
      </c>
      <c r="D51">
        <v>0.18655554273359201</v>
      </c>
      <c r="E51">
        <f t="shared" si="7"/>
        <v>-2.2966105589095981E-2</v>
      </c>
      <c r="F51">
        <v>0.20150443523856701</v>
      </c>
      <c r="G51">
        <v>0.187586363519682</v>
      </c>
      <c r="H51">
        <f t="shared" si="8"/>
        <v>-1.3918071718885011E-2</v>
      </c>
      <c r="I51">
        <v>0.187333848439729</v>
      </c>
      <c r="J51">
        <v>0.18716734662638199</v>
      </c>
      <c r="K51" s="24">
        <f t="shared" si="9"/>
        <v>-8.8879727146897803E-4</v>
      </c>
      <c r="L51" s="24">
        <f t="shared" si="10"/>
        <v>-1.3461270596383352E-3</v>
      </c>
      <c r="M51">
        <v>0.196623265697253</v>
      </c>
      <c r="N51">
        <v>0.187510801229129</v>
      </c>
      <c r="O51">
        <v>0.181523454994717</v>
      </c>
      <c r="P51">
        <v>0.185466934286943</v>
      </c>
      <c r="Q51">
        <v>0.17400771855619401</v>
      </c>
    </row>
    <row r="52" spans="1:17" x14ac:dyDescent="0.2">
      <c r="B52" s="7" t="s">
        <v>586</v>
      </c>
      <c r="C52">
        <v>0.21145539952200801</v>
      </c>
      <c r="D52">
        <v>0.21678044147946399</v>
      </c>
      <c r="E52">
        <f t="shared" si="7"/>
        <v>5.3250419574559782E-3</v>
      </c>
      <c r="F52">
        <v>0.201645072541771</v>
      </c>
      <c r="G52">
        <v>0.21803663232798401</v>
      </c>
      <c r="H52">
        <f t="shared" si="8"/>
        <v>1.6391559786213011E-2</v>
      </c>
      <c r="I52">
        <v>0.217906095495316</v>
      </c>
      <c r="J52">
        <v>0.21779209002778599</v>
      </c>
      <c r="K52" s="24">
        <f t="shared" si="9"/>
        <v>-5.2318622510706984E-4</v>
      </c>
      <c r="L52" s="24">
        <f t="shared" si="10"/>
        <v>-5.9869220724177697E-4</v>
      </c>
      <c r="M52">
        <v>0.19245754627685899</v>
      </c>
      <c r="N52">
        <v>0.178071530775023</v>
      </c>
      <c r="O52">
        <v>0.168860759544157</v>
      </c>
      <c r="P52">
        <v>0.174458639495399</v>
      </c>
      <c r="Q52">
        <v>0.186345691887674</v>
      </c>
    </row>
    <row r="53" spans="1:17" x14ac:dyDescent="0.2">
      <c r="B53" s="17" t="s">
        <v>587</v>
      </c>
      <c r="C53">
        <v>0.27653463786149302</v>
      </c>
      <c r="D53">
        <v>0.29710594714042798</v>
      </c>
      <c r="E53">
        <f t="shared" si="7"/>
        <v>2.0571309278934968E-2</v>
      </c>
      <c r="F53">
        <v>0.26295305583746598</v>
      </c>
      <c r="G53">
        <v>0.29879719778695701</v>
      </c>
      <c r="H53">
        <f t="shared" si="8"/>
        <v>3.5844141949491037E-2</v>
      </c>
      <c r="I53">
        <v>0.298722384467483</v>
      </c>
      <c r="J53">
        <v>0.29862026361987398</v>
      </c>
      <c r="K53" s="24">
        <f t="shared" si="9"/>
        <v>-3.4185870533628548E-4</v>
      </c>
      <c r="L53" s="24">
        <f t="shared" si="10"/>
        <v>-2.5038159670878757E-4</v>
      </c>
      <c r="M53">
        <v>0.25420112897395902</v>
      </c>
      <c r="N53">
        <v>0.23429471591216799</v>
      </c>
      <c r="O53">
        <v>0.223362372137071</v>
      </c>
      <c r="P53">
        <v>0.230146910238962</v>
      </c>
      <c r="Q53">
        <v>0.25665743675991098</v>
      </c>
    </row>
    <row r="54" spans="1:17" x14ac:dyDescent="0.2">
      <c r="B54" s="17" t="s">
        <v>2165</v>
      </c>
      <c r="C54">
        <v>0.39471156680768099</v>
      </c>
      <c r="D54">
        <v>0.39527338542373103</v>
      </c>
      <c r="E54">
        <f t="shared" si="7"/>
        <v>5.6181861605003602E-4</v>
      </c>
      <c r="F54">
        <v>0.39566131762050699</v>
      </c>
      <c r="G54">
        <v>0.39698229074538899</v>
      </c>
      <c r="H54">
        <f t="shared" si="8"/>
        <v>1.3209731248819967E-3</v>
      </c>
      <c r="I54">
        <v>0.39652042586904301</v>
      </c>
      <c r="J54">
        <v>0.39623622997152702</v>
      </c>
      <c r="K54" s="24">
        <f t="shared" si="9"/>
        <v>-7.1672448372143418E-4</v>
      </c>
      <c r="L54" s="24">
        <f t="shared" si="10"/>
        <v>-1.1634394962021083E-3</v>
      </c>
      <c r="M54">
        <v>0.349722394710339</v>
      </c>
      <c r="N54">
        <v>0.336652437811432</v>
      </c>
      <c r="O54">
        <v>0.31213767918130297</v>
      </c>
      <c r="P54">
        <v>0.32486112915420501</v>
      </c>
      <c r="Q54">
        <v>0.32524034316253803</v>
      </c>
    </row>
    <row r="55" spans="1:17" x14ac:dyDescent="0.2">
      <c r="B55" s="17" t="s">
        <v>2026</v>
      </c>
      <c r="C55">
        <v>0.36971162867506502</v>
      </c>
      <c r="D55">
        <v>0.29543501303369402</v>
      </c>
      <c r="E55">
        <f t="shared" si="7"/>
        <v>-7.4276615641371002E-2</v>
      </c>
      <c r="F55">
        <v>0.381694616845834</v>
      </c>
      <c r="G55">
        <v>0.29534633605038901</v>
      </c>
      <c r="H55">
        <f t="shared" si="8"/>
        <v>-8.6348280795444987E-2</v>
      </c>
      <c r="I55">
        <v>0.293136775162955</v>
      </c>
      <c r="J55">
        <v>0.29237285699424498</v>
      </c>
      <c r="K55" s="24">
        <f t="shared" si="9"/>
        <v>-2.6060127334257455E-3</v>
      </c>
      <c r="L55" s="24">
        <f t="shared" si="10"/>
        <v>-7.4812537612013626E-3</v>
      </c>
      <c r="M55">
        <v>0.33204818996136598</v>
      </c>
      <c r="N55">
        <v>0.339820174385838</v>
      </c>
      <c r="O55">
        <v>0.31896719718114303</v>
      </c>
      <c r="P55">
        <v>0.32913691985796401</v>
      </c>
      <c r="Q55">
        <v>0.25943791523394399</v>
      </c>
    </row>
    <row r="56" spans="1:17" x14ac:dyDescent="0.2">
      <c r="B56" s="17" t="s">
        <v>2013</v>
      </c>
      <c r="C56">
        <v>0.34301329861633501</v>
      </c>
      <c r="D56">
        <v>0.29543501303369402</v>
      </c>
      <c r="E56">
        <f t="shared" si="7"/>
        <v>-4.7578285582640989E-2</v>
      </c>
      <c r="F56">
        <v>0.35166291991128901</v>
      </c>
      <c r="G56">
        <v>0.29534633605038901</v>
      </c>
      <c r="H56">
        <f t="shared" si="8"/>
        <v>-5.6316583860899994E-2</v>
      </c>
      <c r="I56">
        <v>0.293136775162955</v>
      </c>
      <c r="J56">
        <v>0.29237285699424498</v>
      </c>
      <c r="K56" s="24">
        <f t="shared" si="9"/>
        <v>-2.6060127334257455E-3</v>
      </c>
      <c r="L56" s="24">
        <f t="shared" si="10"/>
        <v>-7.4812537612013626E-3</v>
      </c>
      <c r="M56">
        <v>0.30947736925067998</v>
      </c>
      <c r="N56">
        <v>0.31443527885972</v>
      </c>
      <c r="O56">
        <v>0.29605990681673799</v>
      </c>
      <c r="P56">
        <v>0.30519192226279401</v>
      </c>
      <c r="Q56">
        <v>0.25943791523394399</v>
      </c>
    </row>
    <row r="57" spans="1:17" x14ac:dyDescent="0.2">
      <c r="B57" s="7" t="s">
        <v>588</v>
      </c>
      <c r="C57">
        <v>0.340392418220888</v>
      </c>
      <c r="D57">
        <v>0.33784973206589802</v>
      </c>
      <c r="E57">
        <f t="shared" si="7"/>
        <v>-2.5426861549899815E-3</v>
      </c>
      <c r="F57">
        <v>0.34522787814721401</v>
      </c>
      <c r="G57">
        <v>0.33766449674648902</v>
      </c>
      <c r="H57">
        <f t="shared" si="8"/>
        <v>-7.5633814007249889E-3</v>
      </c>
      <c r="I57">
        <v>0.33543471327763003</v>
      </c>
      <c r="J57">
        <v>0.334671675172456</v>
      </c>
      <c r="K57" s="24">
        <f t="shared" si="9"/>
        <v>-2.27477382325211E-3</v>
      </c>
      <c r="L57" s="24">
        <f t="shared" si="10"/>
        <v>-6.603547279455513E-3</v>
      </c>
      <c r="M57">
        <v>0.299226464435702</v>
      </c>
      <c r="N57">
        <v>0.29512171279883498</v>
      </c>
      <c r="O57">
        <v>0.27310122261243103</v>
      </c>
      <c r="P57">
        <v>0.28426349463976802</v>
      </c>
      <c r="Q57">
        <v>0.27548673587128603</v>
      </c>
    </row>
    <row r="58" spans="1:17" x14ac:dyDescent="0.2">
      <c r="B58" s="17" t="s">
        <v>589</v>
      </c>
      <c r="C58">
        <v>0.48031545758456801</v>
      </c>
      <c r="D58">
        <v>0.46417457238774901</v>
      </c>
      <c r="E58">
        <f t="shared" si="7"/>
        <v>-1.6140885196818999E-2</v>
      </c>
      <c r="F58">
        <v>0.48932248359584601</v>
      </c>
      <c r="G58">
        <v>0.46384009067847798</v>
      </c>
      <c r="H58">
        <f t="shared" si="8"/>
        <v>-2.5482392917368035E-2</v>
      </c>
      <c r="I58">
        <v>0.46104413947171402</v>
      </c>
      <c r="J58">
        <v>0.46009219546643998</v>
      </c>
      <c r="K58" s="24">
        <f t="shared" si="9"/>
        <v>-2.0647567635602598E-3</v>
      </c>
      <c r="L58" s="24">
        <f t="shared" si="10"/>
        <v>-6.0278342966736771E-3</v>
      </c>
      <c r="M58" t="s">
        <v>2245</v>
      </c>
      <c r="N58" t="s">
        <v>2251</v>
      </c>
      <c r="O58" t="s">
        <v>2256</v>
      </c>
      <c r="P58">
        <v>0.40494239524072601</v>
      </c>
      <c r="Q58" t="s">
        <v>2268</v>
      </c>
    </row>
    <row r="62" spans="1:17" x14ac:dyDescent="0.2">
      <c r="A62" t="s">
        <v>2107</v>
      </c>
      <c r="B62" s="4">
        <v>9.3033099999999994E-2</v>
      </c>
      <c r="C62" s="4">
        <f>+C39</f>
        <v>0.189445104761369</v>
      </c>
      <c r="D62" s="4"/>
      <c r="E62" s="4"/>
      <c r="F62" s="4">
        <f>+F39</f>
        <v>0.21397231138974601</v>
      </c>
      <c r="G62" s="4"/>
      <c r="H62" s="4"/>
      <c r="I62" s="4"/>
      <c r="J62" s="4"/>
      <c r="K62" s="4"/>
      <c r="L62" s="4"/>
      <c r="M62" s="4">
        <f>+M39</f>
        <v>0.172937819353815</v>
      </c>
      <c r="N62" s="4">
        <f>+N39</f>
        <v>0.19362158896755699</v>
      </c>
      <c r="O62" s="4">
        <f>+O39</f>
        <v>0.18073704529120899</v>
      </c>
      <c r="P62" s="4">
        <f>+P39</f>
        <v>0.18556318872754601</v>
      </c>
      <c r="Q62" s="4">
        <f>+Q39</f>
        <v>0.15058332472514599</v>
      </c>
    </row>
    <row r="63" spans="1:17" x14ac:dyDescent="0.2">
      <c r="A63" t="s">
        <v>2109</v>
      </c>
      <c r="B63" s="4">
        <v>0.26560850000000003</v>
      </c>
      <c r="C63" s="4">
        <f>+C43</f>
        <v>0.525784398865906</v>
      </c>
      <c r="D63" s="4"/>
      <c r="E63" s="4"/>
      <c r="F63" s="4">
        <f>+F43</f>
        <v>0.50075170530937996</v>
      </c>
      <c r="G63" s="4"/>
      <c r="H63" s="4"/>
      <c r="I63" s="4"/>
      <c r="J63" s="4"/>
      <c r="K63" s="4"/>
      <c r="L63" s="4"/>
      <c r="M63" s="4">
        <f>+M43</f>
        <v>0.54318838029396299</v>
      </c>
      <c r="N63" s="4">
        <f>+N43</f>
        <v>0.52292815881728005</v>
      </c>
      <c r="O63" s="4">
        <f>+O43</f>
        <v>0.53643782955385699</v>
      </c>
      <c r="P63" s="4">
        <f>+P43</f>
        <v>0.53167247445319099</v>
      </c>
      <c r="Q63" s="4">
        <f>+Q43</f>
        <v>0.56705916388877498</v>
      </c>
    </row>
    <row r="64" spans="1:17" s="7" customFormat="1" x14ac:dyDescent="0.2">
      <c r="A64" s="7" t="s">
        <v>2108</v>
      </c>
      <c r="B64" s="22">
        <v>0.25940410000000003</v>
      </c>
      <c r="C64" s="22">
        <f>+C41</f>
        <v>0.26477793025325003</v>
      </c>
      <c r="D64" s="22"/>
      <c r="E64" s="22"/>
      <c r="F64" s="22">
        <f>+F41</f>
        <v>0.29919306463460099</v>
      </c>
      <c r="G64" s="22">
        <v>7.4999999999999997E-3</v>
      </c>
      <c r="H64" s="22"/>
      <c r="I64" s="22"/>
      <c r="J64" s="22"/>
      <c r="K64" s="22"/>
      <c r="L64" s="22"/>
      <c r="M64" s="22">
        <f>+M41</f>
        <v>0.241339177792848</v>
      </c>
      <c r="N64" s="22">
        <f>+N41</f>
        <v>0.270067746956138</v>
      </c>
      <c r="O64" s="22">
        <f>+O41</f>
        <v>0.25188008070015799</v>
      </c>
      <c r="P64" s="22">
        <f>+P41</f>
        <v>0.25858674602763998</v>
      </c>
      <c r="Q64" s="22">
        <f>+Q41</f>
        <v>0.20971830200237901</v>
      </c>
    </row>
    <row r="65" spans="1:17" s="7" customFormat="1" x14ac:dyDescent="0.2">
      <c r="A65" s="7" t="s">
        <v>2110</v>
      </c>
      <c r="B65" s="22">
        <v>0.28791820000000001</v>
      </c>
      <c r="C65" s="22">
        <f>+C57</f>
        <v>0.340392418220888</v>
      </c>
      <c r="D65" s="22"/>
      <c r="E65" s="22"/>
      <c r="F65" s="22">
        <f>+F57</f>
        <v>0.34522787814721401</v>
      </c>
      <c r="G65" s="22"/>
      <c r="H65" s="22"/>
      <c r="I65" s="22"/>
      <c r="J65" s="22"/>
      <c r="K65" s="22"/>
      <c r="L65" s="22"/>
      <c r="M65" s="22">
        <f>+M57</f>
        <v>0.299226464435702</v>
      </c>
      <c r="N65" s="22">
        <f>+N57</f>
        <v>0.29512171279883498</v>
      </c>
      <c r="O65" s="22">
        <f>+O57</f>
        <v>0.27310122261243103</v>
      </c>
      <c r="P65" s="22">
        <f>+P57</f>
        <v>0.28426349463976802</v>
      </c>
      <c r="Q65" s="22">
        <f>+Q57</f>
        <v>0.27548673587128603</v>
      </c>
    </row>
    <row r="66" spans="1:17" x14ac:dyDescent="0.2">
      <c r="A66" t="s">
        <v>2107</v>
      </c>
      <c r="B66" s="4">
        <v>-4.0059199999999996E-2</v>
      </c>
      <c r="C66" s="4"/>
      <c r="D66" s="4">
        <f>+D39-C39</f>
        <v>-1.2106118603607996E-2</v>
      </c>
      <c r="E66" s="4"/>
      <c r="F66" s="4"/>
      <c r="G66" s="4">
        <f>+G39-F39</f>
        <v>-3.7613173538778022E-2</v>
      </c>
      <c r="H66" s="4"/>
      <c r="I66" s="4"/>
      <c r="J66" s="4"/>
      <c r="K66" s="4"/>
      <c r="L66" s="4"/>
      <c r="M66" s="4"/>
      <c r="O66" s="4">
        <f>+O65-N65</f>
        <v>-2.2020490186403952E-2</v>
      </c>
      <c r="Q66" s="4">
        <f>+Q39-P39</f>
        <v>-3.4979864002400024E-2</v>
      </c>
    </row>
    <row r="67" spans="1:17" x14ac:dyDescent="0.2">
      <c r="A67" t="s">
        <v>2109</v>
      </c>
      <c r="B67" s="4">
        <v>4.1829099999999952E-2</v>
      </c>
      <c r="C67" s="4"/>
      <c r="D67" s="4">
        <f>+D43-C43</f>
        <v>1.2350423325904969E-2</v>
      </c>
      <c r="E67" s="4"/>
      <c r="F67" s="4"/>
      <c r="G67" s="4">
        <f>+G43-F43</f>
        <v>3.8398981223167095E-2</v>
      </c>
      <c r="H67" s="4"/>
      <c r="I67" s="4"/>
      <c r="J67" s="4"/>
      <c r="K67" s="4"/>
      <c r="L67" s="4"/>
      <c r="M67" s="4"/>
      <c r="O67" s="22">
        <f>+O65-B65</f>
        <v>-1.4816977387568986E-2</v>
      </c>
      <c r="Q67" s="4">
        <f>+Q43-P43</f>
        <v>3.5386689435583984E-2</v>
      </c>
    </row>
    <row r="68" spans="1:17" x14ac:dyDescent="0.2">
      <c r="A68" t="s">
        <v>2108</v>
      </c>
      <c r="B68" s="4">
        <v>-0.11242230000000003</v>
      </c>
      <c r="C68" s="4"/>
      <c r="D68" s="4">
        <f>+D41-C41</f>
        <v>-1.6993726329523035E-2</v>
      </c>
      <c r="E68" s="4"/>
      <c r="F68" s="4"/>
      <c r="G68" s="4">
        <f>+G41-F41</f>
        <v>-5.2833276286743003E-2</v>
      </c>
      <c r="H68" s="4"/>
      <c r="I68" s="4"/>
      <c r="J68" s="4"/>
      <c r="K68" s="4"/>
      <c r="L68" s="4"/>
      <c r="M68" s="4"/>
      <c r="Q68" s="4">
        <f>+Q41-P41</f>
        <v>-4.8868444025260971E-2</v>
      </c>
    </row>
    <row r="69" spans="1:17" x14ac:dyDescent="0.2">
      <c r="A69" t="s">
        <v>2110</v>
      </c>
      <c r="B69" s="4">
        <v>3.2932899999999987E-2</v>
      </c>
      <c r="C69" s="4"/>
      <c r="D69" s="4">
        <f>+D57-C57</f>
        <v>-2.5426861549899815E-3</v>
      </c>
      <c r="E69" s="4"/>
      <c r="F69" s="4"/>
      <c r="G69" s="4">
        <f>+G57-F57</f>
        <v>-7.5633814007249889E-3</v>
      </c>
      <c r="H69" s="4"/>
      <c r="I69" s="4"/>
      <c r="J69" s="4"/>
      <c r="K69" s="4"/>
      <c r="L69" s="4"/>
      <c r="M69" s="4"/>
      <c r="Q69" s="4">
        <f>+Q57-P57</f>
        <v>-8.7767587684819959E-3</v>
      </c>
    </row>
    <row r="70" spans="1:17" x14ac:dyDescent="0.2">
      <c r="B70" s="4"/>
      <c r="C70" s="4"/>
      <c r="D70" s="4">
        <f>+D58-C58</f>
        <v>-1.6140885196818999E-2</v>
      </c>
      <c r="E70" s="4"/>
      <c r="F70" s="4"/>
      <c r="G70" s="4">
        <f>+G58-F58</f>
        <v>-2.5482392917368035E-2</v>
      </c>
      <c r="H70" s="4"/>
      <c r="I70" s="4"/>
      <c r="J70" s="4"/>
      <c r="K70" s="4"/>
      <c r="L70" s="4"/>
      <c r="M70" s="4"/>
      <c r="Q70" s="4"/>
    </row>
    <row r="72" spans="1:17" x14ac:dyDescent="0.2">
      <c r="D72" t="s">
        <v>750</v>
      </c>
      <c r="E72" t="s">
        <v>751</v>
      </c>
    </row>
    <row r="73" spans="1:17" x14ac:dyDescent="0.2">
      <c r="C73">
        <v>2018</v>
      </c>
      <c r="D73">
        <v>0.28791820000000001</v>
      </c>
      <c r="E73">
        <v>8.8974800000000007E-2</v>
      </c>
    </row>
    <row r="74" spans="1:17" x14ac:dyDescent="0.2">
      <c r="C74">
        <v>2024</v>
      </c>
      <c r="D74">
        <v>0.3208511</v>
      </c>
      <c r="E74">
        <v>5.5927400000000002E-2</v>
      </c>
    </row>
    <row r="75" spans="1:17" x14ac:dyDescent="0.2">
      <c r="D75">
        <v>3.2932899999999987E-2</v>
      </c>
      <c r="E75">
        <v>-3.3047400000000005E-2</v>
      </c>
    </row>
    <row r="77" spans="1:17" x14ac:dyDescent="0.2">
      <c r="D77" t="s">
        <v>747</v>
      </c>
      <c r="E77" t="s">
        <v>415</v>
      </c>
      <c r="F77" t="s">
        <v>416</v>
      </c>
      <c r="G77" t="s">
        <v>1996</v>
      </c>
    </row>
    <row r="78" spans="1:17" x14ac:dyDescent="0.2">
      <c r="D78">
        <v>0.26560850000000003</v>
      </c>
      <c r="E78">
        <v>9.3033099999999994E-2</v>
      </c>
      <c r="F78">
        <v>0.25940410000000003</v>
      </c>
      <c r="G78">
        <v>0.74059589999999997</v>
      </c>
    </row>
    <row r="79" spans="1:17" x14ac:dyDescent="0.2">
      <c r="D79">
        <v>0.30743759999999998</v>
      </c>
      <c r="E79">
        <v>5.2973899999999997E-2</v>
      </c>
      <c r="F79">
        <v>0.1469818</v>
      </c>
      <c r="G79">
        <v>0.85301819999999995</v>
      </c>
    </row>
    <row r="80" spans="1:17" x14ac:dyDescent="0.2">
      <c r="D80">
        <v>4.1829099999999952E-2</v>
      </c>
      <c r="E80">
        <v>-4.0059199999999996E-2</v>
      </c>
      <c r="F80">
        <v>-0.11242230000000003</v>
      </c>
      <c r="G80">
        <v>0.11242229999999998</v>
      </c>
    </row>
    <row r="85" spans="3:63" x14ac:dyDescent="0.2">
      <c r="C85" t="s">
        <v>2032</v>
      </c>
      <c r="D85" t="s">
        <v>2033</v>
      </c>
      <c r="E85" t="s">
        <v>2034</v>
      </c>
      <c r="F85" t="s">
        <v>2035</v>
      </c>
      <c r="G85" t="s">
        <v>2036</v>
      </c>
      <c r="H85" t="s">
        <v>2037</v>
      </c>
      <c r="I85" s="1" t="s">
        <v>2038</v>
      </c>
      <c r="J85" s="1" t="s">
        <v>2039</v>
      </c>
      <c r="K85" t="s">
        <v>2040</v>
      </c>
      <c r="L85" t="s">
        <v>2041</v>
      </c>
      <c r="M85" t="s">
        <v>2042</v>
      </c>
      <c r="N85" t="s">
        <v>2043</v>
      </c>
      <c r="O85" t="s">
        <v>2044</v>
      </c>
      <c r="P85" t="s">
        <v>2045</v>
      </c>
      <c r="Q85" t="s">
        <v>2046</v>
      </c>
      <c r="R85" t="s">
        <v>2047</v>
      </c>
      <c r="S85" t="s">
        <v>2048</v>
      </c>
      <c r="T85" t="s">
        <v>2049</v>
      </c>
      <c r="U85" t="s">
        <v>2050</v>
      </c>
      <c r="V85" t="s">
        <v>2051</v>
      </c>
      <c r="W85" t="s">
        <v>2052</v>
      </c>
      <c r="X85" t="s">
        <v>2053</v>
      </c>
      <c r="Y85" t="s">
        <v>2054</v>
      </c>
      <c r="Z85" t="s">
        <v>2055</v>
      </c>
      <c r="AA85" t="s">
        <v>2056</v>
      </c>
      <c r="AB85" t="s">
        <v>2057</v>
      </c>
      <c r="AC85" t="s">
        <v>2160</v>
      </c>
      <c r="AD85" t="s">
        <v>2161</v>
      </c>
      <c r="AE85" t="s">
        <v>2266</v>
      </c>
      <c r="AF85" t="s">
        <v>442</v>
      </c>
      <c r="AG85">
        <v>0.88511216401808901</v>
      </c>
      <c r="AH85">
        <v>0.92939211921436904</v>
      </c>
      <c r="AI85">
        <v>0.19029911526388901</v>
      </c>
      <c r="AJ85" t="s">
        <v>2267</v>
      </c>
      <c r="AK85">
        <v>0.71704627659508802</v>
      </c>
      <c r="AL85">
        <v>1.3968917049246199</v>
      </c>
      <c r="AM85">
        <v>0.58005169948808599</v>
      </c>
      <c r="AN85">
        <v>0.15698539985594601</v>
      </c>
      <c r="AO85">
        <v>0.15698539985594601</v>
      </c>
      <c r="AP85">
        <v>0.15019737599639901</v>
      </c>
      <c r="AQ85">
        <v>0.15019737599639901</v>
      </c>
      <c r="AR85">
        <v>0.15058332472514599</v>
      </c>
      <c r="AS85">
        <v>0.20973134584962999</v>
      </c>
      <c r="AT85">
        <v>0.20971830200237901</v>
      </c>
      <c r="AU85">
        <v>0.56689691599295</v>
      </c>
      <c r="AV85">
        <v>0.56705916388877498</v>
      </c>
      <c r="AW85">
        <v>0.79033245413276798</v>
      </c>
      <c r="AX85">
        <v>0.79028169799761905</v>
      </c>
      <c r="AY85">
        <v>8.5430196677749801E-2</v>
      </c>
      <c r="AZ85">
        <v>8.5430196677749801E-2</v>
      </c>
      <c r="BA85">
        <v>8.9141043983612098E-2</v>
      </c>
      <c r="BB85">
        <v>0.123426964323207</v>
      </c>
      <c r="BC85">
        <v>0.58900139569162602</v>
      </c>
      <c r="BD85">
        <v>0.17400771855619401</v>
      </c>
      <c r="BE85">
        <v>0.186345691887674</v>
      </c>
      <c r="BF85">
        <v>0.25665743675991098</v>
      </c>
      <c r="BG85">
        <v>0.32524034316253803</v>
      </c>
      <c r="BH85">
        <v>0.25943791523394399</v>
      </c>
      <c r="BI85">
        <v>0.25943791523394399</v>
      </c>
      <c r="BJ85">
        <v>0.27548673587128603</v>
      </c>
      <c r="BK85" t="s">
        <v>2268</v>
      </c>
    </row>
    <row r="86" spans="3:63" x14ac:dyDescent="0.2">
      <c r="C86" t="s">
        <v>2269</v>
      </c>
      <c r="D86" t="s">
        <v>442</v>
      </c>
      <c r="E86">
        <v>0.88511216401808901</v>
      </c>
      <c r="F86">
        <v>0.92939211921436904</v>
      </c>
      <c r="G86">
        <v>0.19029911526388901</v>
      </c>
      <c r="H86" t="s">
        <v>2267</v>
      </c>
      <c r="I86">
        <v>0.71704627659508802</v>
      </c>
      <c r="J86">
        <v>1.3968917049246199</v>
      </c>
      <c r="K86">
        <v>0.58005169948808599</v>
      </c>
      <c r="L86">
        <v>0.15698539985594601</v>
      </c>
      <c r="M86">
        <v>0.15698539985594601</v>
      </c>
      <c r="N86">
        <v>0.15019737599639901</v>
      </c>
      <c r="O86">
        <v>0.15019737599639901</v>
      </c>
      <c r="P86">
        <v>0.15058332472514599</v>
      </c>
      <c r="Q86">
        <v>0.20973134584962999</v>
      </c>
      <c r="R86">
        <v>0.20971830200237901</v>
      </c>
      <c r="S86">
        <v>0.56689691599295</v>
      </c>
      <c r="T86">
        <v>0.56705916388877498</v>
      </c>
      <c r="U86">
        <v>0.79033245413276798</v>
      </c>
      <c r="V86">
        <v>0.79028169799761905</v>
      </c>
      <c r="W86">
        <v>8.5430196677749801E-2</v>
      </c>
      <c r="X86">
        <v>8.5430196677749801E-2</v>
      </c>
      <c r="Y86">
        <v>8.9141043983612098E-2</v>
      </c>
      <c r="Z86">
        <v>0.123426964323207</v>
      </c>
      <c r="AA86">
        <v>0.58900139569162602</v>
      </c>
      <c r="AB86">
        <v>0.17400771855619401</v>
      </c>
      <c r="AC86">
        <v>0.186345691887674</v>
      </c>
      <c r="AD86">
        <v>0.25665743675991098</v>
      </c>
      <c r="AE86">
        <v>0.32524034316253803</v>
      </c>
      <c r="AF86">
        <v>0.25943791523394399</v>
      </c>
      <c r="AG86">
        <v>0.25943791523394399</v>
      </c>
      <c r="AH86">
        <v>0.27548673587128603</v>
      </c>
      <c r="AI86" t="s">
        <v>2268</v>
      </c>
    </row>
    <row r="90" spans="3:63" x14ac:dyDescent="0.2">
      <c r="C90" t="s">
        <v>2032</v>
      </c>
      <c r="D90" t="s">
        <v>2033</v>
      </c>
      <c r="E90" t="s">
        <v>2034</v>
      </c>
      <c r="F90" t="s">
        <v>2035</v>
      </c>
      <c r="G90" t="s">
        <v>2036</v>
      </c>
      <c r="H90" t="s">
        <v>2037</v>
      </c>
      <c r="I90" t="s">
        <v>2038</v>
      </c>
      <c r="J90" t="s">
        <v>2039</v>
      </c>
      <c r="K90" s="1" t="s">
        <v>2040</v>
      </c>
      <c r="L90" t="s">
        <v>2041</v>
      </c>
      <c r="M90" t="s">
        <v>2042</v>
      </c>
      <c r="N90" t="s">
        <v>2043</v>
      </c>
      <c r="O90" t="s">
        <v>2044</v>
      </c>
      <c r="P90" t="s">
        <v>2045</v>
      </c>
      <c r="Q90" t="s">
        <v>2046</v>
      </c>
      <c r="R90" t="s">
        <v>2047</v>
      </c>
      <c r="S90" t="s">
        <v>2048</v>
      </c>
      <c r="T90" t="s">
        <v>2049</v>
      </c>
      <c r="U90" t="s">
        <v>2050</v>
      </c>
      <c r="V90" t="s">
        <v>2051</v>
      </c>
      <c r="W90" t="s">
        <v>2052</v>
      </c>
      <c r="X90" t="s">
        <v>2053</v>
      </c>
      <c r="Y90" t="s">
        <v>2054</v>
      </c>
      <c r="Z90" t="s">
        <v>2055</v>
      </c>
      <c r="AA90" t="s">
        <v>2056</v>
      </c>
      <c r="AB90" t="s">
        <v>2057</v>
      </c>
      <c r="AC90" t="s">
        <v>2160</v>
      </c>
      <c r="AD90" t="s">
        <v>2161</v>
      </c>
      <c r="AE90" t="s">
        <v>2242</v>
      </c>
      <c r="AF90" t="s">
        <v>2243</v>
      </c>
      <c r="AG90">
        <v>1.0520661817332799</v>
      </c>
      <c r="AH90">
        <v>1.0309220682151501</v>
      </c>
      <c r="AI90">
        <v>0.29982477062874202</v>
      </c>
      <c r="AJ90" t="s">
        <v>2244</v>
      </c>
      <c r="AK90">
        <v>0.83735664244329699</v>
      </c>
      <c r="AL90">
        <v>1.3447850340587599</v>
      </c>
      <c r="AM90">
        <v>0.62500330976223595</v>
      </c>
      <c r="AN90">
        <v>0.243211121759003</v>
      </c>
      <c r="AO90">
        <v>0.20267593479916901</v>
      </c>
      <c r="AP90">
        <v>0.23249198783217501</v>
      </c>
      <c r="AQ90">
        <v>0.19374332319347901</v>
      </c>
      <c r="AR90">
        <v>0.172937819353815</v>
      </c>
      <c r="AS90">
        <v>0.27808668283493099</v>
      </c>
      <c r="AT90">
        <v>0.241339177792848</v>
      </c>
      <c r="AU90">
        <v>0.61030999246627105</v>
      </c>
      <c r="AV90">
        <v>0.54318838029396299</v>
      </c>
      <c r="AW90">
        <v>0.72848416112194703</v>
      </c>
      <c r="AX90">
        <v>0.75866082220715103</v>
      </c>
      <c r="AY90">
        <v>0.13542492426411301</v>
      </c>
      <c r="AZ90">
        <v>0.112854103553427</v>
      </c>
      <c r="BA90">
        <v>0.106768918158843</v>
      </c>
      <c r="BB90">
        <v>0.17031749882805</v>
      </c>
      <c r="BC90">
        <v>0.61305652039653602</v>
      </c>
      <c r="BD90">
        <v>0.196623265697253</v>
      </c>
      <c r="BE90">
        <v>0.19245754627685899</v>
      </c>
      <c r="BF90">
        <v>0.25420112897395902</v>
      </c>
      <c r="BG90">
        <v>0.349722394710339</v>
      </c>
      <c r="BH90">
        <v>0.33204818996136598</v>
      </c>
      <c r="BI90">
        <v>0.30947736925067998</v>
      </c>
      <c r="BJ90">
        <v>0.299226464435702</v>
      </c>
      <c r="BK90" t="s">
        <v>2245</v>
      </c>
    </row>
    <row r="91" spans="3:63" x14ac:dyDescent="0.2">
      <c r="C91" t="s">
        <v>2246</v>
      </c>
      <c r="D91" t="s">
        <v>2243</v>
      </c>
      <c r="E91">
        <v>1.0520661817332799</v>
      </c>
      <c r="F91">
        <v>1.0309220682151501</v>
      </c>
      <c r="G91">
        <v>0.29982477062874202</v>
      </c>
      <c r="H91" t="s">
        <v>2244</v>
      </c>
      <c r="I91">
        <v>0.83735664244329699</v>
      </c>
      <c r="J91">
        <v>1.3447850340587599</v>
      </c>
      <c r="K91">
        <v>0.62500330976223595</v>
      </c>
      <c r="L91">
        <v>0.243211121759003</v>
      </c>
      <c r="M91">
        <v>0.20267593479916901</v>
      </c>
      <c r="N91">
        <v>0.23249198783217501</v>
      </c>
      <c r="O91">
        <v>0.19374332319347901</v>
      </c>
      <c r="P91">
        <v>0.172937819353815</v>
      </c>
      <c r="Q91">
        <v>0.27808668283493099</v>
      </c>
      <c r="R91">
        <v>0.241339177792848</v>
      </c>
      <c r="S91">
        <v>0.61030999246627105</v>
      </c>
      <c r="T91">
        <v>0.54318838029396299</v>
      </c>
      <c r="U91">
        <v>0.72848416112194703</v>
      </c>
      <c r="V91">
        <v>0.75866082220715103</v>
      </c>
      <c r="W91">
        <v>0.13542492426411301</v>
      </c>
      <c r="X91">
        <v>0.112854103553427</v>
      </c>
      <c r="Y91">
        <v>0.106768918158843</v>
      </c>
      <c r="Z91">
        <v>0.17031749882805</v>
      </c>
      <c r="AA91">
        <v>0.61305652039653602</v>
      </c>
      <c r="AB91">
        <v>0.196623265697253</v>
      </c>
      <c r="AC91">
        <v>0.19245754627685899</v>
      </c>
      <c r="AD91">
        <v>0.25420112897395902</v>
      </c>
      <c r="AE91">
        <v>0.349722394710339</v>
      </c>
      <c r="AF91">
        <v>0.33204818996136598</v>
      </c>
      <c r="AG91">
        <v>0.30947736925067998</v>
      </c>
      <c r="AH91">
        <v>0.299226464435702</v>
      </c>
      <c r="AI91" t="s">
        <v>2245</v>
      </c>
    </row>
    <row r="92" spans="3:63" x14ac:dyDescent="0.2">
      <c r="C92" t="s">
        <v>2032</v>
      </c>
      <c r="D92" t="s">
        <v>2033</v>
      </c>
      <c r="E92" t="s">
        <v>2034</v>
      </c>
      <c r="F92" t="s">
        <v>2035</v>
      </c>
      <c r="G92" t="s">
        <v>2036</v>
      </c>
      <c r="H92" t="s">
        <v>2037</v>
      </c>
      <c r="I92" t="s">
        <v>2038</v>
      </c>
      <c r="J92" t="s">
        <v>2039</v>
      </c>
      <c r="K92" t="s">
        <v>2040</v>
      </c>
      <c r="L92" t="s">
        <v>2041</v>
      </c>
      <c r="M92" t="s">
        <v>2042</v>
      </c>
      <c r="N92" t="s">
        <v>2043</v>
      </c>
      <c r="O92" t="s">
        <v>2044</v>
      </c>
      <c r="P92" t="s">
        <v>2045</v>
      </c>
      <c r="Q92" t="s">
        <v>2046</v>
      </c>
      <c r="R92" t="s">
        <v>2047</v>
      </c>
      <c r="S92" t="s">
        <v>2048</v>
      </c>
      <c r="T92" t="s">
        <v>2049</v>
      </c>
      <c r="U92" t="s">
        <v>2050</v>
      </c>
      <c r="V92" t="s">
        <v>2051</v>
      </c>
      <c r="W92" t="s">
        <v>2052</v>
      </c>
      <c r="X92" t="s">
        <v>2053</v>
      </c>
      <c r="Y92" t="s">
        <v>2054</v>
      </c>
      <c r="Z92" t="s">
        <v>2055</v>
      </c>
      <c r="AA92" t="s">
        <v>2056</v>
      </c>
      <c r="AB92" t="s">
        <v>2057</v>
      </c>
      <c r="AC92" t="s">
        <v>2160</v>
      </c>
      <c r="AD92" t="s">
        <v>2161</v>
      </c>
      <c r="AE92" t="s">
        <v>2248</v>
      </c>
      <c r="AF92" t="s">
        <v>2249</v>
      </c>
      <c r="AG92">
        <v>1.06734109897647</v>
      </c>
      <c r="AH92">
        <v>1.0398769210168399</v>
      </c>
      <c r="AI92">
        <v>0.33802209199397798</v>
      </c>
      <c r="AJ92" t="s">
        <v>2250</v>
      </c>
      <c r="AK92">
        <v>0.855424828276932</v>
      </c>
      <c r="AL92">
        <v>1.3370696489392</v>
      </c>
      <c r="AM92">
        <v>0.61100068336086599</v>
      </c>
      <c r="AN92">
        <v>0.27665493802675001</v>
      </c>
      <c r="AO92">
        <v>0.23054578168895901</v>
      </c>
      <c r="AP92">
        <v>0.26456347066838298</v>
      </c>
      <c r="AQ92">
        <v>0.220469558890319</v>
      </c>
      <c r="AR92">
        <v>0.19362158896755699</v>
      </c>
      <c r="AS92">
        <v>0.30966263389362098</v>
      </c>
      <c r="AT92">
        <v>0.270067746956138</v>
      </c>
      <c r="AU92">
        <v>0.59690162466053698</v>
      </c>
      <c r="AV92">
        <v>0.52292815881728005</v>
      </c>
      <c r="AW92">
        <v>0.69745880431263596</v>
      </c>
      <c r="AX92">
        <v>0.72993225304386</v>
      </c>
      <c r="AY92">
        <v>0.15230937315670801</v>
      </c>
      <c r="AZ92">
        <v>0.12692447763059</v>
      </c>
      <c r="BA92">
        <v>0.117050182023812</v>
      </c>
      <c r="BB92">
        <v>0.185921280712425</v>
      </c>
      <c r="BC92">
        <v>0.60108383565958001</v>
      </c>
      <c r="BD92">
        <v>0.187510801229129</v>
      </c>
      <c r="BE92">
        <v>0.178071530775023</v>
      </c>
      <c r="BF92">
        <v>0.23429471591216799</v>
      </c>
      <c r="BG92">
        <v>0.336652437811432</v>
      </c>
      <c r="BH92">
        <v>0.339820174385838</v>
      </c>
      <c r="BI92">
        <v>0.31443527885972</v>
      </c>
      <c r="BJ92">
        <v>0.29512171279883498</v>
      </c>
      <c r="BK92" t="s">
        <v>2251</v>
      </c>
    </row>
    <row r="93" spans="3:63" x14ac:dyDescent="0.2">
      <c r="C93" t="s">
        <v>2252</v>
      </c>
      <c r="D93" t="s">
        <v>2249</v>
      </c>
      <c r="E93">
        <v>1.06734109897647</v>
      </c>
      <c r="F93">
        <v>1.0398769210168399</v>
      </c>
      <c r="G93">
        <v>0.33802209199397798</v>
      </c>
      <c r="H93" t="s">
        <v>2250</v>
      </c>
      <c r="I93">
        <v>0.855424828276932</v>
      </c>
      <c r="J93">
        <v>1.3370696489392</v>
      </c>
      <c r="K93">
        <v>0.61100068336086599</v>
      </c>
      <c r="L93">
        <v>0.27665493802675001</v>
      </c>
      <c r="M93">
        <v>0.23054578168895901</v>
      </c>
      <c r="N93">
        <v>0.26456347066838298</v>
      </c>
      <c r="O93">
        <v>0.220469558890319</v>
      </c>
      <c r="P93">
        <v>0.19362158896755699</v>
      </c>
      <c r="Q93">
        <v>0.30966263389362098</v>
      </c>
      <c r="R93">
        <v>0.270067746956138</v>
      </c>
      <c r="S93">
        <v>0.59690162466053698</v>
      </c>
      <c r="T93">
        <v>0.52292815881728005</v>
      </c>
      <c r="U93">
        <v>0.69745880431263596</v>
      </c>
      <c r="V93">
        <v>0.72993225304386</v>
      </c>
      <c r="W93">
        <v>0.15230937315670801</v>
      </c>
      <c r="X93">
        <v>0.12692447763059</v>
      </c>
      <c r="Y93">
        <v>0.117050182023812</v>
      </c>
      <c r="Z93">
        <v>0.185921280712425</v>
      </c>
      <c r="AA93">
        <v>0.60108383565958001</v>
      </c>
      <c r="AB93">
        <v>0.187510801229129</v>
      </c>
      <c r="AC93">
        <v>0.178071530775023</v>
      </c>
      <c r="AD93">
        <v>0.23429471591216799</v>
      </c>
      <c r="AE93">
        <v>0.336652437811432</v>
      </c>
      <c r="AF93">
        <v>0.339820174385838</v>
      </c>
      <c r="AG93">
        <v>0.31443527885972</v>
      </c>
      <c r="AH93">
        <v>0.29512171279883498</v>
      </c>
      <c r="AI93" t="s">
        <v>2251</v>
      </c>
    </row>
    <row r="95" spans="3:63" x14ac:dyDescent="0.2">
      <c r="C95" t="s">
        <v>2032</v>
      </c>
      <c r="D95" t="s">
        <v>2033</v>
      </c>
      <c r="E95" t="s">
        <v>2034</v>
      </c>
      <c r="F95" t="s">
        <v>2035</v>
      </c>
      <c r="G95" t="s">
        <v>2036</v>
      </c>
      <c r="H95" t="s">
        <v>2037</v>
      </c>
      <c r="I95" t="s">
        <v>2038</v>
      </c>
      <c r="J95" t="s">
        <v>2039</v>
      </c>
      <c r="K95" t="s">
        <v>2040</v>
      </c>
      <c r="L95" t="s">
        <v>2041</v>
      </c>
      <c r="M95" t="s">
        <v>2042</v>
      </c>
      <c r="N95" t="s">
        <v>2043</v>
      </c>
      <c r="O95" t="s">
        <v>2044</v>
      </c>
      <c r="P95" t="s">
        <v>2045</v>
      </c>
      <c r="Q95" t="s">
        <v>2046</v>
      </c>
      <c r="R95" t="s">
        <v>2047</v>
      </c>
      <c r="S95" t="s">
        <v>2048</v>
      </c>
      <c r="T95" t="s">
        <v>2049</v>
      </c>
      <c r="U95" t="s">
        <v>2050</v>
      </c>
      <c r="V95" t="s">
        <v>2051</v>
      </c>
      <c r="W95" t="s">
        <v>2052</v>
      </c>
      <c r="X95" t="s">
        <v>2053</v>
      </c>
      <c r="Y95" t="s">
        <v>2054</v>
      </c>
      <c r="Z95" t="s">
        <v>2055</v>
      </c>
      <c r="AA95" t="s">
        <v>2056</v>
      </c>
      <c r="AB95" t="s">
        <v>2057</v>
      </c>
      <c r="AC95" t="s">
        <v>2160</v>
      </c>
      <c r="AD95" t="s">
        <v>2161</v>
      </c>
      <c r="AE95" t="s">
        <v>2253</v>
      </c>
      <c r="AF95" t="s">
        <v>2254</v>
      </c>
      <c r="AG95">
        <v>1.0482233673861201</v>
      </c>
      <c r="AH95">
        <v>1.0286610653157</v>
      </c>
      <c r="AI95">
        <v>0.31212518774925202</v>
      </c>
      <c r="AJ95" t="s">
        <v>2255</v>
      </c>
      <c r="AK95">
        <v>0.85017115868436899</v>
      </c>
      <c r="AL95">
        <v>1.3393015318547801</v>
      </c>
      <c r="AM95">
        <v>0.62343344668679401</v>
      </c>
      <c r="AN95">
        <v>0.25687648601693702</v>
      </c>
      <c r="AO95">
        <v>0.21406373834744699</v>
      </c>
      <c r="AP95">
        <v>0.245984652805636</v>
      </c>
      <c r="AQ95">
        <v>0.204987210671363</v>
      </c>
      <c r="AR95">
        <v>0.18073704529120899</v>
      </c>
      <c r="AS95">
        <v>0.28966284054276698</v>
      </c>
      <c r="AT95">
        <v>0.25188008070015799</v>
      </c>
      <c r="AU95">
        <v>0.60976652622613603</v>
      </c>
      <c r="AV95">
        <v>0.53643782955385699</v>
      </c>
      <c r="AW95">
        <v>0.71695188910941698</v>
      </c>
      <c r="AX95">
        <v>0.74811991929984201</v>
      </c>
      <c r="AY95">
        <v>0.13744374218642599</v>
      </c>
      <c r="AZ95">
        <v>0.114536451822021</v>
      </c>
      <c r="BA95">
        <v>0.104240463068274</v>
      </c>
      <c r="BB95">
        <v>0.16628876833660799</v>
      </c>
      <c r="BC95">
        <v>0.57455901914749397</v>
      </c>
      <c r="BD95">
        <v>0.181523454994717</v>
      </c>
      <c r="BE95">
        <v>0.168860759544157</v>
      </c>
      <c r="BF95">
        <v>0.223362372137071</v>
      </c>
      <c r="BG95">
        <v>0.31213767918130297</v>
      </c>
      <c r="BH95">
        <v>0.31896719718114303</v>
      </c>
      <c r="BI95">
        <v>0.29605990681673799</v>
      </c>
      <c r="BJ95">
        <v>0.27310122261243103</v>
      </c>
      <c r="BK95" t="s">
        <v>2256</v>
      </c>
    </row>
    <row r="96" spans="3:63" x14ac:dyDescent="0.2">
      <c r="C96" t="s">
        <v>2257</v>
      </c>
      <c r="D96" t="s">
        <v>2254</v>
      </c>
      <c r="E96">
        <v>1.0482233673861201</v>
      </c>
      <c r="F96">
        <v>1.0286610653157</v>
      </c>
      <c r="G96">
        <v>0.31212518774925202</v>
      </c>
      <c r="H96" t="s">
        <v>2255</v>
      </c>
      <c r="I96">
        <v>0.85017115868436899</v>
      </c>
      <c r="J96">
        <v>1.3393015318547801</v>
      </c>
      <c r="K96">
        <v>0.62343344668679401</v>
      </c>
      <c r="L96">
        <v>0.25687648601693702</v>
      </c>
      <c r="M96">
        <v>0.21406373834744699</v>
      </c>
      <c r="N96">
        <v>0.245984652805636</v>
      </c>
      <c r="O96">
        <v>0.204987210671363</v>
      </c>
      <c r="P96">
        <v>0.18073704529120899</v>
      </c>
      <c r="Q96">
        <v>0.28966284054276698</v>
      </c>
      <c r="R96">
        <v>0.25188008070015799</v>
      </c>
      <c r="S96">
        <v>0.60976652622613603</v>
      </c>
      <c r="T96">
        <v>0.53643782955385699</v>
      </c>
      <c r="U96">
        <v>0.71695188910941698</v>
      </c>
      <c r="V96">
        <v>0.74811991929984201</v>
      </c>
      <c r="W96">
        <v>0.13744374218642599</v>
      </c>
      <c r="X96">
        <v>0.114536451822021</v>
      </c>
      <c r="Y96">
        <v>0.104240463068274</v>
      </c>
      <c r="Z96">
        <v>0.16628876833660799</v>
      </c>
      <c r="AA96">
        <v>0.57455901914749397</v>
      </c>
      <c r="AB96">
        <v>0.181523454994717</v>
      </c>
      <c r="AC96">
        <v>0.168860759544157</v>
      </c>
      <c r="AD96">
        <v>0.223362372137071</v>
      </c>
      <c r="AE96">
        <v>0.31213767918130297</v>
      </c>
      <c r="AF96">
        <v>0.31896719718114303</v>
      </c>
      <c r="AG96">
        <v>0.29605990681673799</v>
      </c>
      <c r="AH96">
        <v>0.27310122261243103</v>
      </c>
      <c r="AI96" t="s">
        <v>2256</v>
      </c>
    </row>
    <row r="98" spans="3:63" x14ac:dyDescent="0.2">
      <c r="C98" t="s">
        <v>2258</v>
      </c>
      <c r="D98" t="s">
        <v>2259</v>
      </c>
      <c r="E98" t="s">
        <v>2260</v>
      </c>
    </row>
    <row r="99" spans="3:63" x14ac:dyDescent="0.2">
      <c r="C99" t="s">
        <v>2032</v>
      </c>
      <c r="D99" t="s">
        <v>2033</v>
      </c>
      <c r="E99" t="s">
        <v>2034</v>
      </c>
      <c r="F99" t="s">
        <v>2035</v>
      </c>
      <c r="G99" t="s">
        <v>2036</v>
      </c>
      <c r="H99" t="s">
        <v>2037</v>
      </c>
      <c r="I99" t="s">
        <v>2038</v>
      </c>
      <c r="J99" t="s">
        <v>2039</v>
      </c>
      <c r="K99" t="s">
        <v>2040</v>
      </c>
      <c r="L99" t="s">
        <v>2041</v>
      </c>
      <c r="M99" t="s">
        <v>2042</v>
      </c>
      <c r="N99" t="s">
        <v>2043</v>
      </c>
      <c r="O99" t="s">
        <v>2044</v>
      </c>
      <c r="P99" t="s">
        <v>2045</v>
      </c>
      <c r="Q99" t="s">
        <v>2046</v>
      </c>
      <c r="R99" t="s">
        <v>2047</v>
      </c>
      <c r="S99" t="s">
        <v>2048</v>
      </c>
      <c r="T99" t="s">
        <v>2049</v>
      </c>
      <c r="U99" t="s">
        <v>2050</v>
      </c>
      <c r="V99" t="s">
        <v>2051</v>
      </c>
      <c r="W99" t="s">
        <v>2052</v>
      </c>
      <c r="X99" t="s">
        <v>2053</v>
      </c>
      <c r="Y99" t="s">
        <v>2054</v>
      </c>
      <c r="Z99" t="s">
        <v>2055</v>
      </c>
      <c r="AA99" t="s">
        <v>2056</v>
      </c>
      <c r="AB99" t="s">
        <v>2057</v>
      </c>
      <c r="AC99" t="s">
        <v>2160</v>
      </c>
      <c r="AD99" t="s">
        <v>2161</v>
      </c>
      <c r="AE99" t="s">
        <v>2261</v>
      </c>
      <c r="AF99" t="s">
        <v>2262</v>
      </c>
      <c r="AG99">
        <v>1.05385637823236</v>
      </c>
      <c r="AH99">
        <v>1.031974240899</v>
      </c>
      <c r="AI99">
        <v>0.32048562457136598</v>
      </c>
      <c r="AJ99" t="s">
        <v>2263</v>
      </c>
      <c r="AK99">
        <v>0.85164523982005502</v>
      </c>
      <c r="AL99">
        <v>1.3380672539073699</v>
      </c>
      <c r="AM99">
        <v>0.61878203712065905</v>
      </c>
      <c r="AN99">
        <v>0.26414858723441398</v>
      </c>
      <c r="AO99">
        <v>0.220123822695345</v>
      </c>
      <c r="AP99">
        <v>0.25271696364016599</v>
      </c>
      <c r="AQ99">
        <v>0.21059746970013901</v>
      </c>
      <c r="AR99">
        <v>0.18556318872754601</v>
      </c>
      <c r="AS99">
        <v>0.297079414408017</v>
      </c>
      <c r="AT99">
        <v>0.25858674602763998</v>
      </c>
      <c r="AU99">
        <v>0.60475616056689296</v>
      </c>
      <c r="AV99">
        <v>0.53167247445319099</v>
      </c>
      <c r="AW99">
        <v>0.70981705642866499</v>
      </c>
      <c r="AX99">
        <v>0.74141325397235902</v>
      </c>
      <c r="AY99">
        <v>0.14366998557102101</v>
      </c>
      <c r="AZ99">
        <v>0.119724987975851</v>
      </c>
      <c r="BA99">
        <v>0.109804855144369</v>
      </c>
      <c r="BB99">
        <v>0.17479548500176301</v>
      </c>
      <c r="BC99">
        <v>0.58919210262437605</v>
      </c>
      <c r="BD99">
        <v>0.185466934286943</v>
      </c>
      <c r="BE99">
        <v>0.174458639495399</v>
      </c>
      <c r="BF99">
        <v>0.230146910238962</v>
      </c>
      <c r="BG99">
        <v>0.32486112915420501</v>
      </c>
      <c r="BH99">
        <v>0.32913691985796401</v>
      </c>
      <c r="BI99">
        <v>0.30519192226279401</v>
      </c>
      <c r="BJ99">
        <v>0.28426349463976802</v>
      </c>
      <c r="BK99" t="s">
        <v>2264</v>
      </c>
    </row>
    <row r="100" spans="3:63" x14ac:dyDescent="0.2">
      <c r="C100" t="s">
        <v>2265</v>
      </c>
      <c r="D100" t="s">
        <v>2262</v>
      </c>
      <c r="E100">
        <v>1.05385637823236</v>
      </c>
      <c r="F100">
        <v>1.031974240899</v>
      </c>
      <c r="G100">
        <v>0.32048562457136598</v>
      </c>
      <c r="H100" t="s">
        <v>2263</v>
      </c>
      <c r="I100">
        <v>0.85164523982005502</v>
      </c>
      <c r="J100">
        <v>1.3380672539073699</v>
      </c>
      <c r="K100">
        <v>0.61878203712065905</v>
      </c>
      <c r="L100">
        <v>0.26414858723441398</v>
      </c>
      <c r="M100">
        <v>0.220123822695345</v>
      </c>
      <c r="N100">
        <v>0.25271696364016599</v>
      </c>
      <c r="O100">
        <v>0.21059746970013901</v>
      </c>
      <c r="P100">
        <v>0.18556318872754601</v>
      </c>
      <c r="Q100">
        <v>0.297079414408017</v>
      </c>
      <c r="R100">
        <v>0.25858674602763998</v>
      </c>
      <c r="S100">
        <v>0.60475616056689296</v>
      </c>
      <c r="T100">
        <v>0.53167247445319099</v>
      </c>
      <c r="U100">
        <v>0.70981705642866499</v>
      </c>
      <c r="V100">
        <v>0.74141325397235902</v>
      </c>
      <c r="W100">
        <v>0.14366998557102101</v>
      </c>
      <c r="X100">
        <v>0.119724987975851</v>
      </c>
      <c r="Y100">
        <v>0.109804855144369</v>
      </c>
      <c r="Z100">
        <v>0.17479548500176301</v>
      </c>
      <c r="AA100">
        <v>0.58919210262437605</v>
      </c>
      <c r="AB100">
        <v>0.185466934286943</v>
      </c>
      <c r="AC100">
        <v>0.174458639495399</v>
      </c>
      <c r="AD100">
        <v>0.230146910238962</v>
      </c>
      <c r="AE100">
        <v>0.32486112915420501</v>
      </c>
      <c r="AF100">
        <v>0.32913691985796401</v>
      </c>
      <c r="AG100">
        <v>0.30519192226279401</v>
      </c>
      <c r="AH100">
        <v>0.28426349463976802</v>
      </c>
      <c r="AI100" t="s">
        <v>2264</v>
      </c>
    </row>
    <row r="108" spans="3:63" x14ac:dyDescent="0.2">
      <c r="K108">
        <v>0.56494305568013403</v>
      </c>
    </row>
    <row r="114" spans="3:35" x14ac:dyDescent="0.2">
      <c r="C114" t="s">
        <v>2240</v>
      </c>
      <c r="D114" t="s">
        <v>442</v>
      </c>
      <c r="E114">
        <v>0.91028833872472703</v>
      </c>
      <c r="F114">
        <v>0.94516446995574999</v>
      </c>
      <c r="G114">
        <v>0.22757208468118101</v>
      </c>
      <c r="H114" t="s">
        <v>2235</v>
      </c>
      <c r="I114">
        <v>0.70910955165306699</v>
      </c>
      <c r="J114">
        <v>1.4040189053301</v>
      </c>
      <c r="K114">
        <v>0.54995142363996896</v>
      </c>
      <c r="L114">
        <v>0.18121215880022101</v>
      </c>
      <c r="M114">
        <v>0.18121215880022101</v>
      </c>
      <c r="N114">
        <v>0.17301427516947901</v>
      </c>
      <c r="O114">
        <v>0.17301427516947901</v>
      </c>
      <c r="P114">
        <v>0.17488646819846801</v>
      </c>
      <c r="Q114">
        <v>0.24446310425593401</v>
      </c>
      <c r="R114">
        <v>0.244443043817751</v>
      </c>
      <c r="S114">
        <v>0.536160681965967</v>
      </c>
      <c r="T114">
        <v>0.54003439206868997</v>
      </c>
      <c r="U114">
        <v>0.755621672600442</v>
      </c>
      <c r="V114">
        <v>0.75555695618224805</v>
      </c>
      <c r="W114">
        <v>0.10520551036786201</v>
      </c>
      <c r="X114">
        <v>0.10520551036786201</v>
      </c>
      <c r="Y114">
        <v>0.11687958514466899</v>
      </c>
      <c r="Z114">
        <v>0.161471931846565</v>
      </c>
      <c r="AA114">
        <v>0.66087448356904699</v>
      </c>
      <c r="AB114">
        <v>0.18716734662638199</v>
      </c>
      <c r="AC114">
        <v>0.21779209002778599</v>
      </c>
      <c r="AD114">
        <v>0.29862026361987398</v>
      </c>
      <c r="AE114">
        <v>0.39623622997152702</v>
      </c>
      <c r="AF114">
        <v>0.29237285699424498</v>
      </c>
      <c r="AG114">
        <v>0.29237285699424498</v>
      </c>
      <c r="AH114">
        <v>0.334671675172456</v>
      </c>
      <c r="AI114" t="s">
        <v>2241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5AB-33FF-E84F-A486-AF7E6BFAECEA}">
  <dimension ref="A1:CI124"/>
  <sheetViews>
    <sheetView topLeftCell="Z1" zoomScale="120" zoomScaleNormal="120" workbookViewId="0">
      <selection activeCell="A4" sqref="A4:A18"/>
    </sheetView>
  </sheetViews>
  <sheetFormatPr baseColWidth="10" defaultRowHeight="16" x14ac:dyDescent="0.2"/>
  <cols>
    <col min="1" max="1" width="16.6640625" style="17" customWidth="1"/>
    <col min="2" max="6" width="10.83203125" style="17"/>
    <col min="7" max="7" width="19.5" style="17" customWidth="1"/>
    <col min="8" max="14" width="10.83203125" style="17"/>
    <col min="15" max="15" width="20.1640625" style="17" customWidth="1"/>
    <col min="16" max="26" width="10.83203125" style="17"/>
    <col min="27" max="27" width="18.83203125" style="17" customWidth="1"/>
    <col min="28" max="16384" width="10.83203125" style="17"/>
  </cols>
  <sheetData>
    <row r="1" spans="1:41" x14ac:dyDescent="0.2">
      <c r="A1" s="17" t="s">
        <v>1484</v>
      </c>
      <c r="H1" s="17" t="s">
        <v>2106</v>
      </c>
    </row>
    <row r="2" spans="1:41" x14ac:dyDescent="0.2">
      <c r="A2" s="17" t="s">
        <v>503</v>
      </c>
      <c r="R2" s="17" t="s">
        <v>2103</v>
      </c>
      <c r="S2" s="17" t="s">
        <v>2067</v>
      </c>
      <c r="T2" s="17">
        <v>1</v>
      </c>
      <c r="U2" s="17">
        <v>0.73333333333333295</v>
      </c>
      <c r="V2" s="17">
        <v>0.73123733053006001</v>
      </c>
      <c r="W2" s="17">
        <v>3.0615246584896798E-3</v>
      </c>
      <c r="X2" s="17">
        <v>0.45555555555555499</v>
      </c>
      <c r="Y2" s="17">
        <v>0.416216045058934</v>
      </c>
      <c r="Z2" s="17" t="s">
        <v>2113</v>
      </c>
      <c r="AB2" s="17" t="s">
        <v>2146</v>
      </c>
      <c r="AL2" s="17" t="s">
        <v>2149</v>
      </c>
    </row>
    <row r="3" spans="1:41" x14ac:dyDescent="0.2">
      <c r="S3" s="17" t="s">
        <v>2103</v>
      </c>
      <c r="T3" s="17" t="s">
        <v>2104</v>
      </c>
      <c r="U3" s="17" t="s">
        <v>2105</v>
      </c>
      <c r="AB3" s="17" t="s">
        <v>2136</v>
      </c>
      <c r="AD3" s="17" t="s">
        <v>2136</v>
      </c>
      <c r="AF3" s="17" t="s">
        <v>2136</v>
      </c>
      <c r="AG3" s="17" t="s">
        <v>2136</v>
      </c>
      <c r="AH3" s="17" t="s">
        <v>2136</v>
      </c>
      <c r="AI3" s="17" t="s">
        <v>2136</v>
      </c>
      <c r="AJ3" s="17" t="s">
        <v>2135</v>
      </c>
      <c r="AK3" s="17" t="s">
        <v>2135</v>
      </c>
      <c r="AL3" s="17" t="s">
        <v>2135</v>
      </c>
      <c r="AM3" s="17" t="s">
        <v>2150</v>
      </c>
      <c r="AN3" s="17" t="s">
        <v>2136</v>
      </c>
      <c r="AO3" s="17" t="s">
        <v>2136</v>
      </c>
    </row>
    <row r="4" spans="1:41" x14ac:dyDescent="0.2">
      <c r="A4" s="17" t="s">
        <v>19</v>
      </c>
      <c r="B4" s="17">
        <v>100</v>
      </c>
      <c r="C4" s="17">
        <v>100</v>
      </c>
      <c r="D4" s="17">
        <v>100</v>
      </c>
      <c r="H4" s="17">
        <v>100</v>
      </c>
      <c r="I4" s="17">
        <v>100</v>
      </c>
      <c r="J4" s="17">
        <v>100</v>
      </c>
      <c r="P4" s="17">
        <v>100</v>
      </c>
      <c r="Q4" s="17">
        <v>100</v>
      </c>
      <c r="R4" s="17">
        <v>100</v>
      </c>
      <c r="S4" s="17">
        <v>100</v>
      </c>
      <c r="T4" s="17">
        <v>100</v>
      </c>
      <c r="U4" s="17">
        <v>100</v>
      </c>
      <c r="AB4" s="17">
        <f>+P4</f>
        <v>100</v>
      </c>
      <c r="AD4" s="17">
        <f>+Q4</f>
        <v>100</v>
      </c>
      <c r="AF4" s="17">
        <f>+S4</f>
        <v>100</v>
      </c>
      <c r="AG4" s="17">
        <f>+R4</f>
        <v>100</v>
      </c>
      <c r="AH4" s="17">
        <f>+T4</f>
        <v>100</v>
      </c>
      <c r="AI4" s="17">
        <f>+U4</f>
        <v>100</v>
      </c>
      <c r="AJ4" s="17">
        <v>100</v>
      </c>
      <c r="AK4" s="17">
        <v>100</v>
      </c>
      <c r="AL4" s="17">
        <f>+AJ4</f>
        <v>100</v>
      </c>
      <c r="AN4" s="17">
        <v>100</v>
      </c>
      <c r="AO4" s="17">
        <v>100</v>
      </c>
    </row>
    <row r="5" spans="1:41" x14ac:dyDescent="0.2">
      <c r="A5" s="17" t="s">
        <v>18</v>
      </c>
      <c r="B5" s="17">
        <v>10</v>
      </c>
      <c r="C5" s="17">
        <v>10</v>
      </c>
      <c r="D5" s="17">
        <v>10</v>
      </c>
      <c r="H5" s="17">
        <v>10</v>
      </c>
      <c r="I5" s="17">
        <v>10</v>
      </c>
      <c r="J5" s="17">
        <v>10</v>
      </c>
      <c r="P5" s="17">
        <v>20</v>
      </c>
      <c r="Q5" s="17">
        <v>20</v>
      </c>
      <c r="R5" s="17">
        <v>20</v>
      </c>
      <c r="S5" s="17">
        <v>20</v>
      </c>
      <c r="T5" s="17">
        <v>20</v>
      </c>
      <c r="U5" s="17">
        <v>20</v>
      </c>
      <c r="AB5" s="17">
        <f t="shared" ref="AB5:AB18" si="0">+P5</f>
        <v>20</v>
      </c>
      <c r="AD5" s="17">
        <f t="shared" ref="AD5:AD18" si="1">+Q5</f>
        <v>20</v>
      </c>
      <c r="AF5" s="17">
        <f t="shared" ref="AF5:AF18" si="2">+S5</f>
        <v>20</v>
      </c>
      <c r="AG5" s="17">
        <f t="shared" ref="AG5:AG18" si="3">+R5</f>
        <v>20</v>
      </c>
      <c r="AH5" s="17">
        <f t="shared" ref="AH5:AH18" si="4">+T5</f>
        <v>20</v>
      </c>
      <c r="AI5" s="17">
        <f t="shared" ref="AI5:AI18" si="5">+U5</f>
        <v>20</v>
      </c>
      <c r="AJ5" s="17">
        <v>20</v>
      </c>
      <c r="AK5" s="17">
        <v>20</v>
      </c>
      <c r="AL5" s="17">
        <f t="shared" ref="AL5:AL18" si="6">+AJ5</f>
        <v>20</v>
      </c>
      <c r="AN5" s="17">
        <v>20</v>
      </c>
      <c r="AO5" s="17">
        <v>20</v>
      </c>
    </row>
    <row r="6" spans="1:41" x14ac:dyDescent="0.2">
      <c r="A6" s="17" t="s">
        <v>8</v>
      </c>
      <c r="B6" s="17">
        <v>90</v>
      </c>
      <c r="C6" s="17">
        <v>90</v>
      </c>
      <c r="D6" s="17">
        <v>90</v>
      </c>
      <c r="H6" s="17">
        <v>90</v>
      </c>
      <c r="I6" s="17">
        <v>90</v>
      </c>
      <c r="J6" s="17">
        <v>90</v>
      </c>
      <c r="P6" s="17">
        <v>90</v>
      </c>
      <c r="Q6" s="17">
        <v>90</v>
      </c>
      <c r="R6" s="17">
        <v>90</v>
      </c>
      <c r="S6" s="17">
        <v>90</v>
      </c>
      <c r="T6" s="17">
        <v>90</v>
      </c>
      <c r="U6" s="17">
        <v>90</v>
      </c>
      <c r="AB6" s="17">
        <f t="shared" si="0"/>
        <v>90</v>
      </c>
      <c r="AD6" s="17">
        <f t="shared" si="1"/>
        <v>90</v>
      </c>
      <c r="AF6" s="17">
        <f t="shared" si="2"/>
        <v>90</v>
      </c>
      <c r="AG6" s="17">
        <f t="shared" si="3"/>
        <v>90</v>
      </c>
      <c r="AH6" s="17">
        <f t="shared" si="4"/>
        <v>90</v>
      </c>
      <c r="AI6" s="17">
        <f t="shared" si="5"/>
        <v>90</v>
      </c>
      <c r="AJ6" s="17">
        <v>90</v>
      </c>
      <c r="AK6" s="17">
        <v>90</v>
      </c>
      <c r="AL6" s="17">
        <f t="shared" si="6"/>
        <v>90</v>
      </c>
      <c r="AN6" s="17">
        <v>90</v>
      </c>
      <c r="AO6" s="17">
        <v>90</v>
      </c>
    </row>
    <row r="7" spans="1:41" x14ac:dyDescent="0.2">
      <c r="A7" s="17" t="s">
        <v>21</v>
      </c>
      <c r="B7" s="17">
        <v>0.98984640076795305</v>
      </c>
      <c r="C7" s="17">
        <v>0.98984640076795305</v>
      </c>
      <c r="D7" s="17">
        <v>0.98984640076795305</v>
      </c>
      <c r="H7" s="17">
        <v>0.98984640076795305</v>
      </c>
      <c r="I7" s="17">
        <v>0.98984640076795305</v>
      </c>
      <c r="J7" s="17">
        <v>0.98984640076795305</v>
      </c>
      <c r="P7" s="17">
        <v>0.98984640076795305</v>
      </c>
      <c r="Q7" s="17">
        <v>0.98984640076795305</v>
      </c>
      <c r="R7" s="17">
        <v>0.98984640076795305</v>
      </c>
      <c r="S7" s="17">
        <v>0.98984640076795305</v>
      </c>
      <c r="T7" s="17">
        <v>0.98984640076795305</v>
      </c>
      <c r="U7" s="17">
        <v>0.98984640076795305</v>
      </c>
      <c r="AB7" s="17">
        <f t="shared" si="0"/>
        <v>0.98984640076795305</v>
      </c>
      <c r="AD7" s="17">
        <f t="shared" si="1"/>
        <v>0.98984640076795305</v>
      </c>
      <c r="AF7" s="17">
        <f t="shared" si="2"/>
        <v>0.98984640076795305</v>
      </c>
      <c r="AG7" s="17">
        <f t="shared" si="3"/>
        <v>0.98984640076795305</v>
      </c>
      <c r="AH7" s="17">
        <f t="shared" si="4"/>
        <v>0.98984640076795305</v>
      </c>
      <c r="AI7" s="17">
        <f t="shared" si="5"/>
        <v>0.98984640076795305</v>
      </c>
      <c r="AJ7" s="17">
        <v>0.98984640076795305</v>
      </c>
      <c r="AK7" s="17">
        <v>0.98984640076795305</v>
      </c>
      <c r="AL7" s="17">
        <f t="shared" si="6"/>
        <v>0.98984640076795305</v>
      </c>
      <c r="AN7" s="17">
        <v>0.98984640076795305</v>
      </c>
      <c r="AO7" s="17">
        <v>0.98984640076795305</v>
      </c>
    </row>
    <row r="8" spans="1:41" x14ac:dyDescent="0.2">
      <c r="A8" s="17" t="s">
        <v>1</v>
      </c>
      <c r="B8" s="17">
        <v>4</v>
      </c>
      <c r="C8" s="17">
        <v>4</v>
      </c>
      <c r="D8" s="17">
        <v>4</v>
      </c>
      <c r="H8" s="17">
        <v>4</v>
      </c>
      <c r="I8" s="17">
        <v>4</v>
      </c>
      <c r="J8" s="17">
        <v>4</v>
      </c>
      <c r="P8" s="17">
        <v>4</v>
      </c>
      <c r="Q8" s="17">
        <v>4</v>
      </c>
      <c r="R8" s="17">
        <v>4</v>
      </c>
      <c r="S8" s="17">
        <v>4</v>
      </c>
      <c r="T8" s="17">
        <v>4</v>
      </c>
      <c r="U8" s="17">
        <v>4</v>
      </c>
      <c r="AB8" s="17">
        <f t="shared" si="0"/>
        <v>4</v>
      </c>
      <c r="AD8" s="17">
        <f t="shared" si="1"/>
        <v>4</v>
      </c>
      <c r="AF8" s="17">
        <f t="shared" si="2"/>
        <v>4</v>
      </c>
      <c r="AG8" s="17">
        <f t="shared" si="3"/>
        <v>4</v>
      </c>
      <c r="AH8" s="17">
        <f t="shared" si="4"/>
        <v>4</v>
      </c>
      <c r="AI8" s="17">
        <f t="shared" si="5"/>
        <v>4</v>
      </c>
      <c r="AJ8" s="17">
        <v>4</v>
      </c>
      <c r="AK8" s="17">
        <v>4</v>
      </c>
      <c r="AL8" s="17">
        <f t="shared" si="6"/>
        <v>4</v>
      </c>
      <c r="AN8" s="17">
        <v>4</v>
      </c>
      <c r="AO8" s="17">
        <v>4</v>
      </c>
    </row>
    <row r="9" spans="1:41" x14ac:dyDescent="0.2">
      <c r="A9" s="17" t="s">
        <v>2</v>
      </c>
      <c r="B9" s="17">
        <v>2.5</v>
      </c>
      <c r="C9" s="17">
        <v>2.5</v>
      </c>
      <c r="D9" s="17">
        <v>2.5</v>
      </c>
      <c r="H9" s="17">
        <v>2.5</v>
      </c>
      <c r="I9" s="17">
        <v>2.5</v>
      </c>
      <c r="J9" s="17">
        <v>2.5</v>
      </c>
      <c r="P9" s="17">
        <v>2.5</v>
      </c>
      <c r="Q9" s="17">
        <v>2.5</v>
      </c>
      <c r="R9" s="17">
        <v>2.5</v>
      </c>
      <c r="S9" s="17">
        <v>2.5</v>
      </c>
      <c r="T9" s="17">
        <v>1.5</v>
      </c>
      <c r="U9" s="17">
        <v>1.5</v>
      </c>
      <c r="AB9" s="17">
        <f t="shared" si="0"/>
        <v>2.5</v>
      </c>
      <c r="AD9" s="17">
        <f t="shared" si="1"/>
        <v>2.5</v>
      </c>
      <c r="AF9" s="17">
        <f t="shared" si="2"/>
        <v>2.5</v>
      </c>
      <c r="AG9" s="17">
        <f t="shared" si="3"/>
        <v>2.5</v>
      </c>
      <c r="AH9" s="17">
        <f t="shared" si="4"/>
        <v>1.5</v>
      </c>
      <c r="AI9" s="17">
        <f t="shared" si="5"/>
        <v>1.5</v>
      </c>
      <c r="AJ9" s="17">
        <v>2.5</v>
      </c>
      <c r="AK9" s="17">
        <v>2.5</v>
      </c>
      <c r="AL9" s="17">
        <f t="shared" si="6"/>
        <v>2.5</v>
      </c>
      <c r="AN9" s="17">
        <v>2.5</v>
      </c>
      <c r="AO9" s="17">
        <v>2.5</v>
      </c>
    </row>
    <row r="10" spans="1:41" x14ac:dyDescent="0.2">
      <c r="A10" s="17" t="s">
        <v>3</v>
      </c>
      <c r="B10" s="17">
        <v>7.4999999999999997E-2</v>
      </c>
      <c r="C10" s="17">
        <v>7.4999999999999997E-2</v>
      </c>
      <c r="D10" s="17">
        <v>7.4999999999999997E-2</v>
      </c>
      <c r="H10" s="17">
        <v>7.4999999999999997E-2</v>
      </c>
      <c r="I10" s="17">
        <v>7.4999999999999997E-2</v>
      </c>
      <c r="J10" s="17">
        <v>7.4999999999999997E-2</v>
      </c>
      <c r="P10" s="17">
        <v>7.4999999999999997E-2</v>
      </c>
      <c r="Q10" s="17">
        <v>7.4999999999999997E-2</v>
      </c>
      <c r="R10" s="17">
        <v>7.4999999999999997E-2</v>
      </c>
      <c r="S10" s="17">
        <v>7.4999999999999997E-2</v>
      </c>
      <c r="T10" s="17">
        <v>7.4999999999999997E-2</v>
      </c>
      <c r="U10" s="17">
        <v>7.4999999999999997E-2</v>
      </c>
      <c r="AB10" s="17">
        <f t="shared" si="0"/>
        <v>7.4999999999999997E-2</v>
      </c>
      <c r="AD10" s="17">
        <f t="shared" si="1"/>
        <v>7.4999999999999997E-2</v>
      </c>
      <c r="AF10" s="17">
        <f t="shared" si="2"/>
        <v>7.4999999999999997E-2</v>
      </c>
      <c r="AG10" s="17">
        <f t="shared" si="3"/>
        <v>7.4999999999999997E-2</v>
      </c>
      <c r="AH10" s="17">
        <f t="shared" si="4"/>
        <v>7.4999999999999997E-2</v>
      </c>
      <c r="AI10" s="17">
        <f t="shared" si="5"/>
        <v>7.4999999999999997E-2</v>
      </c>
      <c r="AJ10" s="17">
        <v>7.4999999999999997E-2</v>
      </c>
      <c r="AK10" s="17">
        <v>7.4999999999999997E-2</v>
      </c>
      <c r="AL10" s="17">
        <f t="shared" si="6"/>
        <v>7.4999999999999997E-2</v>
      </c>
      <c r="AN10" s="17">
        <v>7.4999999999999997E-2</v>
      </c>
      <c r="AO10" s="17">
        <v>7.4999999999999997E-2</v>
      </c>
    </row>
    <row r="11" spans="1:41" x14ac:dyDescent="0.2">
      <c r="A11" s="17" t="s">
        <v>4</v>
      </c>
      <c r="B11" s="17">
        <v>0.75</v>
      </c>
      <c r="C11" s="17">
        <v>0.75</v>
      </c>
      <c r="D11" s="17">
        <v>0.75</v>
      </c>
      <c r="H11" s="17">
        <v>0.75</v>
      </c>
      <c r="I11" s="17">
        <v>0.75</v>
      </c>
      <c r="J11" s="17">
        <v>0.75</v>
      </c>
      <c r="P11" s="17">
        <v>0.75</v>
      </c>
      <c r="Q11" s="17">
        <v>0.75</v>
      </c>
      <c r="R11" s="17">
        <v>0.75</v>
      </c>
      <c r="S11" s="17">
        <v>0.75</v>
      </c>
      <c r="T11" s="17">
        <v>0.75</v>
      </c>
      <c r="U11" s="17">
        <v>0.75</v>
      </c>
      <c r="AB11" s="17">
        <f t="shared" si="0"/>
        <v>0.75</v>
      </c>
      <c r="AD11" s="17">
        <f t="shared" si="1"/>
        <v>0.75</v>
      </c>
      <c r="AF11" s="17">
        <f t="shared" si="2"/>
        <v>0.75</v>
      </c>
      <c r="AG11" s="17">
        <f t="shared" si="3"/>
        <v>0.75</v>
      </c>
      <c r="AH11" s="17">
        <f t="shared" si="4"/>
        <v>0.75</v>
      </c>
      <c r="AI11" s="17">
        <f t="shared" si="5"/>
        <v>0.75</v>
      </c>
      <c r="AJ11" s="17">
        <v>0.75</v>
      </c>
      <c r="AK11" s="17">
        <v>0.75</v>
      </c>
      <c r="AL11" s="17">
        <f t="shared" si="6"/>
        <v>0.75</v>
      </c>
      <c r="AN11" s="17">
        <v>0.75</v>
      </c>
      <c r="AO11" s="17">
        <v>0.75</v>
      </c>
    </row>
    <row r="12" spans="1:41" x14ac:dyDescent="0.2">
      <c r="A12" s="17" t="s">
        <v>9</v>
      </c>
      <c r="B12" s="17">
        <v>1.2</v>
      </c>
      <c r="C12" s="17">
        <v>1.2</v>
      </c>
      <c r="D12" s="17">
        <v>1.2</v>
      </c>
      <c r="H12" s="17">
        <v>1.2</v>
      </c>
      <c r="I12" s="17">
        <v>1.2</v>
      </c>
      <c r="J12" s="17">
        <v>1.2</v>
      </c>
      <c r="P12" s="17">
        <v>1.2</v>
      </c>
      <c r="Q12" s="17">
        <v>1.2</v>
      </c>
      <c r="R12" s="17">
        <v>1.2</v>
      </c>
      <c r="S12" s="17">
        <v>1.2</v>
      </c>
      <c r="T12" s="17">
        <v>1.2</v>
      </c>
      <c r="U12" s="17">
        <v>1.2</v>
      </c>
      <c r="AB12" s="17">
        <f t="shared" si="0"/>
        <v>1.2</v>
      </c>
      <c r="AD12" s="17">
        <f t="shared" si="1"/>
        <v>1.2</v>
      </c>
      <c r="AF12" s="17">
        <f t="shared" si="2"/>
        <v>1.2</v>
      </c>
      <c r="AG12" s="17">
        <f t="shared" si="3"/>
        <v>1.2</v>
      </c>
      <c r="AH12" s="17">
        <f t="shared" si="4"/>
        <v>1.2</v>
      </c>
      <c r="AI12" s="17">
        <f t="shared" si="5"/>
        <v>1.2</v>
      </c>
      <c r="AJ12" s="17">
        <v>1.2</v>
      </c>
      <c r="AK12" s="17">
        <v>1.2</v>
      </c>
      <c r="AL12" s="17">
        <f t="shared" si="6"/>
        <v>1.2</v>
      </c>
      <c r="AN12" s="17">
        <v>1.2</v>
      </c>
      <c r="AO12" s="17">
        <v>1.2</v>
      </c>
    </row>
    <row r="13" spans="1:41" x14ac:dyDescent="0.2">
      <c r="A13" s="17" t="s">
        <v>1907</v>
      </c>
      <c r="B13" s="17" t="s">
        <v>2002</v>
      </c>
      <c r="C13" s="17" t="s">
        <v>2002</v>
      </c>
      <c r="D13" s="17" t="s">
        <v>2002</v>
      </c>
      <c r="H13" s="17" t="s">
        <v>2002</v>
      </c>
      <c r="I13" s="17" t="s">
        <v>2002</v>
      </c>
      <c r="J13" s="17" t="s">
        <v>2002</v>
      </c>
      <c r="P13" s="17" t="s">
        <v>2002</v>
      </c>
      <c r="Q13" s="17" t="s">
        <v>2002</v>
      </c>
      <c r="R13" s="17" t="s">
        <v>2002</v>
      </c>
      <c r="S13" s="17" t="s">
        <v>2002</v>
      </c>
      <c r="T13" s="17" t="s">
        <v>2002</v>
      </c>
      <c r="U13" s="17" t="s">
        <v>2002</v>
      </c>
      <c r="AB13" s="17" t="str">
        <f t="shared" si="0"/>
        <v>35 + 14days</v>
      </c>
      <c r="AD13" s="17" t="str">
        <f t="shared" si="1"/>
        <v>35 + 14days</v>
      </c>
      <c r="AF13" s="17" t="str">
        <f t="shared" si="2"/>
        <v>35 + 14days</v>
      </c>
      <c r="AG13" s="17" t="str">
        <f t="shared" si="3"/>
        <v>35 + 14days</v>
      </c>
      <c r="AH13" s="17" t="str">
        <f t="shared" si="4"/>
        <v>35 + 14days</v>
      </c>
      <c r="AI13" s="17" t="str">
        <f t="shared" si="5"/>
        <v>35 + 14days</v>
      </c>
      <c r="AJ13" s="17" t="s">
        <v>2002</v>
      </c>
      <c r="AK13" s="17" t="s">
        <v>2002</v>
      </c>
      <c r="AL13" s="17" t="str">
        <f t="shared" si="6"/>
        <v>35 + 14days</v>
      </c>
      <c r="AN13" s="17" t="s">
        <v>2002</v>
      </c>
      <c r="AO13" s="17" t="s">
        <v>2002</v>
      </c>
    </row>
    <row r="14" spans="1:41" x14ac:dyDescent="0.2">
      <c r="A14" s="17" t="s">
        <v>1998</v>
      </c>
      <c r="B14" s="17">
        <v>0</v>
      </c>
      <c r="C14" s="17">
        <v>0</v>
      </c>
      <c r="D14" s="17">
        <v>40</v>
      </c>
      <c r="H14" s="17">
        <v>0</v>
      </c>
      <c r="I14" s="17">
        <v>0</v>
      </c>
      <c r="J14" s="17">
        <v>40</v>
      </c>
      <c r="P14" s="17">
        <v>0</v>
      </c>
      <c r="Q14" s="17">
        <v>0</v>
      </c>
      <c r="R14" s="17">
        <v>40</v>
      </c>
      <c r="S14" s="17">
        <v>20</v>
      </c>
      <c r="T14" s="17">
        <v>0</v>
      </c>
      <c r="U14" s="17">
        <v>0</v>
      </c>
      <c r="AB14" s="17">
        <f t="shared" si="0"/>
        <v>0</v>
      </c>
      <c r="AD14" s="17">
        <f t="shared" si="1"/>
        <v>0</v>
      </c>
      <c r="AF14" s="17">
        <f t="shared" si="2"/>
        <v>20</v>
      </c>
      <c r="AG14" s="17">
        <f t="shared" si="3"/>
        <v>40</v>
      </c>
      <c r="AH14" s="17">
        <f t="shared" si="4"/>
        <v>0</v>
      </c>
      <c r="AI14" s="17">
        <f t="shared" si="5"/>
        <v>0</v>
      </c>
      <c r="AJ14" s="17">
        <v>0</v>
      </c>
      <c r="AK14" s="17">
        <v>0</v>
      </c>
      <c r="AL14" s="17">
        <f t="shared" si="6"/>
        <v>0</v>
      </c>
      <c r="AN14" s="17">
        <v>0</v>
      </c>
      <c r="AO14" s="17">
        <v>0</v>
      </c>
    </row>
    <row r="15" spans="1:41" x14ac:dyDescent="0.2">
      <c r="A15" s="17" t="s">
        <v>1999</v>
      </c>
      <c r="B15" s="17" t="s">
        <v>2003</v>
      </c>
      <c r="C15" s="17" t="s">
        <v>2003</v>
      </c>
      <c r="D15" s="17" t="s">
        <v>2003</v>
      </c>
      <c r="H15" s="17" t="s">
        <v>2003</v>
      </c>
      <c r="I15" s="17" t="s">
        <v>2003</v>
      </c>
      <c r="J15" s="17" t="s">
        <v>2003</v>
      </c>
      <c r="P15" s="17" t="s">
        <v>2003</v>
      </c>
      <c r="Q15" s="17" t="s">
        <v>2003</v>
      </c>
      <c r="R15" s="17" t="s">
        <v>2003</v>
      </c>
      <c r="S15" s="17" t="s">
        <v>2003</v>
      </c>
      <c r="T15" s="17" t="s">
        <v>2003</v>
      </c>
      <c r="U15" s="17" t="s">
        <v>2003</v>
      </c>
      <c r="AB15" s="17" t="str">
        <f t="shared" si="0"/>
        <v>10 + 14days</v>
      </c>
      <c r="AD15" s="17" t="str">
        <f t="shared" si="1"/>
        <v>10 + 14days</v>
      </c>
      <c r="AF15" s="17" t="str">
        <f t="shared" si="2"/>
        <v>10 + 14days</v>
      </c>
      <c r="AG15" s="17" t="str">
        <f t="shared" si="3"/>
        <v>10 + 14days</v>
      </c>
      <c r="AH15" s="17" t="str">
        <f t="shared" si="4"/>
        <v>10 + 14days</v>
      </c>
      <c r="AI15" s="17" t="str">
        <f t="shared" si="5"/>
        <v>10 + 14days</v>
      </c>
      <c r="AJ15" s="17" t="s">
        <v>2003</v>
      </c>
      <c r="AK15" s="17" t="s">
        <v>2003</v>
      </c>
      <c r="AL15" s="17" t="str">
        <f t="shared" si="6"/>
        <v>10 + 14days</v>
      </c>
      <c r="AN15" s="17" t="s">
        <v>2003</v>
      </c>
      <c r="AO15" s="17" t="s">
        <v>2003</v>
      </c>
    </row>
    <row r="16" spans="1:41" x14ac:dyDescent="0.2">
      <c r="A16" s="17" t="s">
        <v>2000</v>
      </c>
      <c r="B16" s="17">
        <v>0</v>
      </c>
      <c r="C16" s="17">
        <v>0</v>
      </c>
      <c r="D16" s="17">
        <v>40</v>
      </c>
      <c r="H16" s="17">
        <v>0</v>
      </c>
      <c r="I16" s="17">
        <v>0</v>
      </c>
      <c r="J16" s="17">
        <v>40</v>
      </c>
      <c r="P16" s="17">
        <v>0</v>
      </c>
      <c r="Q16" s="17">
        <v>0</v>
      </c>
      <c r="R16" s="17">
        <v>40</v>
      </c>
      <c r="S16" s="17">
        <v>1</v>
      </c>
      <c r="T16" s="17">
        <v>0</v>
      </c>
      <c r="U16" s="17">
        <v>0</v>
      </c>
      <c r="AB16" s="17">
        <f t="shared" si="0"/>
        <v>0</v>
      </c>
      <c r="AD16" s="17">
        <f t="shared" si="1"/>
        <v>0</v>
      </c>
      <c r="AF16" s="17">
        <f t="shared" si="2"/>
        <v>1</v>
      </c>
      <c r="AG16" s="17">
        <f t="shared" si="3"/>
        <v>40</v>
      </c>
      <c r="AH16" s="17">
        <f t="shared" si="4"/>
        <v>0</v>
      </c>
      <c r="AI16" s="17">
        <f t="shared" si="5"/>
        <v>0</v>
      </c>
      <c r="AJ16" s="17">
        <v>0</v>
      </c>
      <c r="AK16" s="17">
        <v>0</v>
      </c>
      <c r="AL16" s="17">
        <f t="shared" si="6"/>
        <v>0</v>
      </c>
      <c r="AN16" s="17">
        <v>0</v>
      </c>
      <c r="AO16" s="17">
        <v>0</v>
      </c>
    </row>
    <row r="17" spans="1:42" x14ac:dyDescent="0.2">
      <c r="A17" s="17" t="s">
        <v>2001</v>
      </c>
      <c r="B17" s="17">
        <v>1</v>
      </c>
      <c r="C17" s="17">
        <v>1</v>
      </c>
      <c r="D17" s="17">
        <v>1</v>
      </c>
      <c r="H17" s="17">
        <v>1</v>
      </c>
      <c r="I17" s="17">
        <v>1</v>
      </c>
      <c r="J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AB17" s="17">
        <f t="shared" si="0"/>
        <v>1</v>
      </c>
      <c r="AD17" s="17">
        <f t="shared" si="1"/>
        <v>1</v>
      </c>
      <c r="AF17" s="17">
        <f t="shared" si="2"/>
        <v>1</v>
      </c>
      <c r="AG17" s="17">
        <f t="shared" si="3"/>
        <v>1</v>
      </c>
      <c r="AH17" s="17">
        <f t="shared" si="4"/>
        <v>1</v>
      </c>
      <c r="AI17" s="17">
        <f t="shared" si="5"/>
        <v>1</v>
      </c>
      <c r="AJ17" s="17">
        <v>1</v>
      </c>
      <c r="AK17" s="17">
        <v>1</v>
      </c>
      <c r="AL17" s="17">
        <f t="shared" si="6"/>
        <v>1</v>
      </c>
      <c r="AN17" s="17">
        <v>1</v>
      </c>
      <c r="AO17" s="17">
        <v>1</v>
      </c>
    </row>
    <row r="18" spans="1:42" x14ac:dyDescent="0.2">
      <c r="A18" s="17" t="s">
        <v>1908</v>
      </c>
      <c r="B18" s="17">
        <f>1/1.2</f>
        <v>0.83333333333333337</v>
      </c>
      <c r="C18" s="17">
        <v>1</v>
      </c>
      <c r="D18" s="17">
        <v>1</v>
      </c>
      <c r="H18" s="17">
        <f>1/1.2</f>
        <v>0.83333333333333337</v>
      </c>
      <c r="I18" s="17">
        <v>1</v>
      </c>
      <c r="J18" s="17">
        <v>1</v>
      </c>
      <c r="P18" s="17">
        <f>1/1.2</f>
        <v>0.83333333333333337</v>
      </c>
      <c r="Q18" s="17">
        <v>1</v>
      </c>
      <c r="R18" s="17">
        <v>1</v>
      </c>
      <c r="S18" s="17">
        <v>1</v>
      </c>
      <c r="T18" s="17">
        <f>1/1.2</f>
        <v>0.83333333333333337</v>
      </c>
      <c r="U18" s="17">
        <v>1</v>
      </c>
      <c r="AB18" s="17">
        <f t="shared" si="0"/>
        <v>0.83333333333333337</v>
      </c>
      <c r="AD18" s="17">
        <f t="shared" si="1"/>
        <v>1</v>
      </c>
      <c r="AF18" s="17">
        <f t="shared" si="2"/>
        <v>1</v>
      </c>
      <c r="AG18" s="17">
        <f t="shared" si="3"/>
        <v>1</v>
      </c>
      <c r="AH18" s="17">
        <f t="shared" si="4"/>
        <v>0.83333333333333337</v>
      </c>
      <c r="AI18" s="17">
        <f t="shared" si="5"/>
        <v>1</v>
      </c>
      <c r="AJ18" s="17">
        <v>0.83333333333333337</v>
      </c>
      <c r="AK18" s="17">
        <v>1</v>
      </c>
      <c r="AL18" s="17">
        <f t="shared" si="6"/>
        <v>0.83333333333333337</v>
      </c>
      <c r="AN18" s="17">
        <v>0.83333333333333337</v>
      </c>
      <c r="AO18" s="17">
        <v>1</v>
      </c>
    </row>
    <row r="21" spans="1:42" x14ac:dyDescent="0.2">
      <c r="P21" s="17">
        <v>1</v>
      </c>
      <c r="Q21" s="17">
        <v>2</v>
      </c>
      <c r="R21" s="17">
        <v>3</v>
      </c>
      <c r="S21" s="17" t="s">
        <v>2103</v>
      </c>
      <c r="T21" s="17" t="s">
        <v>2104</v>
      </c>
      <c r="U21" s="17" t="s">
        <v>2105</v>
      </c>
      <c r="AB21" s="17">
        <v>1</v>
      </c>
      <c r="AD21" s="17">
        <v>2</v>
      </c>
      <c r="AF21" s="17" t="s">
        <v>2103</v>
      </c>
      <c r="AG21" s="17">
        <v>3</v>
      </c>
      <c r="AH21" s="17" t="s">
        <v>2104</v>
      </c>
      <c r="AI21" s="17" t="s">
        <v>2105</v>
      </c>
      <c r="AJ21" s="17" t="s">
        <v>2143</v>
      </c>
      <c r="AK21" s="17" t="s">
        <v>2144</v>
      </c>
      <c r="AL21" s="17" t="s">
        <v>2145</v>
      </c>
      <c r="AN21" s="17" t="s">
        <v>2148</v>
      </c>
      <c r="AO21" s="17" t="s">
        <v>2155</v>
      </c>
    </row>
    <row r="22" spans="1:42" x14ac:dyDescent="0.2">
      <c r="A22" s="17" t="s">
        <v>612</v>
      </c>
      <c r="F22" s="17">
        <v>1</v>
      </c>
      <c r="G22" s="17" t="s">
        <v>616</v>
      </c>
      <c r="H22" s="17" t="s">
        <v>2005</v>
      </c>
      <c r="I22" s="17" t="s">
        <v>2058</v>
      </c>
      <c r="J22" s="17" t="s">
        <v>2061</v>
      </c>
      <c r="K22" s="17" t="s">
        <v>1847</v>
      </c>
      <c r="O22" s="17" t="str">
        <f>+G22</f>
        <v>UNconstrained</v>
      </c>
      <c r="P22" s="17" t="s">
        <v>2097</v>
      </c>
      <c r="Q22" s="17" t="s">
        <v>2097</v>
      </c>
      <c r="R22" s="17" t="s">
        <v>2100</v>
      </c>
      <c r="S22" s="17" t="s">
        <v>2005</v>
      </c>
      <c r="T22" s="17" t="s">
        <v>2005</v>
      </c>
      <c r="U22" s="17" t="s">
        <v>2005</v>
      </c>
      <c r="AA22" s="17" t="s">
        <v>616</v>
      </c>
      <c r="AB22" s="17" t="s">
        <v>2126</v>
      </c>
      <c r="AC22" s="17" t="s">
        <v>2167</v>
      </c>
      <c r="AD22" s="17" t="s">
        <v>2129</v>
      </c>
      <c r="AF22" s="17" t="s">
        <v>2125</v>
      </c>
      <c r="AG22" s="17" t="s">
        <v>2131</v>
      </c>
      <c r="AH22" s="17" t="s">
        <v>2119</v>
      </c>
      <c r="AI22" s="17" t="s">
        <v>2122</v>
      </c>
      <c r="AJ22" s="17" t="s">
        <v>2139</v>
      </c>
      <c r="AK22" s="17" t="s">
        <v>2142</v>
      </c>
      <c r="AL22" s="17" t="s">
        <v>2139</v>
      </c>
      <c r="AN22" s="17" t="s">
        <v>2154</v>
      </c>
      <c r="AO22" s="17" t="s">
        <v>2159</v>
      </c>
      <c r="AP22" s="17" t="s">
        <v>2159</v>
      </c>
    </row>
    <row r="23" spans="1:42" x14ac:dyDescent="0.2">
      <c r="A23" s="17" t="s">
        <v>613</v>
      </c>
      <c r="F23" s="17">
        <v>2</v>
      </c>
      <c r="G23" s="17" t="s">
        <v>440</v>
      </c>
      <c r="H23" s="17" t="s">
        <v>2065</v>
      </c>
      <c r="I23" s="17" t="s">
        <v>442</v>
      </c>
      <c r="J23" s="17" t="s">
        <v>442</v>
      </c>
      <c r="K23" s="17" t="s">
        <v>442</v>
      </c>
      <c r="O23" s="17" t="str">
        <f t="shared" ref="O23:O54" si="7">+G23</f>
        <v>y_mean_unc, # x1 = p, x2 = y, x3 = x, x4 = xf, x5 = xd</v>
      </c>
      <c r="P23" s="17" t="s">
        <v>2065</v>
      </c>
      <c r="Q23" s="17" t="s">
        <v>442</v>
      </c>
      <c r="R23" s="17" t="s">
        <v>442</v>
      </c>
      <c r="S23" s="17" t="s">
        <v>442</v>
      </c>
      <c r="T23" s="17" t="s">
        <v>2065</v>
      </c>
      <c r="U23" s="17" t="s">
        <v>442</v>
      </c>
      <c r="AA23" s="17" t="s">
        <v>440</v>
      </c>
      <c r="AB23" s="17" t="s">
        <v>2065</v>
      </c>
      <c r="AC23" s="17" t="s">
        <v>2065</v>
      </c>
      <c r="AD23" s="17" t="s">
        <v>442</v>
      </c>
      <c r="AF23" s="17" t="s">
        <v>442</v>
      </c>
      <c r="AG23" s="17" t="s">
        <v>442</v>
      </c>
      <c r="AH23" s="17" t="s">
        <v>2065</v>
      </c>
      <c r="AI23" s="17" t="s">
        <v>442</v>
      </c>
      <c r="AJ23" s="17" t="s">
        <v>2065</v>
      </c>
      <c r="AK23" s="17" t="s">
        <v>442</v>
      </c>
      <c r="AL23" s="17" t="s">
        <v>2065</v>
      </c>
      <c r="AN23" s="17" t="s">
        <v>2065</v>
      </c>
      <c r="AO23" s="17" t="s">
        <v>442</v>
      </c>
      <c r="AP23" s="17" t="s">
        <v>2065</v>
      </c>
    </row>
    <row r="24" spans="1:42" x14ac:dyDescent="0.2">
      <c r="A24" s="17" t="s">
        <v>616</v>
      </c>
      <c r="B24" s="17" t="s">
        <v>2005</v>
      </c>
      <c r="C24" s="17" t="s">
        <v>2005</v>
      </c>
      <c r="D24" s="17" t="s">
        <v>2005</v>
      </c>
      <c r="G24" s="17" t="s">
        <v>2027</v>
      </c>
      <c r="H24" s="17">
        <v>0.283929332722056</v>
      </c>
      <c r="I24" s="17">
        <v>0.23203124999999999</v>
      </c>
      <c r="J24" s="17">
        <v>0.22331350391291699</v>
      </c>
      <c r="K24" s="17">
        <v>0.21041254977179799</v>
      </c>
      <c r="O24" s="17" t="str">
        <f t="shared" si="7"/>
        <v>2 y</v>
      </c>
      <c r="P24" s="17">
        <v>0.283929332722056</v>
      </c>
      <c r="Q24" s="17">
        <v>0.23203124999999999</v>
      </c>
      <c r="R24" s="17">
        <v>0.21041254977179799</v>
      </c>
      <c r="S24" s="17">
        <v>0.231368061613026</v>
      </c>
      <c r="T24" s="17">
        <v>0.283929332722056</v>
      </c>
      <c r="U24" s="17">
        <v>0.23203124999999999</v>
      </c>
      <c r="AA24" s="17" t="s">
        <v>2027</v>
      </c>
      <c r="AB24" s="17">
        <v>0.28310533030579199</v>
      </c>
      <c r="AC24" s="17">
        <v>1.94147960211225</v>
      </c>
      <c r="AD24" s="17">
        <v>0.23203124999999999</v>
      </c>
      <c r="AF24" s="17">
        <v>0.231368061613026</v>
      </c>
      <c r="AG24" s="17">
        <v>0.20992535780875099</v>
      </c>
      <c r="AH24" s="17">
        <v>0.28311780998025998</v>
      </c>
      <c r="AI24" s="17">
        <v>0.231368061613026</v>
      </c>
      <c r="AJ24" s="17">
        <v>0.283929332722056</v>
      </c>
      <c r="AK24" s="17">
        <v>0.23203124999999999</v>
      </c>
      <c r="AL24" s="17">
        <v>0.283929332722056</v>
      </c>
      <c r="AN24" s="17">
        <v>1.99141660074141</v>
      </c>
      <c r="AO24" s="17">
        <v>1.6274150990701199</v>
      </c>
      <c r="AP24" s="17">
        <v>1.94147960211225</v>
      </c>
    </row>
    <row r="25" spans="1:42" x14ac:dyDescent="0.2">
      <c r="A25" s="17" t="s">
        <v>12</v>
      </c>
      <c r="B25" s="17">
        <v>0.42492086443602101</v>
      </c>
      <c r="C25" s="17">
        <v>0.36721309982552403</v>
      </c>
      <c r="D25" s="17">
        <v>0.28366026245515402</v>
      </c>
      <c r="G25" s="17" t="s">
        <v>2028</v>
      </c>
      <c r="H25" s="17">
        <v>0.469814219473698</v>
      </c>
      <c r="I25" s="17">
        <v>0.41622473723084802</v>
      </c>
      <c r="J25" s="17">
        <v>0.40677007128471399</v>
      </c>
      <c r="K25" s="17">
        <v>0.39250300269294602</v>
      </c>
      <c r="O25" s="17" t="str">
        <f t="shared" si="7"/>
        <v>3 x</v>
      </c>
      <c r="P25" s="17">
        <v>0.469814219473698</v>
      </c>
      <c r="Q25" s="17">
        <v>0.41622473723084802</v>
      </c>
      <c r="R25" s="17">
        <v>0.39250300269294602</v>
      </c>
      <c r="S25" s="17">
        <v>0.41551054011726002</v>
      </c>
      <c r="T25" s="17">
        <v>0.469814219473698</v>
      </c>
      <c r="U25" s="17">
        <v>0.41622473723084802</v>
      </c>
      <c r="AA25" s="17" t="s">
        <v>2028</v>
      </c>
      <c r="AB25" s="17">
        <v>0.46899566426546802</v>
      </c>
      <c r="AC25" s="17">
        <v>1.48894857771862</v>
      </c>
      <c r="AD25" s="17">
        <v>0.41622473723084802</v>
      </c>
      <c r="AF25" s="17">
        <v>0.41551054011726002</v>
      </c>
      <c r="AG25" s="17">
        <v>0.39195746596409697</v>
      </c>
      <c r="AH25" s="17">
        <v>0.46900806854258498</v>
      </c>
      <c r="AI25" s="17">
        <v>0.41551054011726002</v>
      </c>
      <c r="AJ25" s="17">
        <v>0.469814219473698</v>
      </c>
      <c r="AK25" s="17">
        <v>0.41622473723084802</v>
      </c>
      <c r="AL25" s="17">
        <v>0.469814219473698</v>
      </c>
      <c r="AN25" s="17">
        <v>1.5118102095466901</v>
      </c>
      <c r="AO25" s="17">
        <v>1.3393651812335501</v>
      </c>
      <c r="AP25" s="17">
        <v>1.48894857771862</v>
      </c>
    </row>
    <row r="26" spans="1:42" x14ac:dyDescent="0.2">
      <c r="A26" s="17" t="s">
        <v>440</v>
      </c>
      <c r="B26" s="17" t="s">
        <v>1940</v>
      </c>
      <c r="C26" s="17" t="s">
        <v>1856</v>
      </c>
      <c r="D26" s="17" t="s">
        <v>1856</v>
      </c>
      <c r="G26" s="17" t="s">
        <v>2029</v>
      </c>
      <c r="H26" s="17">
        <v>9.8699174822405006E-2</v>
      </c>
      <c r="I26" s="17">
        <v>5.8007812499999999E-2</v>
      </c>
      <c r="J26" s="17">
        <v>5.5828375978229199E-2</v>
      </c>
      <c r="K26" s="17">
        <v>5.2603137442949699E-2</v>
      </c>
      <c r="O26" s="17" t="str">
        <f t="shared" si="7"/>
        <v>4 xf</v>
      </c>
      <c r="P26" s="17">
        <v>9.8699174822405006E-2</v>
      </c>
      <c r="Q26" s="17">
        <v>5.8007812499999999E-2</v>
      </c>
      <c r="R26" s="17">
        <v>5.2603137442949699E-2</v>
      </c>
      <c r="S26" s="17">
        <v>5.7842015403256702E-2</v>
      </c>
      <c r="T26" s="17">
        <v>9.8699174822405006E-2</v>
      </c>
      <c r="U26" s="17">
        <v>5.8007812499999999E-2</v>
      </c>
      <c r="AA26" s="17" t="s">
        <v>2029</v>
      </c>
      <c r="AB26" s="17">
        <v>9.8412736088663799E-2</v>
      </c>
      <c r="AC26" s="17">
        <v>0.67489481564271203</v>
      </c>
      <c r="AD26" s="17">
        <v>5.8007812499999999E-2</v>
      </c>
      <c r="AF26" s="17">
        <v>5.7842015403256702E-2</v>
      </c>
      <c r="AG26" s="17">
        <v>5.2481339452187699E-2</v>
      </c>
      <c r="AH26" s="17">
        <v>9.8417074258166204E-2</v>
      </c>
      <c r="AI26" s="17">
        <v>5.7842015403256702E-2</v>
      </c>
      <c r="AJ26" s="17">
        <v>9.8699174822405006E-2</v>
      </c>
      <c r="AK26" s="17">
        <v>5.8007812499999999E-2</v>
      </c>
      <c r="AL26" s="17">
        <v>9.8699174822405006E-2</v>
      </c>
      <c r="AN26" s="17">
        <v>0.69225385533950401</v>
      </c>
      <c r="AO26" s="17">
        <v>0.40685377476753198</v>
      </c>
      <c r="AP26" s="17">
        <v>0.67489481564271203</v>
      </c>
    </row>
    <row r="27" spans="1:42" x14ac:dyDescent="0.2">
      <c r="B27" s="17">
        <v>0.283929332722056</v>
      </c>
      <c r="C27" s="17">
        <v>0.23203124999999999</v>
      </c>
      <c r="D27" s="17">
        <v>0.22269123567546201</v>
      </c>
      <c r="G27" s="17" t="s">
        <v>2030</v>
      </c>
      <c r="H27" s="17" t="s">
        <v>2066</v>
      </c>
      <c r="I27" s="17" t="s">
        <v>2031</v>
      </c>
      <c r="J27" s="17" t="s">
        <v>2062</v>
      </c>
      <c r="K27" s="17" t="s">
        <v>2095</v>
      </c>
      <c r="O27" s="17" t="str">
        <f t="shared" si="7"/>
        <v>5 xd</v>
      </c>
      <c r="P27" s="17" t="s">
        <v>2066</v>
      </c>
      <c r="Q27" s="17" t="s">
        <v>2031</v>
      </c>
      <c r="R27" s="17" t="s">
        <v>2095</v>
      </c>
      <c r="S27" s="17" t="s">
        <v>2114</v>
      </c>
      <c r="T27" s="17" t="s">
        <v>2066</v>
      </c>
      <c r="U27" s="17" t="s">
        <v>2031</v>
      </c>
      <c r="AA27" s="17" t="s">
        <v>2030</v>
      </c>
      <c r="AB27" s="17" t="s">
        <v>2127</v>
      </c>
      <c r="AC27" s="17" t="s">
        <v>2163</v>
      </c>
      <c r="AD27" s="17" t="s">
        <v>2031</v>
      </c>
      <c r="AF27" s="17" t="s">
        <v>2114</v>
      </c>
      <c r="AG27" s="17" t="s">
        <v>2132</v>
      </c>
      <c r="AH27" s="17" t="s">
        <v>2117</v>
      </c>
      <c r="AI27" s="17" t="s">
        <v>2114</v>
      </c>
      <c r="AJ27" s="17" t="s">
        <v>2066</v>
      </c>
      <c r="AK27" s="17" t="s">
        <v>2031</v>
      </c>
      <c r="AL27" s="17" t="s">
        <v>2066</v>
      </c>
      <c r="AN27" s="17" t="s">
        <v>2152</v>
      </c>
      <c r="AO27" s="17" t="s">
        <v>2157</v>
      </c>
      <c r="AP27" s="17" t="s">
        <v>2163</v>
      </c>
    </row>
    <row r="28" spans="1:42" x14ac:dyDescent="0.2">
      <c r="B28" s="17">
        <v>0.469814219473698</v>
      </c>
      <c r="C28" s="17">
        <v>0.41622473723084802</v>
      </c>
      <c r="D28" s="17">
        <v>0.40608960725648402</v>
      </c>
      <c r="F28" s="17">
        <v>3</v>
      </c>
      <c r="G28" s="17" t="s">
        <v>12</v>
      </c>
      <c r="H28" s="17">
        <v>0.42492086443602101</v>
      </c>
      <c r="I28" s="17">
        <v>0.36721309982552403</v>
      </c>
      <c r="J28" s="17">
        <v>0.212441907590077</v>
      </c>
      <c r="K28" s="17">
        <v>5.5982884246161602E-2</v>
      </c>
      <c r="L28" s="17">
        <f>+J28-I28</f>
        <v>-0.15477119223544702</v>
      </c>
      <c r="M28" s="17">
        <f>+K28-I28</f>
        <v>-0.31123021557936242</v>
      </c>
      <c r="O28" s="17" t="str">
        <f t="shared" si="7"/>
        <v>y_mean</v>
      </c>
      <c r="P28" s="17">
        <v>0.47991418806693198</v>
      </c>
      <c r="Q28" s="17">
        <v>0.420471782069054</v>
      </c>
      <c r="R28" s="17">
        <v>0.180372107949307</v>
      </c>
      <c r="S28" s="17">
        <v>0.32753902465368301</v>
      </c>
      <c r="T28" s="17">
        <v>0.40561357165101303</v>
      </c>
      <c r="U28" s="17">
        <v>0.341899148192924</v>
      </c>
      <c r="V28" s="17">
        <f>+S28-Q28</f>
        <v>-9.2932757415370992E-2</v>
      </c>
      <c r="W28" s="17">
        <f>+R28-S28</f>
        <v>-0.14716691670437601</v>
      </c>
      <c r="X28" s="17">
        <f>+S28-P28</f>
        <v>-0.15237516341324897</v>
      </c>
      <c r="AA28" s="17" t="s">
        <v>12</v>
      </c>
      <c r="AB28" s="17">
        <v>0.439724565135995</v>
      </c>
      <c r="AC28" s="17">
        <v>0.439724565135995</v>
      </c>
      <c r="AD28" s="17">
        <v>0.37959830274122403</v>
      </c>
      <c r="AE28" s="17">
        <f>+AO28</f>
        <v>0.41891266537045901</v>
      </c>
      <c r="AF28" s="17">
        <v>0.35848969705783601</v>
      </c>
      <c r="AG28" s="17">
        <v>0.21299113513982901</v>
      </c>
      <c r="AH28" s="17">
        <v>0.44811776487982402</v>
      </c>
      <c r="AI28" s="17">
        <v>0.377623963012504</v>
      </c>
      <c r="AJ28" s="17">
        <v>0.49434054135537198</v>
      </c>
      <c r="AK28" s="17">
        <v>0.429823456484834</v>
      </c>
      <c r="AL28" s="17">
        <v>0.49433977861628198</v>
      </c>
      <c r="AN28" s="17">
        <v>0.48116553869782702</v>
      </c>
      <c r="AO28" s="17">
        <v>0.41891266537045901</v>
      </c>
      <c r="AP28" s="17">
        <v>0.41891266537045901</v>
      </c>
    </row>
    <row r="29" spans="1:42" x14ac:dyDescent="0.2">
      <c r="B29" s="17">
        <v>9.8699174822405006E-2</v>
      </c>
      <c r="C29" s="17">
        <v>5.8007812499999999E-2</v>
      </c>
      <c r="D29" s="17">
        <v>5.5672808918865599E-2</v>
      </c>
      <c r="F29" s="17">
        <f>+F28+1</f>
        <v>4</v>
      </c>
      <c r="G29" s="17" t="s">
        <v>20</v>
      </c>
      <c r="H29" s="17">
        <v>1.61323242167979</v>
      </c>
      <c r="I29" s="17">
        <v>1.67445924260912</v>
      </c>
      <c r="J29" s="17">
        <v>1.8141168677925199</v>
      </c>
      <c r="K29" s="17">
        <v>2.0846338704856202</v>
      </c>
      <c r="L29" s="17">
        <f t="shared" ref="L29:L54" si="8">+J29-I29</f>
        <v>0.13965762518339986</v>
      </c>
      <c r="M29" s="17">
        <f t="shared" ref="M29:M54" si="9">+K29-I29</f>
        <v>0.41017462787650016</v>
      </c>
      <c r="O29" s="17" t="str">
        <f t="shared" si="7"/>
        <v>p_mean</v>
      </c>
      <c r="P29" s="17">
        <v>1.6795447693691401</v>
      </c>
      <c r="Q29" s="17">
        <v>1.74081465239124</v>
      </c>
      <c r="R29" s="17">
        <v>2.0005137506811401</v>
      </c>
      <c r="S29" s="17">
        <v>1.71730354270979</v>
      </c>
      <c r="T29" s="17">
        <v>1.6138449395069401</v>
      </c>
      <c r="U29" s="17">
        <v>1.6851320058907799</v>
      </c>
      <c r="V29" s="17">
        <f t="shared" ref="V29:V54" si="10">+S29-Q29</f>
        <v>-2.3511109681449982E-2</v>
      </c>
      <c r="W29" s="17">
        <f t="shared" ref="W29:W54" si="11">+R29-S29</f>
        <v>0.2832102079713501</v>
      </c>
      <c r="X29" s="17">
        <f t="shared" ref="X29:X54" si="12">+S29-P29</f>
        <v>3.775877334064992E-2</v>
      </c>
      <c r="AA29" s="17" t="s">
        <v>20</v>
      </c>
      <c r="AB29" s="17">
        <v>1.7426183063490199</v>
      </c>
      <c r="AC29" s="17">
        <v>1.7426183063490199</v>
      </c>
      <c r="AD29" s="17">
        <v>1.80883363038017</v>
      </c>
      <c r="AE29" s="17">
        <f t="shared" ref="AE29:AE54" si="13">+AO29</f>
        <v>1.7604710682687601</v>
      </c>
      <c r="AF29" s="17">
        <v>1.8507147467348399</v>
      </c>
      <c r="AG29" s="17">
        <v>1.9992802630825799</v>
      </c>
      <c r="AH29" s="17">
        <v>1.7378702902483201</v>
      </c>
      <c r="AI29" s="17">
        <v>1.8141360707534</v>
      </c>
      <c r="AJ29" s="17">
        <v>1.6865265466528401</v>
      </c>
      <c r="AK29" s="17">
        <v>1.7491277995565799</v>
      </c>
      <c r="AL29" s="17">
        <v>1.6865274750941099</v>
      </c>
      <c r="AN29" s="17">
        <v>1.6974570398137501</v>
      </c>
      <c r="AO29" s="17">
        <v>1.7604710682687601</v>
      </c>
      <c r="AP29" s="17">
        <v>1.7604710682687601</v>
      </c>
    </row>
    <row r="30" spans="1:42" x14ac:dyDescent="0.2">
      <c r="B30" s="17" t="s">
        <v>2006</v>
      </c>
      <c r="C30" s="17" t="s">
        <v>2007</v>
      </c>
      <c r="D30" s="17" t="s">
        <v>2014</v>
      </c>
      <c r="F30" s="17">
        <f t="shared" ref="F30:F54" si="14">+F29+1</f>
        <v>5</v>
      </c>
      <c r="G30" s="17" t="s">
        <v>2015</v>
      </c>
      <c r="H30" s="17">
        <v>0.31037191135917602</v>
      </c>
      <c r="I30" s="17">
        <v>0.29433849300639198</v>
      </c>
      <c r="J30" s="17">
        <v>0.17506223825675199</v>
      </c>
      <c r="K30" s="17">
        <v>5.3759103974320002E-2</v>
      </c>
      <c r="L30" s="17">
        <f t="shared" si="8"/>
        <v>-0.11927625474963999</v>
      </c>
      <c r="M30" s="17">
        <f t="shared" si="9"/>
        <v>-0.24057938903207199</v>
      </c>
      <c r="O30" s="17" t="str">
        <f t="shared" si="7"/>
        <v>nd</v>
      </c>
      <c r="P30" s="17">
        <v>0.43687497823543098</v>
      </c>
      <c r="Q30" s="17">
        <v>0.41611742284113401</v>
      </c>
      <c r="R30" s="17">
        <v>0.156556366038588</v>
      </c>
      <c r="S30" s="17">
        <v>0.26416704463063501</v>
      </c>
      <c r="T30" s="17">
        <v>0.28436365419231502</v>
      </c>
      <c r="U30" s="17">
        <v>0.255283049897987</v>
      </c>
      <c r="V30" s="17">
        <f t="shared" si="10"/>
        <v>-0.151950378210499</v>
      </c>
      <c r="W30" s="17">
        <f t="shared" si="11"/>
        <v>-0.10761067859204701</v>
      </c>
      <c r="X30" s="17">
        <f t="shared" si="12"/>
        <v>-0.17270793360479597</v>
      </c>
      <c r="AA30" s="17" t="s">
        <v>2015</v>
      </c>
      <c r="AB30" s="17">
        <v>0.363586669895195</v>
      </c>
      <c r="AC30" s="17">
        <v>0.363586669895195</v>
      </c>
      <c r="AD30" s="17">
        <v>0.34498583951656903</v>
      </c>
      <c r="AE30" s="17">
        <f t="shared" si="13"/>
        <v>0.37900312200327402</v>
      </c>
      <c r="AF30" s="17">
        <v>0.32944753811011002</v>
      </c>
      <c r="AG30" s="17">
        <v>0.18823105968916501</v>
      </c>
      <c r="AH30" s="17">
        <v>0.35150318108647399</v>
      </c>
      <c r="AI30" s="17">
        <v>0.31622418483299802</v>
      </c>
      <c r="AJ30" s="17">
        <v>0.407527753933145</v>
      </c>
      <c r="AK30" s="17">
        <v>0.386956184385639</v>
      </c>
      <c r="AL30" s="17">
        <v>0.40752721632757699</v>
      </c>
      <c r="AN30" s="17">
        <v>0.39896146994429599</v>
      </c>
      <c r="AO30" s="17">
        <v>0.37900312200327402</v>
      </c>
      <c r="AP30" s="17">
        <v>0.37900312200327402</v>
      </c>
    </row>
    <row r="31" spans="1:42" x14ac:dyDescent="0.2">
      <c r="A31" s="17" t="s">
        <v>585</v>
      </c>
      <c r="B31" s="17">
        <v>0.10552390655296399</v>
      </c>
      <c r="C31" s="17">
        <v>8.9523435310800897E-2</v>
      </c>
      <c r="D31" s="17">
        <v>5.6285372884802197E-2</v>
      </c>
      <c r="E31" s="17">
        <f>+D31-C31</f>
        <v>-3.32380624259987E-2</v>
      </c>
      <c r="F31" s="17">
        <f t="shared" si="14"/>
        <v>6</v>
      </c>
      <c r="G31" s="17" t="s">
        <v>2016</v>
      </c>
      <c r="H31" s="17">
        <v>8.3180156105507302E-2</v>
      </c>
      <c r="I31" s="17">
        <v>5.0643938667907201E-2</v>
      </c>
      <c r="J31" s="17">
        <v>3.4444124454307598E-2</v>
      </c>
      <c r="K31" s="17">
        <v>6.3043429244440596E-3</v>
      </c>
      <c r="L31" s="17">
        <f t="shared" si="8"/>
        <v>-1.6199814213599603E-2</v>
      </c>
      <c r="M31" s="17">
        <f t="shared" si="9"/>
        <v>-4.4339595743463141E-2</v>
      </c>
      <c r="O31" s="17" t="str">
        <f t="shared" si="7"/>
        <v>nf</v>
      </c>
      <c r="P31" s="17">
        <v>0.111254659863011</v>
      </c>
      <c r="Q31" s="17">
        <v>6.7493657189813205E-2</v>
      </c>
      <c r="R31" s="17">
        <v>3.7172751732716197E-2</v>
      </c>
      <c r="S31" s="17">
        <v>4.1706476818330201E-2</v>
      </c>
      <c r="T31" s="17">
        <v>9.4482737140819298E-2</v>
      </c>
      <c r="U31" s="17">
        <v>6.5240891322454003E-2</v>
      </c>
      <c r="V31" s="17">
        <f t="shared" si="10"/>
        <v>-2.5787180371483004E-2</v>
      </c>
      <c r="W31" s="17">
        <f t="shared" si="11"/>
        <v>-4.5337250856140043E-3</v>
      </c>
      <c r="X31" s="17">
        <f t="shared" si="12"/>
        <v>-6.95481830446808E-2</v>
      </c>
      <c r="AA31" s="17" t="s">
        <v>2016</v>
      </c>
      <c r="AB31" s="17">
        <v>0.10396067589163401</v>
      </c>
      <c r="AC31" s="17">
        <v>0.10396067589163401</v>
      </c>
      <c r="AD31" s="17">
        <v>6.3106026779756394E-2</v>
      </c>
      <c r="AE31" s="17">
        <f t="shared" si="13"/>
        <v>6.0841861992105499E-2</v>
      </c>
      <c r="AF31" s="17">
        <v>5.5401845298633998E-2</v>
      </c>
      <c r="AG31" s="17">
        <v>3.5204662435348998E-2</v>
      </c>
      <c r="AH31" s="17">
        <v>0.120245933807812</v>
      </c>
      <c r="AI31" s="17">
        <v>8.2757342998961397E-2</v>
      </c>
      <c r="AJ31" s="17">
        <v>0.10508723931365101</v>
      </c>
      <c r="AK31" s="17">
        <v>6.3751164990921594E-2</v>
      </c>
      <c r="AL31" s="17">
        <v>0.10508700292452</v>
      </c>
      <c r="AN31" s="17">
        <v>0.100412588097442</v>
      </c>
      <c r="AO31" s="17">
        <v>6.0841861992105499E-2</v>
      </c>
      <c r="AP31" s="17">
        <v>6.0841861992105499E-2</v>
      </c>
    </row>
    <row r="32" spans="1:42" x14ac:dyDescent="0.2">
      <c r="A32" s="17" t="s">
        <v>584</v>
      </c>
      <c r="B32" s="17">
        <v>0.18281954782506701</v>
      </c>
      <c r="C32" s="17">
        <v>0.13417584966330501</v>
      </c>
      <c r="D32" s="17">
        <v>9.4843420867376599E-2</v>
      </c>
      <c r="E32" s="17">
        <f t="shared" ref="E32:E49" si="15">+D32-C32</f>
        <v>-3.9332428795928409E-2</v>
      </c>
      <c r="F32" s="17">
        <f t="shared" si="14"/>
        <v>7</v>
      </c>
      <c r="G32" s="17" t="s">
        <v>2017</v>
      </c>
      <c r="H32" s="17">
        <v>6.9316796754589405E-2</v>
      </c>
      <c r="I32" s="17">
        <v>5.0643938667907201E-2</v>
      </c>
      <c r="J32" s="17">
        <v>3.4444124454307598E-2</v>
      </c>
      <c r="K32" s="17">
        <v>6.3043429244440596E-3</v>
      </c>
      <c r="L32" s="17">
        <f t="shared" si="8"/>
        <v>-1.6199814213599603E-2</v>
      </c>
      <c r="M32" s="17">
        <f t="shared" si="9"/>
        <v>-4.4339595743463141E-2</v>
      </c>
      <c r="O32" s="17" t="str">
        <f t="shared" si="7"/>
        <v>pf nf</v>
      </c>
      <c r="P32" s="17">
        <v>9.2712216552509302E-2</v>
      </c>
      <c r="Q32" s="17">
        <v>6.7493657189813205E-2</v>
      </c>
      <c r="R32" s="17">
        <v>3.7172751732716197E-2</v>
      </c>
      <c r="S32" s="17">
        <v>4.1706476818330201E-2</v>
      </c>
      <c r="T32" s="17">
        <v>7.8735614284016098E-2</v>
      </c>
      <c r="U32" s="17">
        <v>6.5240891322454003E-2</v>
      </c>
      <c r="V32" s="17">
        <f t="shared" si="10"/>
        <v>-2.5787180371483004E-2</v>
      </c>
      <c r="W32" s="17">
        <f t="shared" si="11"/>
        <v>-4.5337250856140043E-3</v>
      </c>
      <c r="X32" s="17">
        <f t="shared" si="12"/>
        <v>-5.1005739734179101E-2</v>
      </c>
      <c r="AA32" s="17" t="s">
        <v>2017</v>
      </c>
      <c r="AB32" s="17">
        <v>8.6633896576362404E-2</v>
      </c>
      <c r="AC32" s="17">
        <v>8.6633896576362404E-2</v>
      </c>
      <c r="AD32" s="17">
        <v>6.3106026779756394E-2</v>
      </c>
      <c r="AE32" s="17">
        <f t="shared" si="13"/>
        <v>6.0841861992105499E-2</v>
      </c>
      <c r="AF32" s="17">
        <v>5.5401845298633998E-2</v>
      </c>
      <c r="AG32" s="17">
        <v>3.5204662435348998E-2</v>
      </c>
      <c r="AH32" s="17">
        <v>0.100204944839843</v>
      </c>
      <c r="AI32" s="17">
        <v>8.2757342998961397E-2</v>
      </c>
      <c r="AJ32" s="17">
        <v>8.7572699428042605E-2</v>
      </c>
      <c r="AK32" s="17">
        <v>6.3751164990921594E-2</v>
      </c>
      <c r="AL32" s="17">
        <v>8.7572502437100297E-2</v>
      </c>
      <c r="AN32" s="17">
        <v>8.3677156747868603E-2</v>
      </c>
      <c r="AO32" s="17">
        <v>6.0841861992105499E-2</v>
      </c>
      <c r="AP32" s="17">
        <v>5.0701551660087898E-2</v>
      </c>
    </row>
    <row r="33" spans="1:43" x14ac:dyDescent="0.2">
      <c r="A33" s="17" t="s">
        <v>2009</v>
      </c>
      <c r="C33" s="17">
        <v>3.20399186915621E-2</v>
      </c>
      <c r="D33" s="17">
        <v>1.6995754312253499E-2</v>
      </c>
      <c r="E33" s="17">
        <f t="shared" si="15"/>
        <v>-1.5044164379308601E-2</v>
      </c>
      <c r="F33" s="17">
        <f t="shared" si="14"/>
        <v>8</v>
      </c>
      <c r="G33" s="17" t="s">
        <v>1844</v>
      </c>
      <c r="H33" s="17">
        <v>9.46413448574112E-2</v>
      </c>
      <c r="I33" s="17">
        <v>5.7504659626892801E-2</v>
      </c>
      <c r="J33" s="17">
        <v>3.7721495021081297E-2</v>
      </c>
      <c r="K33" s="17">
        <v>6.0480856491960996E-3</v>
      </c>
      <c r="L33" s="17">
        <f t="shared" si="8"/>
        <v>-1.9783164605811504E-2</v>
      </c>
      <c r="M33" s="17">
        <f t="shared" si="9"/>
        <v>-5.14565739776967E-2</v>
      </c>
      <c r="O33" s="17" t="str">
        <f t="shared" si="7"/>
        <v>xf</v>
      </c>
      <c r="P33" s="17">
        <v>8.9080409220173296E-2</v>
      </c>
      <c r="Q33" s="17">
        <v>5.4053671371319903E-2</v>
      </c>
      <c r="R33" s="17">
        <v>3.2190627381932999E-2</v>
      </c>
      <c r="S33" s="17">
        <v>4.69651269959767E-2</v>
      </c>
      <c r="T33" s="17">
        <v>0.10061279609234</v>
      </c>
      <c r="U33" s="17">
        <v>6.9209479268897395E-2</v>
      </c>
      <c r="V33" s="17">
        <f t="shared" si="10"/>
        <v>-7.0885443753432031E-3</v>
      </c>
      <c r="W33" s="17">
        <f t="shared" si="11"/>
        <v>-1.4774499614043701E-2</v>
      </c>
      <c r="X33" s="17">
        <f t="shared" si="12"/>
        <v>-4.2115282224196596E-2</v>
      </c>
      <c r="AA33" s="17" t="s">
        <v>1844</v>
      </c>
      <c r="AB33" s="17">
        <v>9.8744652438336702E-2</v>
      </c>
      <c r="AC33" s="17">
        <v>9.8744652438336702E-2</v>
      </c>
      <c r="AD33" s="17">
        <v>5.9915817931047402E-2</v>
      </c>
      <c r="AE33" s="17">
        <f t="shared" si="13"/>
        <v>5.79024231828369E-2</v>
      </c>
      <c r="AF33" s="17">
        <v>5.2700609734652397E-2</v>
      </c>
      <c r="AG33" s="17">
        <v>3.3279465861390502E-2</v>
      </c>
      <c r="AH33" s="17">
        <v>0.114071778555611</v>
      </c>
      <c r="AI33" s="17">
        <v>7.8503124212290207E-2</v>
      </c>
      <c r="AJ33" s="17">
        <v>0.10008308262017999</v>
      </c>
      <c r="AK33" s="17">
        <v>6.0710535114673801E-2</v>
      </c>
      <c r="AL33" s="17">
        <v>0.100082855698548</v>
      </c>
      <c r="AN33" s="17">
        <v>9.5569802549678604E-2</v>
      </c>
      <c r="AO33" s="17">
        <v>5.79024231828369E-2</v>
      </c>
      <c r="AP33" s="17">
        <v>5.79024231828369E-2</v>
      </c>
    </row>
    <row r="34" spans="1:43" x14ac:dyDescent="0.2">
      <c r="A34" s="17" t="s">
        <v>2010</v>
      </c>
      <c r="C34" s="17">
        <v>3.20399186915621E-2</v>
      </c>
      <c r="D34" s="17">
        <v>1.6995754312253499E-2</v>
      </c>
      <c r="E34" s="17">
        <f t="shared" si="15"/>
        <v>-1.5044164379308601E-2</v>
      </c>
      <c r="F34" s="17">
        <f t="shared" si="14"/>
        <v>9</v>
      </c>
      <c r="G34" s="17" t="s">
        <v>2018</v>
      </c>
      <c r="H34" s="17">
        <v>7.8867787381176002E-2</v>
      </c>
      <c r="I34" s="17">
        <v>5.7504659626892801E-2</v>
      </c>
      <c r="J34" s="17">
        <v>3.7721495021081297E-2</v>
      </c>
      <c r="K34" s="17">
        <v>6.0480856491960996E-3</v>
      </c>
      <c r="L34" s="17">
        <f t="shared" si="8"/>
        <v>-1.9783164605811504E-2</v>
      </c>
      <c r="M34" s="17">
        <f t="shared" si="9"/>
        <v>-5.14565739776967E-2</v>
      </c>
      <c r="O34" s="17" t="str">
        <f t="shared" si="7"/>
        <v>pf xf</v>
      </c>
      <c r="P34" s="17">
        <v>7.4233674350144496E-2</v>
      </c>
      <c r="Q34" s="17">
        <v>5.4053671371319903E-2</v>
      </c>
      <c r="R34" s="17">
        <v>3.2190627381932999E-2</v>
      </c>
      <c r="S34" s="17">
        <v>4.69651269959767E-2</v>
      </c>
      <c r="T34" s="17">
        <v>8.38439967436172E-2</v>
      </c>
      <c r="U34" s="17">
        <v>6.9209479268897395E-2</v>
      </c>
      <c r="V34" s="17">
        <f t="shared" si="10"/>
        <v>-7.0885443753432031E-3</v>
      </c>
      <c r="W34" s="17">
        <f t="shared" si="11"/>
        <v>-1.4774499614043701E-2</v>
      </c>
      <c r="X34" s="17">
        <f t="shared" si="12"/>
        <v>-2.7268547354167796E-2</v>
      </c>
      <c r="AA34" s="17" t="s">
        <v>2018</v>
      </c>
      <c r="AB34" s="17">
        <v>8.2287210365280597E-2</v>
      </c>
      <c r="AC34" s="17">
        <v>8.2287210365280597E-2</v>
      </c>
      <c r="AD34" s="17">
        <v>5.9915817931047402E-2</v>
      </c>
      <c r="AE34" s="17">
        <f t="shared" si="13"/>
        <v>5.79024231828369E-2</v>
      </c>
      <c r="AF34" s="17">
        <v>5.2700609734652397E-2</v>
      </c>
      <c r="AG34" s="17">
        <v>3.3279465861390502E-2</v>
      </c>
      <c r="AH34" s="17">
        <v>9.5059815463009206E-2</v>
      </c>
      <c r="AI34" s="17">
        <v>7.8503124212290207E-2</v>
      </c>
      <c r="AJ34" s="17">
        <v>8.3402568850150405E-2</v>
      </c>
      <c r="AK34" s="17">
        <v>6.0710535114673801E-2</v>
      </c>
      <c r="AL34" s="17">
        <v>8.3402379748790306E-2</v>
      </c>
      <c r="AN34" s="17">
        <v>7.96415021247322E-2</v>
      </c>
      <c r="AO34" s="17">
        <v>5.79024231828369E-2</v>
      </c>
      <c r="AP34" s="17">
        <v>4.8252019319030698E-2</v>
      </c>
    </row>
    <row r="35" spans="1:43" x14ac:dyDescent="0.2">
      <c r="A35" s="17" t="s">
        <v>586</v>
      </c>
      <c r="B35" s="17">
        <v>0.249712108586192</v>
      </c>
      <c r="C35" s="17">
        <v>0.27329547118736203</v>
      </c>
      <c r="D35" s="17">
        <v>0.26646556083820899</v>
      </c>
      <c r="E35" s="17">
        <f t="shared" si="15"/>
        <v>-6.8299103491530344E-3</v>
      </c>
      <c r="F35" s="17">
        <f t="shared" si="14"/>
        <v>10</v>
      </c>
      <c r="G35" s="7" t="s">
        <v>2019</v>
      </c>
      <c r="H35" s="17">
        <v>0.13282474944316</v>
      </c>
      <c r="I35" s="17">
        <v>0.109243105206502</v>
      </c>
      <c r="J35" s="17">
        <v>0.10128765595898299</v>
      </c>
      <c r="K35" s="17">
        <v>5.4925948180969499E-2</v>
      </c>
      <c r="L35" s="17">
        <f t="shared" si="8"/>
        <v>-7.9554492475190086E-3</v>
      </c>
      <c r="M35" s="17">
        <f t="shared" si="9"/>
        <v>-5.4317157025532505E-2</v>
      </c>
      <c r="O35" s="34" t="str">
        <f t="shared" si="7"/>
        <v xml:space="preserve">pf xf _ p y </v>
      </c>
      <c r="P35" s="34">
        <v>0.118431540609489</v>
      </c>
      <c r="Q35" s="17">
        <v>9.7328863150740894E-2</v>
      </c>
      <c r="R35" s="17">
        <v>8.9254242410318402E-2</v>
      </c>
      <c r="S35" s="17">
        <v>9.6724296802410806E-2</v>
      </c>
      <c r="T35" s="17">
        <v>0.14427915672805899</v>
      </c>
      <c r="U35" s="17">
        <v>0.13609026858321299</v>
      </c>
      <c r="V35" s="17">
        <f>+S35-Q35</f>
        <v>-6.0456634833008782E-4</v>
      </c>
      <c r="W35" s="17">
        <f t="shared" si="11"/>
        <v>-7.470054392092404E-3</v>
      </c>
      <c r="X35" s="17">
        <f t="shared" si="12"/>
        <v>-2.1707243807078197E-2</v>
      </c>
      <c r="AA35" s="17" t="s">
        <v>2019</v>
      </c>
      <c r="AB35" s="17">
        <v>0.123608837077956</v>
      </c>
      <c r="AC35" s="17">
        <v>0.123608837077956</v>
      </c>
      <c r="AD35" s="17">
        <v>0.10161524656773301</v>
      </c>
      <c r="AE35" s="17">
        <f t="shared" si="13"/>
        <v>9.5024263647034493E-2</v>
      </c>
      <c r="AF35" s="17">
        <v>9.2493194880181998E-2</v>
      </c>
      <c r="AG35" s="17">
        <v>8.5541745017965604E-2</v>
      </c>
      <c r="AH35" s="17">
        <v>0.13736030384174899</v>
      </c>
      <c r="AI35" s="17">
        <v>0.12931558596831899</v>
      </c>
      <c r="AJ35" s="17">
        <v>0.117772544093922</v>
      </c>
      <c r="AK35" s="17">
        <v>9.6641634949444194E-2</v>
      </c>
      <c r="AL35" s="17">
        <v>0.11777232744561</v>
      </c>
      <c r="AN35" s="17">
        <v>0.11593807644299201</v>
      </c>
      <c r="AO35" s="17">
        <v>9.5024263647034493E-2</v>
      </c>
      <c r="AP35" s="17">
        <v>7.9186886372528797E-2</v>
      </c>
    </row>
    <row r="36" spans="1:43" x14ac:dyDescent="0.2">
      <c r="A36" s="17" t="s">
        <v>587</v>
      </c>
      <c r="B36" s="17">
        <v>0.35791435526992199</v>
      </c>
      <c r="C36" s="17">
        <v>0.407363006550502</v>
      </c>
      <c r="D36" s="17">
        <v>0.41833810735382798</v>
      </c>
      <c r="E36" s="17">
        <f t="shared" si="15"/>
        <v>1.0975100803325977E-2</v>
      </c>
      <c r="F36" s="17">
        <f t="shared" si="14"/>
        <v>11</v>
      </c>
      <c r="G36" s="17" t="s">
        <v>2020</v>
      </c>
      <c r="H36" s="17">
        <v>0.24129763722394601</v>
      </c>
      <c r="I36" s="17">
        <v>0.17195037305767599</v>
      </c>
      <c r="J36" s="17">
        <v>0.17322011444818999</v>
      </c>
      <c r="K36" s="17">
        <v>0.116485882884791</v>
      </c>
      <c r="L36" s="34">
        <f t="shared" si="8"/>
        <v>1.2697413905140009E-3</v>
      </c>
      <c r="M36" s="34">
        <f t="shared" si="9"/>
        <v>-5.5464490172884989E-2</v>
      </c>
      <c r="N36" s="34"/>
      <c r="O36" s="17" t="str">
        <f t="shared" si="7"/>
        <v>xf _ y</v>
      </c>
      <c r="P36" s="17">
        <v>0.223818541523926</v>
      </c>
      <c r="Q36" s="17">
        <v>0.15906852329933199</v>
      </c>
      <c r="R36" s="17">
        <v>0.17474835118055301</v>
      </c>
      <c r="S36" s="17">
        <v>0.15434725922157699</v>
      </c>
      <c r="T36" s="17">
        <v>0.266569844393785</v>
      </c>
      <c r="U36" s="17">
        <v>0.21893343415406699</v>
      </c>
      <c r="V36" s="17">
        <f t="shared" si="10"/>
        <v>-4.7212640777549997E-3</v>
      </c>
      <c r="W36" s="17">
        <f t="shared" si="11"/>
        <v>2.040109195897602E-2</v>
      </c>
      <c r="X36" s="17">
        <f t="shared" si="12"/>
        <v>-6.9471282302349002E-2</v>
      </c>
      <c r="AA36" s="17" t="s">
        <v>2020</v>
      </c>
      <c r="AB36" s="17">
        <v>0.23583854477998201</v>
      </c>
      <c r="AC36" s="17">
        <v>0.23583854477998201</v>
      </c>
      <c r="AD36" s="17">
        <v>0.16807210355701599</v>
      </c>
      <c r="AE36" s="17">
        <f t="shared" si="13"/>
        <v>0.15844780879937501</v>
      </c>
      <c r="AF36" s="17">
        <v>0.15201887195495201</v>
      </c>
      <c r="AG36" s="17">
        <v>0.152918056911371</v>
      </c>
      <c r="AH36" s="17">
        <v>0.264610945190275</v>
      </c>
      <c r="AI36" s="17">
        <v>0.216981445110738</v>
      </c>
      <c r="AJ36" s="17">
        <v>0.22564933321693201</v>
      </c>
      <c r="AK36" s="17">
        <v>0.16016321170297401</v>
      </c>
      <c r="AL36" s="17">
        <v>0.22564904026756</v>
      </c>
      <c r="AN36" s="17">
        <v>0.22349641299854001</v>
      </c>
      <c r="AO36" s="17">
        <v>0.15844780879937501</v>
      </c>
      <c r="AP36" s="17">
        <v>0.15844780879937501</v>
      </c>
    </row>
    <row r="37" spans="1:43" s="7" customFormat="1" x14ac:dyDescent="0.2">
      <c r="A37" s="7" t="s">
        <v>2011</v>
      </c>
      <c r="C37" s="7">
        <v>9.5271948098075904E-2</v>
      </c>
      <c r="D37" s="7">
        <v>8.3204621263282194E-2</v>
      </c>
      <c r="E37" s="7">
        <f t="shared" si="15"/>
        <v>-1.206732683479371E-2</v>
      </c>
      <c r="F37" s="7">
        <f t="shared" si="14"/>
        <v>12</v>
      </c>
      <c r="G37" s="7" t="s">
        <v>2021</v>
      </c>
      <c r="H37" s="17">
        <v>0.209190205215537</v>
      </c>
      <c r="I37" s="7">
        <v>0.17045903764449</v>
      </c>
      <c r="J37" s="7">
        <v>0.17150105015304901</v>
      </c>
      <c r="K37" s="17">
        <v>0.113735938343252</v>
      </c>
      <c r="L37" s="33">
        <f t="shared" si="8"/>
        <v>1.0420125085590093E-3</v>
      </c>
      <c r="M37" s="34">
        <f t="shared" si="9"/>
        <v>-5.6723099301237992E-2</v>
      </c>
      <c r="N37" s="34"/>
      <c r="O37" s="34" t="str">
        <f t="shared" si="7"/>
        <v>pf xf _ inp val</v>
      </c>
      <c r="P37" s="34">
        <v>0.19335902157683901</v>
      </c>
      <c r="Q37" s="17">
        <v>0.157238424645674</v>
      </c>
      <c r="R37" s="17">
        <v>0.17183536524204601</v>
      </c>
      <c r="S37" s="17">
        <v>0.15242810763131701</v>
      </c>
      <c r="T37" s="17">
        <v>0.23133812444063501</v>
      </c>
      <c r="U37" s="17">
        <v>0.21756309997061299</v>
      </c>
      <c r="V37" s="17">
        <f t="shared" si="10"/>
        <v>-4.8103170143569962E-3</v>
      </c>
      <c r="W37" s="17">
        <f t="shared" si="11"/>
        <v>1.9407257610729006E-2</v>
      </c>
      <c r="X37" s="17">
        <f t="shared" si="12"/>
        <v>-4.0930913945522007E-2</v>
      </c>
      <c r="AA37" s="7" t="s">
        <v>2021</v>
      </c>
      <c r="AB37" s="17">
        <v>0.204030089369127</v>
      </c>
      <c r="AC37" s="17">
        <v>0.204030089369127</v>
      </c>
      <c r="AD37" s="17">
        <v>0.166281771308076</v>
      </c>
      <c r="AE37" s="17">
        <f t="shared" si="13"/>
        <v>0.156627859597438</v>
      </c>
      <c r="AF37" s="17">
        <v>0.14993647070569699</v>
      </c>
      <c r="AG37" s="17">
        <v>0.150758538353851</v>
      </c>
      <c r="AH37" s="17">
        <v>0.22980025775717799</v>
      </c>
      <c r="AI37" s="17">
        <v>0.21579307694184799</v>
      </c>
      <c r="AJ37" s="17">
        <v>0.19505533369957101</v>
      </c>
      <c r="AK37" s="17">
        <v>0.15838781389596099</v>
      </c>
      <c r="AL37" s="17">
        <v>0.195055068684378</v>
      </c>
      <c r="AM37" s="17"/>
      <c r="AN37" s="17">
        <v>0.19310486705170099</v>
      </c>
      <c r="AO37" s="17">
        <v>0.156627859597438</v>
      </c>
      <c r="AP37" s="17">
        <v>0.134381863453478</v>
      </c>
      <c r="AQ37" s="17"/>
    </row>
    <row r="38" spans="1:43" x14ac:dyDescent="0.2">
      <c r="A38" s="17" t="s">
        <v>588</v>
      </c>
      <c r="B38" s="17">
        <v>0.35523601513915598</v>
      </c>
      <c r="C38" s="17">
        <v>0.36281890649816301</v>
      </c>
      <c r="D38" s="17">
        <v>0.322750933723011</v>
      </c>
      <c r="E38" s="17">
        <f t="shared" si="15"/>
        <v>-4.0067972775152005E-2</v>
      </c>
      <c r="F38" s="17">
        <f t="shared" si="14"/>
        <v>13</v>
      </c>
      <c r="G38" s="17" t="s">
        <v>2064</v>
      </c>
      <c r="H38" s="17">
        <v>0.33314155359881797</v>
      </c>
      <c r="I38" s="17">
        <v>0.315830284363536</v>
      </c>
      <c r="J38" s="17">
        <v>0.178022981049658</v>
      </c>
      <c r="K38" s="17">
        <v>5.1881082956458602E-2</v>
      </c>
      <c r="L38" s="17">
        <f t="shared" si="8"/>
        <v>-0.137807303313878</v>
      </c>
      <c r="M38" s="17">
        <f t="shared" si="9"/>
        <v>-0.26394920140707739</v>
      </c>
      <c r="O38" s="17" t="str">
        <f t="shared" si="7"/>
        <v xml:space="preserve">xd </v>
      </c>
      <c r="P38" s="17">
        <v>0.39590614966372101</v>
      </c>
      <c r="Q38" s="17">
        <v>0.37715032295310802</v>
      </c>
      <c r="R38" s="17">
        <v>0.15132187825774199</v>
      </c>
      <c r="S38" s="17">
        <v>0.288043613816095</v>
      </c>
      <c r="T38" s="17">
        <v>0.308311282379792</v>
      </c>
      <c r="U38" s="17">
        <v>0.27712350372212802</v>
      </c>
      <c r="V38" s="17">
        <f t="shared" si="10"/>
        <v>-8.9106709137013018E-2</v>
      </c>
      <c r="W38" s="17">
        <f t="shared" si="11"/>
        <v>-0.13672173555835301</v>
      </c>
      <c r="X38" s="17">
        <f t="shared" si="12"/>
        <v>-0.10786253584762601</v>
      </c>
      <c r="AA38" s="17" t="s">
        <v>2064</v>
      </c>
      <c r="AB38" s="17">
        <v>0.34342314660383699</v>
      </c>
      <c r="AC38" s="17">
        <v>0.34342314660383699</v>
      </c>
      <c r="AD38" s="17">
        <v>0.32550445686929602</v>
      </c>
      <c r="AE38" s="17">
        <f t="shared" si="13"/>
        <v>0.37013340207723699</v>
      </c>
      <c r="AF38" s="17">
        <v>0.312831383965333</v>
      </c>
      <c r="AG38" s="17">
        <v>0.18411318769986701</v>
      </c>
      <c r="AH38" s="17">
        <v>0.33556672468476401</v>
      </c>
      <c r="AI38" s="17">
        <v>0.30172679909711497</v>
      </c>
      <c r="AJ38" s="17">
        <v>0.39800225634213698</v>
      </c>
      <c r="AK38" s="17">
        <v>0.37789651125540602</v>
      </c>
      <c r="AL38" s="17">
        <v>0.39800171837736298</v>
      </c>
      <c r="AN38" s="17">
        <v>0.38963355234541502</v>
      </c>
      <c r="AO38" s="17">
        <v>0.37013340207723699</v>
      </c>
      <c r="AP38" s="17">
        <v>0.37013340207723699</v>
      </c>
    </row>
    <row r="39" spans="1:43" x14ac:dyDescent="0.2">
      <c r="A39" s="17" t="s">
        <v>589</v>
      </c>
      <c r="B39" s="17">
        <v>0.54073390309498903</v>
      </c>
      <c r="C39" s="17">
        <v>0.54153885621380704</v>
      </c>
      <c r="D39" s="17">
        <v>0.513181528221205</v>
      </c>
      <c r="E39" s="17">
        <f t="shared" si="15"/>
        <v>-2.8357327992602044E-2</v>
      </c>
      <c r="F39" s="17">
        <f t="shared" si="14"/>
        <v>14</v>
      </c>
      <c r="G39" s="7" t="s">
        <v>2022</v>
      </c>
      <c r="H39" s="17">
        <v>0.47806619934956601</v>
      </c>
      <c r="I39" s="17">
        <v>0.50716966087509996</v>
      </c>
      <c r="J39" s="17">
        <v>0.48888455252063501</v>
      </c>
      <c r="K39" s="17">
        <v>0.44399639511035399</v>
      </c>
      <c r="L39" s="17">
        <f t="shared" si="8"/>
        <v>-1.8285108354464952E-2</v>
      </c>
      <c r="M39" s="17">
        <f t="shared" si="9"/>
        <v>-6.3173265764745967E-2</v>
      </c>
      <c r="O39" s="17" t="str">
        <f t="shared" si="7"/>
        <v xml:space="preserve">pd xd _ p y </v>
      </c>
      <c r="P39" s="17">
        <v>0.469696492824002</v>
      </c>
      <c r="Q39" s="17">
        <v>0.49660207222356101</v>
      </c>
      <c r="R39" s="17">
        <v>0.455969565805174</v>
      </c>
      <c r="S39" s="17">
        <v>0.52309143287279203</v>
      </c>
      <c r="T39" s="17">
        <v>0.44789584468053301</v>
      </c>
      <c r="U39" s="17">
        <v>0.47779423140887201</v>
      </c>
      <c r="V39" s="17">
        <f t="shared" si="10"/>
        <v>2.648936064923102E-2</v>
      </c>
      <c r="W39" s="17">
        <f t="shared" si="11"/>
        <v>-6.7121867067618024E-2</v>
      </c>
      <c r="X39" s="17">
        <f t="shared" si="12"/>
        <v>5.3394940048790029E-2</v>
      </c>
      <c r="AA39" s="17" t="s">
        <v>2022</v>
      </c>
      <c r="AB39" s="17">
        <v>0.468479071556134</v>
      </c>
      <c r="AC39" s="17">
        <v>0.468479071556134</v>
      </c>
      <c r="AD39" s="17">
        <v>0.49604836823870202</v>
      </c>
      <c r="AE39" s="17">
        <f t="shared" si="13"/>
        <v>0.49049538361731898</v>
      </c>
      <c r="AF39" s="17">
        <v>0.49783751890488798</v>
      </c>
      <c r="AG39" s="17">
        <v>0.456724158696799</v>
      </c>
      <c r="AH39" s="17">
        <v>0.45374444807084602</v>
      </c>
      <c r="AI39" s="17">
        <v>0.46373675760201999</v>
      </c>
      <c r="AJ39" s="17">
        <v>0.46553689987916103</v>
      </c>
      <c r="AK39" s="17">
        <v>0.49239608910673199</v>
      </c>
      <c r="AL39" s="17">
        <v>0.46553681501565197</v>
      </c>
      <c r="AN39" s="17">
        <v>0.46393135955097597</v>
      </c>
      <c r="AO39" s="17">
        <v>0.49049538361731898</v>
      </c>
      <c r="AP39" s="17">
        <v>0.49049538361731898</v>
      </c>
    </row>
    <row r="40" spans="1:43" x14ac:dyDescent="0.2">
      <c r="A40" s="17" t="s">
        <v>2012</v>
      </c>
      <c r="C40" s="17">
        <v>0.12731186678963799</v>
      </c>
      <c r="D40" s="17">
        <v>0.100200375575535</v>
      </c>
      <c r="E40" s="17">
        <f t="shared" si="15"/>
        <v>-2.7111491214102987E-2</v>
      </c>
      <c r="F40" s="17">
        <f t="shared" si="14"/>
        <v>15</v>
      </c>
      <c r="G40" s="17" t="s">
        <v>2023</v>
      </c>
      <c r="H40" s="17">
        <v>0.76387735361467402</v>
      </c>
      <c r="I40" s="17">
        <v>0.84022247163686703</v>
      </c>
      <c r="J40" s="17">
        <v>0.84495597145345203</v>
      </c>
      <c r="K40" s="17">
        <v>0.91640107093143797</v>
      </c>
      <c r="L40" s="17">
        <f t="shared" si="8"/>
        <v>4.7334998165849962E-3</v>
      </c>
      <c r="M40" s="17">
        <f t="shared" si="9"/>
        <v>7.6178599294570937E-2</v>
      </c>
      <c r="O40" s="17" t="str">
        <f t="shared" si="7"/>
        <v>xd _ y</v>
      </c>
      <c r="P40" s="17">
        <v>0.78272217509990605</v>
      </c>
      <c r="Q40" s="17">
        <v>0.85673607220394499</v>
      </c>
      <c r="R40" s="17">
        <v>0.84471275998150797</v>
      </c>
      <c r="S40" s="17">
        <v>0.86566164335936402</v>
      </c>
      <c r="T40" s="17">
        <v>0.74024461630281502</v>
      </c>
      <c r="U40" s="17">
        <v>0.78946675142302403</v>
      </c>
      <c r="V40" s="17">
        <f t="shared" si="10"/>
        <v>8.925571155419032E-3</v>
      </c>
      <c r="W40" s="17">
        <f t="shared" si="11"/>
        <v>-2.0948883377856053E-2</v>
      </c>
      <c r="X40" s="17">
        <f t="shared" si="12"/>
        <v>8.2939468259457971E-2</v>
      </c>
      <c r="AA40" s="17" t="s">
        <v>2023</v>
      </c>
      <c r="AB40" s="17">
        <v>0.76972113091795802</v>
      </c>
      <c r="AC40" s="17">
        <v>0.76972113091795802</v>
      </c>
      <c r="AD40" s="17">
        <v>0.84531943141994703</v>
      </c>
      <c r="AE40" s="17">
        <f t="shared" si="13"/>
        <v>0.85675164894232503</v>
      </c>
      <c r="AF40" s="17">
        <v>0.86720368272859205</v>
      </c>
      <c r="AG40" s="17">
        <v>0.86939382105796204</v>
      </c>
      <c r="AH40" s="17">
        <v>0.73989962817687105</v>
      </c>
      <c r="AI40" s="17">
        <v>0.78934290332549395</v>
      </c>
      <c r="AJ40" s="17">
        <v>0.779607670770185</v>
      </c>
      <c r="AK40" s="17">
        <v>0.85441349529094202</v>
      </c>
      <c r="AL40" s="17">
        <v>0.77960797154140504</v>
      </c>
      <c r="AN40" s="17">
        <v>0.78206727708096102</v>
      </c>
      <c r="AO40" s="17">
        <v>0.85675164894232503</v>
      </c>
      <c r="AP40" s="17">
        <v>0.85675164894232503</v>
      </c>
    </row>
    <row r="41" spans="1:43" s="7" customFormat="1" x14ac:dyDescent="0.2">
      <c r="A41" s="7" t="s">
        <v>2013</v>
      </c>
      <c r="C41" s="7">
        <v>0.12731186678963799</v>
      </c>
      <c r="D41" s="7">
        <v>0.100200375575535</v>
      </c>
      <c r="E41" s="7">
        <f t="shared" si="15"/>
        <v>-2.7111491214102987E-2</v>
      </c>
      <c r="F41" s="7">
        <f t="shared" si="14"/>
        <v>16</v>
      </c>
      <c r="G41" s="7" t="s">
        <v>2024</v>
      </c>
      <c r="H41" s="17">
        <v>0.79080979478446201</v>
      </c>
      <c r="I41" s="7">
        <v>0.829540962355509</v>
      </c>
      <c r="J41" s="7">
        <v>0.82849894984695005</v>
      </c>
      <c r="K41" s="17">
        <v>0.88626406165674698</v>
      </c>
      <c r="L41" s="33">
        <f t="shared" si="8"/>
        <v>-1.0420125085589538E-3</v>
      </c>
      <c r="M41" s="34">
        <f t="shared" si="9"/>
        <v>5.6723099301237978E-2</v>
      </c>
      <c r="N41" s="34"/>
      <c r="O41" s="17" t="str">
        <f t="shared" si="7"/>
        <v>pd xd _ inp val</v>
      </c>
      <c r="P41" s="17">
        <v>0.80664097842315996</v>
      </c>
      <c r="Q41" s="17">
        <v>0.84276157535432505</v>
      </c>
      <c r="R41" s="17">
        <v>0.82816463475795299</v>
      </c>
      <c r="S41" s="17">
        <v>0.84757189236868202</v>
      </c>
      <c r="T41" s="17">
        <v>0.76866187555936405</v>
      </c>
      <c r="U41" s="17">
        <v>0.78243690002938604</v>
      </c>
      <c r="V41" s="17">
        <f t="shared" si="10"/>
        <v>4.8103170143569685E-3</v>
      </c>
      <c r="W41" s="17">
        <f t="shared" si="11"/>
        <v>-1.9407257610729034E-2</v>
      </c>
      <c r="X41" s="17">
        <f t="shared" si="12"/>
        <v>4.0930913945522063E-2</v>
      </c>
      <c r="AA41" s="7" t="s">
        <v>2024</v>
      </c>
      <c r="AB41" s="17">
        <v>0.79596991063087197</v>
      </c>
      <c r="AC41" s="17">
        <v>0.79596991063087197</v>
      </c>
      <c r="AD41" s="17">
        <v>0.83371822869192402</v>
      </c>
      <c r="AE41" s="17">
        <f t="shared" si="13"/>
        <v>0.84337214040256103</v>
      </c>
      <c r="AF41" s="17">
        <v>0.85006352929430196</v>
      </c>
      <c r="AG41" s="17">
        <v>0.849241461646148</v>
      </c>
      <c r="AH41" s="17">
        <v>0.77019974224282095</v>
      </c>
      <c r="AI41" s="17">
        <v>0.78420692305815098</v>
      </c>
      <c r="AJ41" s="17">
        <v>0.80494466630042705</v>
      </c>
      <c r="AK41" s="17">
        <v>0.84161218610403798</v>
      </c>
      <c r="AL41" s="17">
        <v>0.80494493131562095</v>
      </c>
      <c r="AM41" s="17"/>
      <c r="AN41" s="17">
        <v>0.80689513294829796</v>
      </c>
      <c r="AO41" s="17">
        <v>0.84337214040256103</v>
      </c>
      <c r="AP41" s="17">
        <v>0.86561813654652098</v>
      </c>
      <c r="AQ41" s="17"/>
    </row>
    <row r="42" spans="1:43" ht="15" customHeight="1" x14ac:dyDescent="0.2">
      <c r="A42" s="17" t="s">
        <v>527</v>
      </c>
      <c r="B42" s="17">
        <v>0.13282474944316</v>
      </c>
      <c r="C42" s="17">
        <v>0.109243105206502</v>
      </c>
      <c r="D42" s="17">
        <v>9.6082143049894403E-2</v>
      </c>
      <c r="E42" s="17">
        <f t="shared" si="15"/>
        <v>-1.31609621566076E-2</v>
      </c>
      <c r="F42" s="17">
        <f t="shared" si="14"/>
        <v>17</v>
      </c>
      <c r="G42" s="17" t="s">
        <v>2009</v>
      </c>
      <c r="H42" s="17">
        <v>5.2224398723146701E-2</v>
      </c>
      <c r="I42" s="17">
        <v>3.20399186915621E-2</v>
      </c>
      <c r="J42" s="17">
        <v>1.89578781811219E-2</v>
      </c>
      <c r="K42" s="17">
        <v>3.33237907420144E-3</v>
      </c>
      <c r="L42" s="17">
        <f t="shared" si="8"/>
        <v>-1.30820405104402E-2</v>
      </c>
      <c r="M42" s="17">
        <f t="shared" si="9"/>
        <v>-2.870753961736066E-2</v>
      </c>
      <c r="O42" s="17" t="str">
        <f t="shared" si="7"/>
        <v>invf</v>
      </c>
      <c r="P42" s="17">
        <v>5.8366179294926802E-2</v>
      </c>
      <c r="Q42" s="17">
        <v>3.55322797474667E-2</v>
      </c>
      <c r="R42" s="17">
        <v>1.9571759090729099E-2</v>
      </c>
      <c r="S42" s="17">
        <v>2.6490479476350599E-2</v>
      </c>
      <c r="T42" s="17">
        <v>6.2759551848628303E-2</v>
      </c>
      <c r="U42" s="17">
        <v>4.3512879208551E-2</v>
      </c>
      <c r="V42" s="17">
        <f t="shared" si="10"/>
        <v>-9.0418002711161009E-3</v>
      </c>
      <c r="W42" s="17">
        <f t="shared" si="11"/>
        <v>-6.9187203856214997E-3</v>
      </c>
      <c r="X42" s="17">
        <f t="shared" si="12"/>
        <v>-3.18756998185762E-2</v>
      </c>
      <c r="AA42" s="17" t="s">
        <v>2009</v>
      </c>
      <c r="AB42" s="17">
        <v>5.9390493200660498E-2</v>
      </c>
      <c r="AC42" s="17">
        <v>5.9390493200660498E-2</v>
      </c>
      <c r="AD42" s="17">
        <v>3.63428788607374E-2</v>
      </c>
      <c r="AE42" s="17">
        <f t="shared" si="13"/>
        <v>3.3948513558319002E-2</v>
      </c>
      <c r="AF42" s="17">
        <v>3.2531089478898899E-2</v>
      </c>
      <c r="AG42" s="17">
        <v>2.2083219823168101E-2</v>
      </c>
      <c r="AH42" s="17">
        <v>7.47965128269511E-2</v>
      </c>
      <c r="AI42" s="17">
        <v>5.1941517348902802E-2</v>
      </c>
      <c r="AJ42" s="17">
        <v>5.8324126820959797E-2</v>
      </c>
      <c r="AK42" s="17">
        <v>3.5514843611661802E-2</v>
      </c>
      <c r="AL42" s="17">
        <v>5.83239992597765E-2</v>
      </c>
      <c r="AN42" s="17">
        <v>5.58251051180398E-2</v>
      </c>
      <c r="AO42" s="17">
        <v>3.3948513558319002E-2</v>
      </c>
      <c r="AP42" s="17">
        <v>5.58251051180398E-2</v>
      </c>
    </row>
    <row r="43" spans="1:43" x14ac:dyDescent="0.2">
      <c r="A43" s="17" t="s">
        <v>14</v>
      </c>
      <c r="B43" s="17">
        <v>0.24129763722394601</v>
      </c>
      <c r="C43" s="17">
        <v>0.17195037305767599</v>
      </c>
      <c r="D43" s="17">
        <v>0.162625265842403</v>
      </c>
      <c r="E43" s="17">
        <f t="shared" si="15"/>
        <v>-9.325107215272993E-3</v>
      </c>
      <c r="F43" s="17">
        <f t="shared" si="14"/>
        <v>18</v>
      </c>
      <c r="G43" s="17" t="s">
        <v>2025</v>
      </c>
      <c r="H43" s="17">
        <v>4.3520332269288899E-2</v>
      </c>
      <c r="I43" s="17">
        <v>3.20399186915621E-2</v>
      </c>
      <c r="J43" s="17">
        <v>1.89578781811219E-2</v>
      </c>
      <c r="K43" s="17">
        <v>3.33237907420144E-3</v>
      </c>
      <c r="L43" s="17">
        <f t="shared" si="8"/>
        <v>-1.30820405104402E-2</v>
      </c>
      <c r="M43" s="17">
        <f t="shared" si="9"/>
        <v>-2.870753961736066E-2</v>
      </c>
      <c r="O43" s="17" t="str">
        <f t="shared" si="7"/>
        <v>pf invf</v>
      </c>
      <c r="P43" s="17">
        <v>4.8638482745772399E-2</v>
      </c>
      <c r="Q43" s="17">
        <v>3.55322797474667E-2</v>
      </c>
      <c r="R43" s="17">
        <v>1.9571759090729099E-2</v>
      </c>
      <c r="S43" s="17">
        <v>2.6490479476350599E-2</v>
      </c>
      <c r="T43" s="17">
        <v>5.22996265405236E-2</v>
      </c>
      <c r="U43" s="17">
        <v>4.3512879208551E-2</v>
      </c>
      <c r="V43" s="17">
        <f t="shared" si="10"/>
        <v>-9.0418002711161009E-3</v>
      </c>
      <c r="W43" s="17">
        <f t="shared" si="11"/>
        <v>-6.9187203856214997E-3</v>
      </c>
      <c r="X43" s="17">
        <f t="shared" si="12"/>
        <v>-2.21480032694218E-2</v>
      </c>
      <c r="AA43" s="17" t="s">
        <v>2025</v>
      </c>
      <c r="AB43" s="17">
        <v>4.9492077667216999E-2</v>
      </c>
      <c r="AC43" s="17">
        <v>4.9492077667216999E-2</v>
      </c>
      <c r="AD43" s="17">
        <v>3.63428788607374E-2</v>
      </c>
      <c r="AE43" s="17">
        <f t="shared" si="13"/>
        <v>3.3948513558319002E-2</v>
      </c>
      <c r="AF43" s="17">
        <v>3.2531089478898899E-2</v>
      </c>
      <c r="AG43" s="17">
        <v>2.2083219823168101E-2</v>
      </c>
      <c r="AH43" s="17">
        <v>6.2330427355792598E-2</v>
      </c>
      <c r="AI43" s="17">
        <v>5.1941517348902802E-2</v>
      </c>
      <c r="AJ43" s="17">
        <v>4.8603439017466499E-2</v>
      </c>
      <c r="AK43" s="17">
        <v>3.5514843611661802E-2</v>
      </c>
      <c r="AL43" s="17">
        <v>4.8603332716480499E-2</v>
      </c>
      <c r="AN43" s="17">
        <v>4.6520920931699898E-2</v>
      </c>
      <c r="AO43" s="17">
        <v>3.3948513558319002E-2</v>
      </c>
      <c r="AP43" s="17">
        <v>4.6520920931699898E-2</v>
      </c>
    </row>
    <row r="44" spans="1:43" x14ac:dyDescent="0.2">
      <c r="A44" s="17" t="s">
        <v>530</v>
      </c>
      <c r="B44" s="17">
        <v>0.209190205215537</v>
      </c>
      <c r="C44" s="17">
        <v>0.17045903764449</v>
      </c>
      <c r="D44" s="17">
        <v>0.16086189671189599</v>
      </c>
      <c r="E44" s="17">
        <f t="shared" si="15"/>
        <v>-9.597140932594006E-3</v>
      </c>
      <c r="F44" s="17">
        <f t="shared" si="14"/>
        <v>19</v>
      </c>
      <c r="G44" s="17" t="s">
        <v>585</v>
      </c>
      <c r="H44" s="17">
        <v>0.10552390655296399</v>
      </c>
      <c r="I44" s="17">
        <v>8.9523435310800897E-2</v>
      </c>
      <c r="J44" s="17">
        <v>5.9864227946047101E-2</v>
      </c>
      <c r="K44" s="17">
        <v>2.98335634737526E-2</v>
      </c>
      <c r="L44" s="17">
        <f t="shared" si="8"/>
        <v>-2.9659207364753797E-2</v>
      </c>
      <c r="M44" s="17">
        <f t="shared" si="9"/>
        <v>-5.9689871837048297E-2</v>
      </c>
      <c r="O44" s="17" t="str">
        <f t="shared" si="7"/>
        <v>pfinvf_py</v>
      </c>
      <c r="P44" s="17">
        <v>5.3093659910800103E-2</v>
      </c>
      <c r="Q44" s="17">
        <v>4.3823520169190298E-2</v>
      </c>
      <c r="R44" s="17">
        <v>4.6664296858947497E-2</v>
      </c>
      <c r="S44" s="17">
        <v>7.6100609226975299E-2</v>
      </c>
      <c r="T44" s="17">
        <v>0.13552126173367299</v>
      </c>
      <c r="U44" s="17">
        <v>0.12955421708102099</v>
      </c>
      <c r="V44" s="17">
        <f t="shared" si="10"/>
        <v>3.2277089057785001E-2</v>
      </c>
      <c r="W44" s="17">
        <f t="shared" si="11"/>
        <v>-2.9436312368027802E-2</v>
      </c>
      <c r="X44" s="17">
        <f t="shared" si="12"/>
        <v>2.3006949316175196E-2</v>
      </c>
      <c r="AA44" s="17" t="s">
        <v>585</v>
      </c>
      <c r="AB44" s="17">
        <v>7.9060460548173506E-2</v>
      </c>
      <c r="AC44" s="17">
        <v>7.9060460548173506E-2</v>
      </c>
      <c r="AD44" s="17">
        <v>6.6399805233624806E-2</v>
      </c>
      <c r="AE44" s="17">
        <f t="shared" si="13"/>
        <v>5.4826507058766502E-2</v>
      </c>
      <c r="AF44" s="17">
        <v>6.1387984591627899E-2</v>
      </c>
      <c r="AG44" s="17">
        <v>5.7594138332792297E-2</v>
      </c>
      <c r="AH44" s="17">
        <v>0.105001280932195</v>
      </c>
      <c r="AI44" s="17">
        <v>0.100530755111815</v>
      </c>
      <c r="AJ44" s="17">
        <v>6.7870692648804604E-2</v>
      </c>
      <c r="AK44" s="17">
        <v>5.6456520576027701E-2</v>
      </c>
      <c r="AL44" s="17">
        <v>6.7870522171235195E-2</v>
      </c>
      <c r="AN44" s="17">
        <v>6.6053105487439104E-2</v>
      </c>
      <c r="AO44" s="17">
        <v>5.4826507058766502E-2</v>
      </c>
      <c r="AP44" s="17">
        <v>6.6053105487439104E-2</v>
      </c>
    </row>
    <row r="45" spans="1:43" x14ac:dyDescent="0.2">
      <c r="A45" s="17" t="s">
        <v>590</v>
      </c>
      <c r="B45" s="17">
        <v>0.47806619934956601</v>
      </c>
      <c r="C45" s="17">
        <v>0.50716966087509996</v>
      </c>
      <c r="D45" s="17">
        <v>0.50374125098073697</v>
      </c>
      <c r="E45" s="17">
        <f t="shared" si="15"/>
        <v>-3.4284098943629937E-3</v>
      </c>
      <c r="F45" s="17">
        <f t="shared" si="14"/>
        <v>20</v>
      </c>
      <c r="G45" s="17" t="s">
        <v>584</v>
      </c>
      <c r="H45" s="17">
        <v>0.18281954782506701</v>
      </c>
      <c r="I45" s="17">
        <v>0.13417584966330501</v>
      </c>
      <c r="J45" s="17">
        <v>0.104499583322458</v>
      </c>
      <c r="K45" s="17">
        <v>6.2973479097650595E-2</v>
      </c>
      <c r="L45" s="17">
        <f t="shared" si="8"/>
        <v>-2.967626634084701E-2</v>
      </c>
      <c r="M45" s="17">
        <f t="shared" si="9"/>
        <v>-7.1202370565654413E-2</v>
      </c>
      <c r="O45" s="17" t="str">
        <f t="shared" si="7"/>
        <v>invf_y</v>
      </c>
      <c r="P45" s="17">
        <v>0.107530131764859</v>
      </c>
      <c r="Q45" s="17">
        <v>7.6158005108829099E-2</v>
      </c>
      <c r="R45" s="17">
        <v>0.106299708963349</v>
      </c>
      <c r="S45" s="17">
        <v>0.116588886226012</v>
      </c>
      <c r="T45" s="17">
        <v>0.233954918242858</v>
      </c>
      <c r="U45" s="17">
        <v>0.194551015542759</v>
      </c>
      <c r="V45" s="17">
        <f t="shared" si="10"/>
        <v>4.0430881117182904E-2</v>
      </c>
      <c r="W45" s="17">
        <f t="shared" si="11"/>
        <v>-1.0289177262662999E-2</v>
      </c>
      <c r="X45" s="17">
        <f t="shared" si="12"/>
        <v>9.0587544611530069E-3</v>
      </c>
      <c r="AA45" s="17" t="s">
        <v>584</v>
      </c>
      <c r="AB45" s="17">
        <v>0.14421909699775101</v>
      </c>
      <c r="AC45" s="17">
        <v>0.14421909699775101</v>
      </c>
      <c r="AD45" s="17">
        <v>0.10470113009460599</v>
      </c>
      <c r="AE45" s="17">
        <f t="shared" si="13"/>
        <v>9.1056164635492307E-2</v>
      </c>
      <c r="AF45" s="17">
        <v>9.6689076526546194E-2</v>
      </c>
      <c r="AG45" s="17">
        <v>0.100786539482006</v>
      </c>
      <c r="AH45" s="17">
        <v>0.18794577511091401</v>
      </c>
      <c r="AI45" s="17">
        <v>0.15636488904741599</v>
      </c>
      <c r="AJ45" s="17">
        <v>0.129858087250978</v>
      </c>
      <c r="AK45" s="17">
        <v>9.3034095302141101E-2</v>
      </c>
      <c r="AL45" s="17">
        <v>0.12985784540390199</v>
      </c>
      <c r="AN45" s="17">
        <v>0.12739364488122601</v>
      </c>
      <c r="AO45" s="17">
        <v>9.1056164635492307E-2</v>
      </c>
      <c r="AP45" s="17">
        <v>0.12739364488122601</v>
      </c>
    </row>
    <row r="46" spans="1:43" x14ac:dyDescent="0.2">
      <c r="AA46" s="17" t="s">
        <v>2164</v>
      </c>
      <c r="AC46" s="17">
        <v>0.61417477171740598</v>
      </c>
      <c r="AP46" s="17">
        <v>0.60145976479777497</v>
      </c>
    </row>
    <row r="47" spans="1:43" x14ac:dyDescent="0.2">
      <c r="A47" s="17" t="s">
        <v>591</v>
      </c>
      <c r="B47" s="17">
        <v>0.76387735361467402</v>
      </c>
      <c r="C47" s="17">
        <v>0.84022247163686703</v>
      </c>
      <c r="D47" s="17">
        <v>0.86344236376254302</v>
      </c>
      <c r="E47" s="17">
        <f t="shared" si="15"/>
        <v>2.3219892125675989E-2</v>
      </c>
      <c r="F47" s="17">
        <f>+F45+1</f>
        <v>21</v>
      </c>
      <c r="G47" s="17" t="s">
        <v>2011</v>
      </c>
      <c r="H47" s="17">
        <v>9.9984002608528993E-2</v>
      </c>
      <c r="I47" s="17">
        <v>9.5271948098075904E-2</v>
      </c>
      <c r="J47" s="17">
        <v>6.1619363565776297E-2</v>
      </c>
      <c r="K47" s="17">
        <v>1.39838288186445E-2</v>
      </c>
      <c r="L47" s="17">
        <f t="shared" si="8"/>
        <v>-3.3652584532299606E-2</v>
      </c>
      <c r="M47" s="17">
        <f t="shared" si="9"/>
        <v>-8.1288119279431401E-2</v>
      </c>
      <c r="O47" s="17" t="str">
        <f t="shared" si="7"/>
        <v>invd</v>
      </c>
      <c r="P47" s="17">
        <v>0.11431057825988999</v>
      </c>
      <c r="Q47" s="17">
        <v>0.10907328242247601</v>
      </c>
      <c r="R47" s="17">
        <v>5.7095672723915601E-2</v>
      </c>
      <c r="S47" s="17">
        <v>8.3745090585668702E-2</v>
      </c>
      <c r="T47" s="17">
        <v>8.55153047824906E-2</v>
      </c>
      <c r="U47" s="17">
        <v>7.70390706334345E-2</v>
      </c>
      <c r="V47" s="17">
        <f t="shared" si="10"/>
        <v>-2.5328191836807304E-2</v>
      </c>
      <c r="W47" s="17">
        <f t="shared" si="11"/>
        <v>-2.6649417861753101E-2</v>
      </c>
      <c r="X47" s="17">
        <f t="shared" si="12"/>
        <v>-3.0565487674221292E-2</v>
      </c>
      <c r="AA47" s="17" t="s">
        <v>2011</v>
      </c>
      <c r="AB47" s="17">
        <v>0.231364324983932</v>
      </c>
      <c r="AC47" s="17">
        <v>0.231364324983932</v>
      </c>
      <c r="AD47" s="17">
        <v>0.22372656285460599</v>
      </c>
      <c r="AE47" s="17">
        <f t="shared" si="13"/>
        <v>0.10539839747722</v>
      </c>
      <c r="AF47" s="17">
        <v>0.1958553117731</v>
      </c>
      <c r="AG47" s="17">
        <v>4.78470226238819E-2</v>
      </c>
      <c r="AH47" s="17">
        <v>0.1874043677103</v>
      </c>
      <c r="AI47" s="17">
        <v>0.17094704261112301</v>
      </c>
      <c r="AJ47" s="17">
        <v>0.11344140731034</v>
      </c>
      <c r="AK47" s="17">
        <v>0.10806368900282</v>
      </c>
      <c r="AL47" s="17">
        <v>0.11344118238237801</v>
      </c>
      <c r="AN47" s="17">
        <v>0.11059130015763</v>
      </c>
      <c r="AO47" s="17">
        <v>0.10539839747722</v>
      </c>
      <c r="AP47" s="17">
        <v>0.11059130015763</v>
      </c>
    </row>
    <row r="48" spans="1:43" x14ac:dyDescent="0.2">
      <c r="A48" s="17" t="s">
        <v>592</v>
      </c>
      <c r="B48" s="17">
        <v>0.79080979478446201</v>
      </c>
      <c r="C48" s="17">
        <v>0.829540962355509</v>
      </c>
      <c r="D48" s="17">
        <v>0.83913810328810401</v>
      </c>
      <c r="E48" s="17">
        <f t="shared" si="15"/>
        <v>9.5971409325950052E-3</v>
      </c>
      <c r="F48" s="17">
        <f t="shared" si="14"/>
        <v>22</v>
      </c>
      <c r="G48" s="17" t="s">
        <v>586</v>
      </c>
      <c r="H48" s="17">
        <v>0.249712108586192</v>
      </c>
      <c r="I48" s="17">
        <v>0.27329547118736203</v>
      </c>
      <c r="J48" s="17">
        <v>0.19852696926780899</v>
      </c>
      <c r="K48" s="17">
        <v>0.12100209673578299</v>
      </c>
      <c r="L48" s="17">
        <f t="shared" si="8"/>
        <v>-7.4768501919553032E-2</v>
      </c>
      <c r="M48" s="17">
        <f t="shared" si="9"/>
        <v>-0.15229337445157903</v>
      </c>
      <c r="O48" s="17" t="str">
        <f t="shared" si="7"/>
        <v>pd invd _py</v>
      </c>
      <c r="P48" s="17">
        <v>0.12142884120088999</v>
      </c>
      <c r="Q48" s="17">
        <v>0.12941453388440499</v>
      </c>
      <c r="R48" s="17">
        <v>0.14166251829274601</v>
      </c>
      <c r="S48" s="17">
        <v>0.24449697793009001</v>
      </c>
      <c r="T48" s="17">
        <v>0.20807004720538899</v>
      </c>
      <c r="U48" s="17">
        <v>0.21558734726624099</v>
      </c>
      <c r="V48" s="17">
        <f t="shared" si="10"/>
        <v>0.11508244404568502</v>
      </c>
      <c r="W48" s="17">
        <f t="shared" si="11"/>
        <v>-0.102834459637344</v>
      </c>
      <c r="X48" s="17">
        <f t="shared" si="12"/>
        <v>0.12306813672920001</v>
      </c>
      <c r="AA48" s="17" t="s">
        <v>586</v>
      </c>
      <c r="AB48" s="17">
        <v>0.37119583442655302</v>
      </c>
      <c r="AC48" s="17">
        <v>0.37119583442655302</v>
      </c>
      <c r="AD48" s="17">
        <v>0.41080462770953402</v>
      </c>
      <c r="AE48" s="17">
        <f t="shared" si="13"/>
        <v>0.16761986354386299</v>
      </c>
      <c r="AF48" s="17">
        <v>0.364868451492733</v>
      </c>
      <c r="AG48" s="17">
        <v>0.117384238240432</v>
      </c>
      <c r="AH48" s="17">
        <v>0.296787006834767</v>
      </c>
      <c r="AI48" s="17">
        <v>0.31030298501577602</v>
      </c>
      <c r="AJ48" s="17">
        <v>0.15847113636795901</v>
      </c>
      <c r="AK48" s="17">
        <v>0.17081887819060401</v>
      </c>
      <c r="AL48" s="17">
        <v>0.15847060190844101</v>
      </c>
      <c r="AN48" s="17">
        <v>0.15562615752832901</v>
      </c>
      <c r="AO48" s="17">
        <v>0.16761986354386299</v>
      </c>
      <c r="AP48" s="17">
        <v>0.15562615752832901</v>
      </c>
    </row>
    <row r="49" spans="1:85" x14ac:dyDescent="0.2">
      <c r="A49" s="17" t="s">
        <v>20</v>
      </c>
      <c r="B49" s="17" t="s">
        <v>1997</v>
      </c>
      <c r="C49" s="17" t="s">
        <v>2004</v>
      </c>
      <c r="D49" s="17" t="s">
        <v>2008</v>
      </c>
      <c r="E49" s="17" t="e">
        <f t="shared" si="15"/>
        <v>#VALUE!</v>
      </c>
      <c r="F49" s="17">
        <f t="shared" si="14"/>
        <v>23</v>
      </c>
      <c r="G49" s="17" t="s">
        <v>587</v>
      </c>
      <c r="H49" s="17">
        <v>0.35791435526992199</v>
      </c>
      <c r="I49" s="17">
        <v>0.407363006550502</v>
      </c>
      <c r="J49" s="17">
        <v>0.343496258948015</v>
      </c>
      <c r="K49" s="17">
        <v>0.25080722384351301</v>
      </c>
      <c r="L49" s="17">
        <f t="shared" si="8"/>
        <v>-6.3866747602487006E-2</v>
      </c>
      <c r="M49" s="17">
        <f t="shared" si="9"/>
        <v>-0.156555782706989</v>
      </c>
      <c r="O49" s="17" t="str">
        <f t="shared" si="7"/>
        <v>invd _y</v>
      </c>
      <c r="P49" s="17">
        <v>0.20390736217529901</v>
      </c>
      <c r="Q49" s="17">
        <v>0.22450915044394601</v>
      </c>
      <c r="R49" s="17">
        <v>0.30004186838346902</v>
      </c>
      <c r="S49" s="17">
        <v>0.37422779747048401</v>
      </c>
      <c r="T49" s="17">
        <v>0.30340780794031502</v>
      </c>
      <c r="U49" s="17">
        <v>0.32810366100592803</v>
      </c>
      <c r="V49" s="17">
        <f t="shared" si="10"/>
        <v>0.149718647026538</v>
      </c>
      <c r="W49" s="17">
        <f t="shared" si="11"/>
        <v>-7.418592908701499E-2</v>
      </c>
      <c r="X49" s="17">
        <f t="shared" si="12"/>
        <v>0.17032043529518501</v>
      </c>
      <c r="AA49" s="17" t="s">
        <v>587</v>
      </c>
      <c r="AB49" s="34">
        <v>0.51688229046168199</v>
      </c>
      <c r="AC49" s="17">
        <v>0.51688229046168199</v>
      </c>
      <c r="AD49" s="17">
        <v>0.59527097692381903</v>
      </c>
      <c r="AE49" s="17">
        <f t="shared" si="13"/>
        <v>0.276462324255421</v>
      </c>
      <c r="AF49" s="17">
        <v>0.53850463679718696</v>
      </c>
      <c r="AG49" s="17">
        <v>0.22327901358938901</v>
      </c>
      <c r="AH49" s="17">
        <v>0.41794267599579299</v>
      </c>
      <c r="AI49" s="17">
        <v>0.45607130533617701</v>
      </c>
      <c r="AJ49" s="17">
        <v>0.25061318576365899</v>
      </c>
      <c r="AK49" s="17">
        <v>0.27959810556866999</v>
      </c>
      <c r="AL49" s="17">
        <v>0.25061260574085598</v>
      </c>
      <c r="AN49" s="17">
        <v>0.24805880468935501</v>
      </c>
      <c r="AO49" s="17">
        <v>0.276462324255421</v>
      </c>
      <c r="AP49" s="17">
        <v>0.24805880468935501</v>
      </c>
    </row>
    <row r="50" spans="1:85" x14ac:dyDescent="0.2">
      <c r="AA50" s="17" t="s">
        <v>2165</v>
      </c>
      <c r="AB50" s="34"/>
      <c r="AC50" s="17">
        <v>0.7245074973033</v>
      </c>
      <c r="AP50" s="17">
        <v>0.32646929161473298</v>
      </c>
    </row>
    <row r="51" spans="1:85" x14ac:dyDescent="0.2">
      <c r="F51" s="17">
        <f>+F49+1</f>
        <v>24</v>
      </c>
      <c r="G51" s="17" t="s">
        <v>2026</v>
      </c>
      <c r="H51" s="17">
        <v>0.15220840133167499</v>
      </c>
      <c r="I51" s="17">
        <v>0.12731186678963799</v>
      </c>
      <c r="J51" s="17">
        <v>8.0577241746898204E-2</v>
      </c>
      <c r="K51" s="17">
        <v>1.7316207892845999E-2</v>
      </c>
      <c r="L51" s="17">
        <f t="shared" si="8"/>
        <v>-4.6734625042739786E-2</v>
      </c>
      <c r="M51" s="17">
        <f t="shared" si="9"/>
        <v>-0.109995658896792</v>
      </c>
      <c r="O51" s="17" t="str">
        <f t="shared" si="7"/>
        <v>inv tot</v>
      </c>
      <c r="P51" s="17">
        <v>0.17267675755481701</v>
      </c>
      <c r="Q51" s="17">
        <v>0.144605562169943</v>
      </c>
      <c r="R51" s="17">
        <v>7.6667431814644804E-2</v>
      </c>
      <c r="S51" s="17">
        <v>0.11023557006201901</v>
      </c>
      <c r="T51" s="17">
        <v>0.148274856631119</v>
      </c>
      <c r="U51" s="17">
        <v>0.120551949841985</v>
      </c>
      <c r="V51" s="17">
        <f t="shared" si="10"/>
        <v>-3.4369992107923991E-2</v>
      </c>
      <c r="W51" s="17">
        <f t="shared" si="11"/>
        <v>-3.3568138247374202E-2</v>
      </c>
      <c r="X51" s="17">
        <f t="shared" si="12"/>
        <v>-6.2441187492798006E-2</v>
      </c>
      <c r="AA51" s="17" t="s">
        <v>2026</v>
      </c>
      <c r="AB51" s="34">
        <v>0.29075481818459198</v>
      </c>
      <c r="AC51" s="17">
        <v>0.29075481818459198</v>
      </c>
      <c r="AD51" s="17">
        <v>0.26006944171534302</v>
      </c>
      <c r="AE51" s="17">
        <f t="shared" si="13"/>
        <v>0.13934691103553901</v>
      </c>
      <c r="AF51" s="17">
        <v>0.22838640125199899</v>
      </c>
      <c r="AG51" s="17">
        <v>6.9930242447050095E-2</v>
      </c>
      <c r="AH51" s="17">
        <v>0.26220088053725099</v>
      </c>
      <c r="AI51" s="17">
        <v>0.22288855996002599</v>
      </c>
      <c r="AJ51" s="17">
        <v>0.171765534131299</v>
      </c>
      <c r="AK51" s="17">
        <v>0.143578532614482</v>
      </c>
      <c r="AL51" s="17">
        <v>0.17176518164215401</v>
      </c>
      <c r="AN51" s="17">
        <v>0.16641640527567</v>
      </c>
      <c r="AO51" s="17">
        <v>0.13934691103553901</v>
      </c>
      <c r="AP51" s="17">
        <v>0.16641640527567</v>
      </c>
    </row>
    <row r="52" spans="1:85" x14ac:dyDescent="0.2">
      <c r="F52" s="17">
        <f t="shared" si="14"/>
        <v>25</v>
      </c>
      <c r="G52" s="17" t="s">
        <v>2013</v>
      </c>
      <c r="H52" s="17">
        <v>0.143504334877817</v>
      </c>
      <c r="I52" s="17">
        <v>0.12731186678963799</v>
      </c>
      <c r="J52" s="17">
        <v>8.0577241746898204E-2</v>
      </c>
      <c r="K52" s="17">
        <v>1.7316207892845999E-2</v>
      </c>
      <c r="L52" s="17">
        <f t="shared" si="8"/>
        <v>-4.6734625042739786E-2</v>
      </c>
      <c r="M52" s="17">
        <f t="shared" si="9"/>
        <v>-0.109995658896792</v>
      </c>
      <c r="O52" s="17" t="str">
        <f t="shared" si="7"/>
        <v>inv_val</v>
      </c>
      <c r="P52" s="17">
        <v>0.162949061005663</v>
      </c>
      <c r="Q52" s="17">
        <v>0.144605562169943</v>
      </c>
      <c r="R52" s="17">
        <v>7.6667431814644804E-2</v>
      </c>
      <c r="S52" s="17">
        <v>0.11023557006201901</v>
      </c>
      <c r="T52" s="17">
        <v>0.13781493132301401</v>
      </c>
      <c r="U52" s="17">
        <v>0.120551949841985</v>
      </c>
      <c r="V52" s="17">
        <f t="shared" si="10"/>
        <v>-3.4369992107923991E-2</v>
      </c>
      <c r="W52" s="17">
        <f t="shared" si="11"/>
        <v>-3.3568138247374202E-2</v>
      </c>
      <c r="X52" s="17">
        <f t="shared" si="12"/>
        <v>-5.2713490943643998E-2</v>
      </c>
      <c r="AA52" s="17" t="s">
        <v>2013</v>
      </c>
      <c r="AB52" s="34">
        <v>0.28085640265114897</v>
      </c>
      <c r="AC52" s="17">
        <v>0.28085640265114897</v>
      </c>
      <c r="AD52" s="17">
        <v>0.26006944171534302</v>
      </c>
      <c r="AE52" s="17">
        <f t="shared" si="13"/>
        <v>0.13934691103553901</v>
      </c>
      <c r="AF52" s="17">
        <v>0.22838640125199899</v>
      </c>
      <c r="AG52" s="17">
        <v>6.9930242447050095E-2</v>
      </c>
      <c r="AH52" s="17">
        <v>0.249734795066093</v>
      </c>
      <c r="AI52" s="17">
        <v>0.22288855996002599</v>
      </c>
      <c r="AJ52" s="17">
        <v>0.162044846327806</v>
      </c>
      <c r="AK52" s="17">
        <v>0.143578532614482</v>
      </c>
      <c r="AL52" s="17">
        <v>0.16204451509885801</v>
      </c>
      <c r="AN52" s="17">
        <v>0.15711222108933001</v>
      </c>
      <c r="AO52" s="17">
        <v>0.13934691103553901</v>
      </c>
      <c r="AP52" s="17">
        <v>0.15711222108933001</v>
      </c>
    </row>
    <row r="53" spans="1:85" s="7" customFormat="1" x14ac:dyDescent="0.2">
      <c r="F53" s="7">
        <f t="shared" si="14"/>
        <v>26</v>
      </c>
      <c r="G53" s="7" t="s">
        <v>588</v>
      </c>
      <c r="H53" s="17">
        <v>0.35523601513915598</v>
      </c>
      <c r="I53" s="7">
        <v>0.36281890649816301</v>
      </c>
      <c r="J53" s="7">
        <v>0.25839119721385601</v>
      </c>
      <c r="K53" s="17">
        <v>0.15083566020953601</v>
      </c>
      <c r="L53" s="7">
        <f t="shared" si="8"/>
        <v>-0.104427709284307</v>
      </c>
      <c r="M53" s="17">
        <f t="shared" si="9"/>
        <v>-0.211983246288627</v>
      </c>
      <c r="N53" s="17"/>
      <c r="O53" s="17" t="str">
        <f t="shared" si="7"/>
        <v>pfinvf + pd invd _py</v>
      </c>
      <c r="P53" s="17">
        <v>0.17452250111168999</v>
      </c>
      <c r="Q53" s="17">
        <v>0.17323805405359599</v>
      </c>
      <c r="R53" s="17">
        <v>0.188326815151693</v>
      </c>
      <c r="S53" s="17">
        <v>0.32059758715706499</v>
      </c>
      <c r="T53" s="17">
        <v>0.34359130893906198</v>
      </c>
      <c r="U53" s="17">
        <v>0.34514156434726301</v>
      </c>
      <c r="V53" s="17">
        <f t="shared" si="10"/>
        <v>0.147359533103469</v>
      </c>
      <c r="W53" s="17">
        <f t="shared" si="11"/>
        <v>-0.13227077200537199</v>
      </c>
      <c r="X53" s="17">
        <f t="shared" si="12"/>
        <v>0.146075086045375</v>
      </c>
      <c r="AA53" s="7" t="s">
        <v>588</v>
      </c>
      <c r="AB53" s="34">
        <v>0.45025629497472702</v>
      </c>
      <c r="AC53" s="17">
        <v>0.45025629497472702</v>
      </c>
      <c r="AD53" s="17">
        <v>0.47720443294315901</v>
      </c>
      <c r="AE53" s="17">
        <f t="shared" si="13"/>
        <v>0.22244637060262901</v>
      </c>
      <c r="AF53" s="17">
        <v>0.42625643608436098</v>
      </c>
      <c r="AG53" s="17">
        <v>0.17497837657322399</v>
      </c>
      <c r="AH53" s="17">
        <v>0.40178828776696301</v>
      </c>
      <c r="AI53" s="17">
        <v>0.410833740127592</v>
      </c>
      <c r="AJ53" s="17">
        <v>0.226341829016764</v>
      </c>
      <c r="AK53" s="17">
        <v>0.227275398766631</v>
      </c>
      <c r="AL53" s="17">
        <v>0.22634112407967599</v>
      </c>
      <c r="AM53" s="17"/>
      <c r="AN53" s="17">
        <v>0.22167926301576801</v>
      </c>
      <c r="AO53" s="17">
        <v>0.22244637060262901</v>
      </c>
      <c r="AP53" s="17">
        <v>0.22167926301576801</v>
      </c>
      <c r="AQ53" s="17"/>
    </row>
    <row r="54" spans="1:85" x14ac:dyDescent="0.2">
      <c r="F54" s="17">
        <f t="shared" si="14"/>
        <v>27</v>
      </c>
      <c r="G54" s="17" t="s">
        <v>589</v>
      </c>
      <c r="H54" s="17">
        <v>0.54073390309498903</v>
      </c>
      <c r="I54" s="17">
        <v>0.54153885621380704</v>
      </c>
      <c r="J54" s="17">
        <v>0.44799584227047301</v>
      </c>
      <c r="K54" s="17">
        <v>0.313780702941163</v>
      </c>
      <c r="L54" s="17">
        <f t="shared" si="8"/>
        <v>-9.354301394333403E-2</v>
      </c>
      <c r="M54" s="17">
        <f t="shared" si="9"/>
        <v>-0.22775815327264404</v>
      </c>
      <c r="O54" s="17" t="str">
        <f t="shared" si="7"/>
        <v>invf + invd_y</v>
      </c>
      <c r="P54" s="17">
        <v>0.31143749394015802</v>
      </c>
      <c r="Q54" s="17">
        <v>0.30066715555277501</v>
      </c>
      <c r="R54" s="17">
        <v>0.40634157734681903</v>
      </c>
      <c r="S54" s="17">
        <v>0.490816683696496</v>
      </c>
      <c r="T54" s="17">
        <v>0.53736272618317404</v>
      </c>
      <c r="U54" s="17">
        <v>0.52265467654868802</v>
      </c>
      <c r="V54" s="17">
        <f t="shared" si="10"/>
        <v>0.19014952814372099</v>
      </c>
      <c r="W54" s="17">
        <f t="shared" si="11"/>
        <v>-8.4475106349676976E-2</v>
      </c>
      <c r="X54" s="17">
        <f t="shared" si="12"/>
        <v>0.17937918975633799</v>
      </c>
      <c r="AA54" s="17" t="s">
        <v>589</v>
      </c>
      <c r="AB54" s="34">
        <v>0.66110138745943403</v>
      </c>
      <c r="AC54" s="17" t="s">
        <v>2128</v>
      </c>
      <c r="AD54" s="17">
        <v>0.69997210701842605</v>
      </c>
      <c r="AE54" s="17">
        <f t="shared" si="13"/>
        <v>0.36751848889091299</v>
      </c>
      <c r="AF54" s="17">
        <v>0.63519371332373398</v>
      </c>
      <c r="AG54" s="17">
        <v>0.32406555307139601</v>
      </c>
      <c r="AH54" s="17">
        <v>0.60588845110670697</v>
      </c>
      <c r="AI54" s="17">
        <v>0.61243619438359298</v>
      </c>
      <c r="AJ54" s="17" t="s">
        <v>2138</v>
      </c>
      <c r="AK54" s="17" t="s">
        <v>2141</v>
      </c>
      <c r="AL54" s="17" t="s">
        <v>2147</v>
      </c>
      <c r="AN54" s="17">
        <v>0.37545244957058099</v>
      </c>
      <c r="AO54" s="17">
        <v>0.36751848889091299</v>
      </c>
      <c r="AP54" s="17" t="s">
        <v>2153</v>
      </c>
    </row>
    <row r="56" spans="1:85" x14ac:dyDescent="0.2">
      <c r="N56" s="17" t="s">
        <v>2107</v>
      </c>
      <c r="O56" s="36">
        <f>+C68</f>
        <v>9.3033099999999994E-2</v>
      </c>
      <c r="P56" s="36">
        <f t="shared" ref="P56:U56" si="16">+P35</f>
        <v>0.118431540609489</v>
      </c>
      <c r="Q56" s="36">
        <f t="shared" si="16"/>
        <v>9.7328863150740894E-2</v>
      </c>
      <c r="R56" s="36">
        <f t="shared" si="16"/>
        <v>8.9254242410318402E-2</v>
      </c>
      <c r="S56" s="36">
        <f t="shared" si="16"/>
        <v>9.6724296802410806E-2</v>
      </c>
      <c r="T56" s="36">
        <f t="shared" si="16"/>
        <v>0.14427915672805899</v>
      </c>
      <c r="U56" s="36">
        <f t="shared" si="16"/>
        <v>0.13609026858321299</v>
      </c>
      <c r="V56" s="36"/>
    </row>
    <row r="57" spans="1:85" x14ac:dyDescent="0.2">
      <c r="N57" s="17" t="s">
        <v>2109</v>
      </c>
      <c r="O57" s="36">
        <f>+B68</f>
        <v>0.26560850000000003</v>
      </c>
      <c r="P57" s="36">
        <f t="shared" ref="P57:U57" si="17">+P39</f>
        <v>0.469696492824002</v>
      </c>
      <c r="Q57" s="36">
        <f t="shared" si="17"/>
        <v>0.49660207222356101</v>
      </c>
      <c r="R57" s="36">
        <f t="shared" si="17"/>
        <v>0.455969565805174</v>
      </c>
      <c r="S57" s="36">
        <f t="shared" si="17"/>
        <v>0.52309143287279203</v>
      </c>
      <c r="T57" s="36">
        <f t="shared" si="17"/>
        <v>0.44789584468053301</v>
      </c>
      <c r="U57" s="36">
        <f t="shared" si="17"/>
        <v>0.47779423140887201</v>
      </c>
      <c r="V57" s="36"/>
      <c r="AA57" s="17" t="s">
        <v>2032</v>
      </c>
      <c r="AB57" s="17" t="s">
        <v>2033</v>
      </c>
      <c r="AD57" s="17" t="s">
        <v>2034</v>
      </c>
      <c r="AF57" s="17" t="s">
        <v>2035</v>
      </c>
      <c r="AG57" s="17" t="s">
        <v>2036</v>
      </c>
      <c r="AH57" s="17" t="s">
        <v>2037</v>
      </c>
      <c r="AI57" s="17" t="s">
        <v>2038</v>
      </c>
      <c r="AJ57" s="17" t="s">
        <v>2039</v>
      </c>
      <c r="AK57" s="17" t="s">
        <v>2040</v>
      </c>
      <c r="AL57" s="17" t="s">
        <v>2041</v>
      </c>
      <c r="AM57" s="17" t="s">
        <v>2042</v>
      </c>
      <c r="AN57" s="17" t="s">
        <v>2043</v>
      </c>
      <c r="AO57" s="17" t="s">
        <v>2044</v>
      </c>
      <c r="AP57" s="17" t="s">
        <v>2045</v>
      </c>
      <c r="AQ57" s="17" t="s">
        <v>2046</v>
      </c>
      <c r="AR57" s="17" t="s">
        <v>2047</v>
      </c>
      <c r="AS57" s="17" t="s">
        <v>2048</v>
      </c>
      <c r="AT57" s="17" t="s">
        <v>2049</v>
      </c>
      <c r="AU57" s="17" t="s">
        <v>2050</v>
      </c>
      <c r="AV57" s="17" t="s">
        <v>2051</v>
      </c>
      <c r="AW57" s="17" t="s">
        <v>2052</v>
      </c>
      <c r="AX57" s="17" t="s">
        <v>2053</v>
      </c>
      <c r="AY57" s="17" t="s">
        <v>2054</v>
      </c>
      <c r="AZ57" s="17" t="s">
        <v>2055</v>
      </c>
      <c r="BA57" s="17" t="s">
        <v>2056</v>
      </c>
      <c r="BB57" s="17" t="s">
        <v>2057</v>
      </c>
      <c r="BC57" s="17" t="s">
        <v>2137</v>
      </c>
      <c r="BD57" s="17" t="s">
        <v>2065</v>
      </c>
      <c r="BE57" s="17">
        <v>0.283929332722056</v>
      </c>
      <c r="BF57" s="17">
        <v>0.469814219473698</v>
      </c>
      <c r="BG57" s="17">
        <v>9.8699174822405006E-2</v>
      </c>
      <c r="BH57" s="17" t="s">
        <v>2066</v>
      </c>
      <c r="BI57" s="17">
        <v>0.49434054135537198</v>
      </c>
      <c r="BJ57" s="17">
        <v>1.6865265466528401</v>
      </c>
      <c r="BK57" s="17">
        <v>0.407527753933145</v>
      </c>
      <c r="BL57" s="17">
        <v>0.10508723931365101</v>
      </c>
      <c r="BM57" s="17">
        <v>8.7572699428042605E-2</v>
      </c>
      <c r="BN57" s="17">
        <v>0.10008308262017999</v>
      </c>
      <c r="BO57" s="17">
        <v>8.3402568850150405E-2</v>
      </c>
      <c r="BP57" s="17">
        <v>0.117772544093922</v>
      </c>
      <c r="BQ57" s="17">
        <v>0.22564933321693201</v>
      </c>
      <c r="BR57" s="17">
        <v>0.19505533369957101</v>
      </c>
      <c r="BS57" s="17">
        <v>0.39800225634213698</v>
      </c>
      <c r="BT57" s="17">
        <v>0.46553689987916103</v>
      </c>
      <c r="BU57" s="17">
        <v>0.779607670770185</v>
      </c>
      <c r="BV57" s="17">
        <v>0.80494466630042705</v>
      </c>
      <c r="BW57" s="17">
        <v>5.8324126820959797E-2</v>
      </c>
      <c r="BX57" s="17">
        <v>4.8603439017466499E-2</v>
      </c>
      <c r="BY57" s="17">
        <v>6.7870692648804604E-2</v>
      </c>
      <c r="BZ57" s="17">
        <v>0.129858087250978</v>
      </c>
      <c r="CA57" s="17">
        <v>0.11344140731034</v>
      </c>
      <c r="CB57" s="17">
        <v>0.15847113636795901</v>
      </c>
      <c r="CC57" s="17">
        <v>0.25061318576365899</v>
      </c>
      <c r="CD57" s="17">
        <v>0.171765534131299</v>
      </c>
      <c r="CE57" s="17">
        <v>0.162044846327806</v>
      </c>
      <c r="CF57" s="17">
        <v>0.226341829016764</v>
      </c>
      <c r="CG57" s="17" t="s">
        <v>2138</v>
      </c>
    </row>
    <row r="58" spans="1:85" x14ac:dyDescent="0.2">
      <c r="N58" s="17" t="s">
        <v>2108</v>
      </c>
      <c r="O58" s="36">
        <f>+D68</f>
        <v>0.25940410000000003</v>
      </c>
      <c r="P58" s="36">
        <f t="shared" ref="P58:U58" si="18">+P37</f>
        <v>0.19335902157683901</v>
      </c>
      <c r="Q58" s="36">
        <f t="shared" si="18"/>
        <v>0.157238424645674</v>
      </c>
      <c r="R58" s="36">
        <f t="shared" si="18"/>
        <v>0.17183536524204601</v>
      </c>
      <c r="S58" s="36">
        <f t="shared" si="18"/>
        <v>0.15242810763131701</v>
      </c>
      <c r="T58" s="36">
        <f t="shared" si="18"/>
        <v>0.23133812444063501</v>
      </c>
      <c r="U58" s="36">
        <f t="shared" si="18"/>
        <v>0.21756309997061299</v>
      </c>
      <c r="V58" s="36"/>
      <c r="AA58" s="17" t="s">
        <v>2139</v>
      </c>
      <c r="AB58" s="17" t="s">
        <v>2065</v>
      </c>
      <c r="AD58" s="17">
        <v>0.283929332722056</v>
      </c>
      <c r="AF58" s="17">
        <v>0.469814219473698</v>
      </c>
      <c r="AG58" s="17">
        <v>9.8699174822405006E-2</v>
      </c>
      <c r="AH58" s="17" t="s">
        <v>2066</v>
      </c>
      <c r="AI58" s="17">
        <v>0.49434054135537198</v>
      </c>
      <c r="AJ58" s="17">
        <v>1.6865265466528401</v>
      </c>
      <c r="AK58" s="17">
        <v>0.407527753933145</v>
      </c>
      <c r="AL58" s="17">
        <v>0.10508723931365101</v>
      </c>
      <c r="AM58" s="17">
        <v>8.7572699428042605E-2</v>
      </c>
      <c r="AN58" s="17">
        <v>0.10008308262017999</v>
      </c>
      <c r="AO58" s="17">
        <v>8.3402568850150405E-2</v>
      </c>
      <c r="AP58" s="17">
        <v>0.117772544093922</v>
      </c>
      <c r="AQ58" s="17">
        <v>0.22564933321693201</v>
      </c>
      <c r="AR58" s="17">
        <v>0.19505533369957101</v>
      </c>
      <c r="AS58" s="17">
        <v>0.39800225634213698</v>
      </c>
      <c r="AT58" s="17">
        <v>0.46553689987916103</v>
      </c>
      <c r="AU58" s="17">
        <v>0.779607670770185</v>
      </c>
      <c r="AV58" s="17">
        <v>0.80494466630042705</v>
      </c>
      <c r="AW58" s="17">
        <v>5.8324126820959797E-2</v>
      </c>
      <c r="AX58" s="17">
        <v>4.8603439017466499E-2</v>
      </c>
      <c r="AY58" s="17">
        <v>6.7870692648804604E-2</v>
      </c>
      <c r="AZ58" s="17">
        <v>0.129858087250978</v>
      </c>
      <c r="BA58" s="17">
        <v>0.11344140731034</v>
      </c>
      <c r="BB58" s="17">
        <v>0.15847113636795901</v>
      </c>
      <c r="BC58" s="17">
        <v>0.25061318576365899</v>
      </c>
      <c r="BD58" s="17">
        <v>0.171765534131299</v>
      </c>
      <c r="BE58" s="17">
        <v>0.162044846327806</v>
      </c>
      <c r="BF58" s="17">
        <v>0.226341829016764</v>
      </c>
      <c r="BG58" s="17" t="s">
        <v>2138</v>
      </c>
    </row>
    <row r="59" spans="1:85" x14ac:dyDescent="0.2">
      <c r="N59" s="17" t="s">
        <v>2110</v>
      </c>
      <c r="O59" s="36">
        <f>+B63</f>
        <v>0.28791820000000001</v>
      </c>
      <c r="P59" s="36">
        <f t="shared" ref="P59:U59" si="19">+P53</f>
        <v>0.17452250111168999</v>
      </c>
      <c r="Q59" s="36">
        <f t="shared" si="19"/>
        <v>0.17323805405359599</v>
      </c>
      <c r="R59" s="36">
        <f t="shared" si="19"/>
        <v>0.188326815151693</v>
      </c>
      <c r="S59" s="36">
        <f t="shared" si="19"/>
        <v>0.32059758715706499</v>
      </c>
      <c r="T59" s="36">
        <f t="shared" si="19"/>
        <v>0.34359130893906198</v>
      </c>
      <c r="U59" s="36">
        <f t="shared" si="19"/>
        <v>0.34514156434726301</v>
      </c>
      <c r="V59" s="36"/>
      <c r="AA59" s="17" t="s">
        <v>2142</v>
      </c>
      <c r="AB59" s="17" t="s">
        <v>442</v>
      </c>
      <c r="AD59" s="17">
        <v>0.23203124999999999</v>
      </c>
      <c r="AF59" s="17">
        <v>0.41622473723084802</v>
      </c>
      <c r="AG59" s="17">
        <v>5.8007812499999999E-2</v>
      </c>
      <c r="AH59" s="17" t="s">
        <v>2031</v>
      </c>
      <c r="AI59" s="17">
        <v>0.429823456484834</v>
      </c>
      <c r="AJ59" s="17">
        <v>1.7491277995565799</v>
      </c>
      <c r="AK59" s="17">
        <v>0.386956184385639</v>
      </c>
      <c r="AL59" s="17">
        <v>6.3751164990921594E-2</v>
      </c>
      <c r="AM59" s="17">
        <v>6.3751164990921594E-2</v>
      </c>
      <c r="AN59" s="17">
        <v>6.0710535114673801E-2</v>
      </c>
      <c r="AO59" s="17">
        <v>6.0710535114673801E-2</v>
      </c>
      <c r="AP59" s="17">
        <v>9.6641634949444194E-2</v>
      </c>
      <c r="AQ59" s="17">
        <v>0.16016321170297401</v>
      </c>
      <c r="AR59" s="17">
        <v>0.15838781389596099</v>
      </c>
      <c r="AS59" s="17">
        <v>0.37789651125540602</v>
      </c>
      <c r="AT59" s="17">
        <v>0.49239608910673199</v>
      </c>
      <c r="AU59" s="17">
        <v>0.85441349529094202</v>
      </c>
      <c r="AV59" s="17">
        <v>0.84161218610403798</v>
      </c>
      <c r="AW59" s="17">
        <v>3.5514843611661802E-2</v>
      </c>
      <c r="AX59" s="17">
        <v>3.5514843611661802E-2</v>
      </c>
      <c r="AY59" s="17">
        <v>5.6456520576027701E-2</v>
      </c>
      <c r="AZ59" s="17">
        <v>9.3034095302141101E-2</v>
      </c>
      <c r="BA59" s="17">
        <v>0.10806368900282</v>
      </c>
      <c r="BB59" s="17">
        <v>0.17081887819060401</v>
      </c>
      <c r="BC59" s="17">
        <v>0.27959810556866999</v>
      </c>
      <c r="BD59" s="17">
        <v>0.143578532614482</v>
      </c>
      <c r="BE59" s="17">
        <v>0.143578532614482</v>
      </c>
      <c r="BF59" s="17">
        <v>0.227275398766631</v>
      </c>
      <c r="BG59" s="17" t="s">
        <v>2141</v>
      </c>
    </row>
    <row r="60" spans="1:85" x14ac:dyDescent="0.2">
      <c r="N60" s="17" t="s">
        <v>2107</v>
      </c>
      <c r="O60" s="36">
        <f>+C70</f>
        <v>-4.0059199999999996E-2</v>
      </c>
      <c r="P60" s="36"/>
      <c r="Q60" s="37">
        <f>+Q35-P35</f>
        <v>-2.1102677458748109E-2</v>
      </c>
      <c r="R60" s="38">
        <f>+R35-P35</f>
        <v>-2.9177298199170601E-2</v>
      </c>
      <c r="S60" s="38">
        <f>+S56-P56</f>
        <v>-2.1707243807078197E-2</v>
      </c>
      <c r="T60" s="36"/>
      <c r="U60" s="37">
        <f>+U35-T35</f>
        <v>-8.1888881448460016E-3</v>
      </c>
      <c r="V60" s="36"/>
    </row>
    <row r="61" spans="1:85" x14ac:dyDescent="0.2">
      <c r="N61" s="17" t="s">
        <v>2109</v>
      </c>
      <c r="O61" s="36">
        <f>+B70</f>
        <v>4.1829099999999952E-2</v>
      </c>
      <c r="P61" s="36"/>
      <c r="Q61" s="37">
        <f>+Q39-P39</f>
        <v>2.690557939955901E-2</v>
      </c>
      <c r="R61" s="38">
        <f>+R39-P39</f>
        <v>-1.3726927018827995E-2</v>
      </c>
      <c r="S61" s="38">
        <f t="shared" ref="S61:S63" si="20">+S57-P57</f>
        <v>5.3394940048790029E-2</v>
      </c>
      <c r="T61" s="36"/>
      <c r="U61" s="37">
        <f>+U39-T39</f>
        <v>2.9898386728338999E-2</v>
      </c>
      <c r="V61" s="36"/>
      <c r="AA61" s="17" t="s">
        <v>2032</v>
      </c>
      <c r="AB61" s="17" t="s">
        <v>2033</v>
      </c>
      <c r="AD61" s="17" t="s">
        <v>2034</v>
      </c>
      <c r="AF61" s="17" t="s">
        <v>2035</v>
      </c>
      <c r="AG61" s="17" t="s">
        <v>2036</v>
      </c>
      <c r="AH61" s="17" t="s">
        <v>2037</v>
      </c>
      <c r="AI61" s="17" t="s">
        <v>2038</v>
      </c>
      <c r="AJ61" s="17" t="s">
        <v>2039</v>
      </c>
      <c r="AK61" s="17" t="s">
        <v>2040</v>
      </c>
      <c r="AL61" s="17" t="s">
        <v>2041</v>
      </c>
      <c r="AM61" s="17" t="s">
        <v>2042</v>
      </c>
      <c r="AN61" s="17" t="s">
        <v>2043</v>
      </c>
      <c r="AO61" s="17" t="s">
        <v>2044</v>
      </c>
      <c r="AP61" s="17" t="s">
        <v>2045</v>
      </c>
      <c r="AQ61" s="17" t="s">
        <v>2046</v>
      </c>
      <c r="AR61" s="17" t="s">
        <v>2047</v>
      </c>
      <c r="AS61" s="17" t="s">
        <v>2048</v>
      </c>
      <c r="AT61" s="17" t="s">
        <v>2049</v>
      </c>
      <c r="AU61" s="17" t="s">
        <v>2050</v>
      </c>
      <c r="AV61" s="17" t="s">
        <v>2051</v>
      </c>
      <c r="AW61" s="17" t="s">
        <v>2052</v>
      </c>
      <c r="AX61" s="17" t="s">
        <v>2053</v>
      </c>
      <c r="AY61" s="17" t="s">
        <v>2054</v>
      </c>
      <c r="AZ61" s="17" t="s">
        <v>2055</v>
      </c>
      <c r="BA61" s="17" t="s">
        <v>2056</v>
      </c>
      <c r="BB61" s="17" t="s">
        <v>2057</v>
      </c>
      <c r="BC61" s="17" t="s">
        <v>2140</v>
      </c>
      <c r="BD61" s="17" t="s">
        <v>442</v>
      </c>
      <c r="BE61" s="17">
        <v>0.23203124999999999</v>
      </c>
      <c r="BF61" s="17">
        <v>0.41622473723084802</v>
      </c>
      <c r="BG61" s="17">
        <v>5.8007812499999999E-2</v>
      </c>
      <c r="BH61" s="17" t="s">
        <v>2031</v>
      </c>
      <c r="BI61" s="17">
        <v>0.429823456484834</v>
      </c>
      <c r="BJ61" s="17">
        <v>1.7491277995565799</v>
      </c>
      <c r="BK61" s="17">
        <v>0.386956184385639</v>
      </c>
      <c r="BL61" s="17">
        <v>6.3751164990921594E-2</v>
      </c>
      <c r="BM61" s="17">
        <v>6.3751164990921594E-2</v>
      </c>
      <c r="BN61" s="17">
        <v>6.0710535114673801E-2</v>
      </c>
      <c r="BO61" s="17">
        <v>6.0710535114673801E-2</v>
      </c>
      <c r="BP61" s="17">
        <v>9.6641634949444194E-2</v>
      </c>
      <c r="BQ61" s="17">
        <v>0.16016321170297401</v>
      </c>
      <c r="BR61" s="17">
        <v>0.15838781389596099</v>
      </c>
      <c r="BS61" s="17">
        <v>0.37789651125540602</v>
      </c>
      <c r="BT61" s="17">
        <v>0.49239608910673199</v>
      </c>
      <c r="BU61" s="17">
        <v>0.85441349529094202</v>
      </c>
      <c r="BV61" s="17">
        <v>0.84161218610403798</v>
      </c>
      <c r="BW61" s="17">
        <v>3.5514843611661802E-2</v>
      </c>
      <c r="BX61" s="17">
        <v>3.5514843611661802E-2</v>
      </c>
      <c r="BY61" s="17">
        <v>5.6456520576027701E-2</v>
      </c>
      <c r="BZ61" s="17">
        <v>9.3034095302141101E-2</v>
      </c>
      <c r="CA61" s="17">
        <v>0.10806368900282</v>
      </c>
      <c r="CB61" s="17">
        <v>0.17081887819060401</v>
      </c>
      <c r="CC61" s="17">
        <v>0.27959810556866999</v>
      </c>
      <c r="CD61" s="17">
        <v>0.143578532614482</v>
      </c>
      <c r="CE61" s="17">
        <v>0.143578532614482</v>
      </c>
      <c r="CF61" s="17">
        <v>0.227275398766631</v>
      </c>
      <c r="CG61" s="17" t="s">
        <v>2141</v>
      </c>
    </row>
    <row r="62" spans="1:85" x14ac:dyDescent="0.2">
      <c r="B62" s="17" t="s">
        <v>750</v>
      </c>
      <c r="C62" s="17" t="s">
        <v>751</v>
      </c>
      <c r="N62" s="17" t="s">
        <v>2108</v>
      </c>
      <c r="O62" s="36">
        <f>+D70</f>
        <v>-0.11242230000000003</v>
      </c>
      <c r="P62" s="36"/>
      <c r="Q62" s="37">
        <f>+Q37-P37</f>
        <v>-3.6120596931165011E-2</v>
      </c>
      <c r="R62" s="38">
        <f>+R37-P37</f>
        <v>-2.1523656334793001E-2</v>
      </c>
      <c r="S62" s="38">
        <f t="shared" si="20"/>
        <v>-4.0930913945522007E-2</v>
      </c>
      <c r="T62" s="36"/>
      <c r="U62" s="37">
        <f>+U37-T37</f>
        <v>-1.3775024470022018E-2</v>
      </c>
      <c r="V62" s="36"/>
      <c r="AA62" s="17" t="s">
        <v>2142</v>
      </c>
      <c r="AB62" s="17" t="s">
        <v>442</v>
      </c>
      <c r="AD62" s="17">
        <v>0.23203124999999999</v>
      </c>
      <c r="AF62" s="17">
        <v>0.41622473723084802</v>
      </c>
      <c r="AG62" s="17">
        <v>5.8007812499999999E-2</v>
      </c>
      <c r="AH62" s="17" t="s">
        <v>2031</v>
      </c>
      <c r="AI62" s="17">
        <v>0.429823456484834</v>
      </c>
      <c r="AJ62" s="17">
        <v>1.7491277995565799</v>
      </c>
      <c r="AK62" s="17">
        <v>0.386956184385639</v>
      </c>
      <c r="AL62" s="17">
        <v>6.3751164990921594E-2</v>
      </c>
      <c r="AM62" s="17">
        <v>6.3751164990921594E-2</v>
      </c>
      <c r="AN62" s="17">
        <v>6.0710535114673801E-2</v>
      </c>
      <c r="AO62" s="17">
        <v>6.0710535114673801E-2</v>
      </c>
      <c r="AP62" s="17">
        <v>9.6641634949444194E-2</v>
      </c>
      <c r="AQ62" s="17">
        <v>0.16016321170297401</v>
      </c>
      <c r="AR62" s="17">
        <v>0.15838781389596099</v>
      </c>
      <c r="AS62" s="17">
        <v>0.37789651125540602</v>
      </c>
      <c r="AT62" s="17">
        <v>0.49239608910673199</v>
      </c>
      <c r="AU62" s="17">
        <v>0.85441349529094202</v>
      </c>
      <c r="AV62" s="17">
        <v>0.84161218610403798</v>
      </c>
      <c r="AW62" s="17">
        <v>3.5514843611661802E-2</v>
      </c>
      <c r="AX62" s="17">
        <v>3.5514843611661802E-2</v>
      </c>
      <c r="AY62" s="17">
        <v>5.6456520576027701E-2</v>
      </c>
      <c r="AZ62" s="17">
        <v>9.3034095302141101E-2</v>
      </c>
      <c r="BA62" s="17">
        <v>0.10806368900282</v>
      </c>
      <c r="BB62" s="17">
        <v>0.17081887819060401</v>
      </c>
      <c r="BC62" s="17">
        <v>0.27959810556866999</v>
      </c>
      <c r="BD62" s="17">
        <v>0.143578532614482</v>
      </c>
      <c r="BE62" s="17">
        <v>0.143578532614482</v>
      </c>
      <c r="BF62" s="17">
        <v>0.227275398766631</v>
      </c>
      <c r="BG62" s="17" t="s">
        <v>2141</v>
      </c>
    </row>
    <row r="63" spans="1:85" x14ac:dyDescent="0.2">
      <c r="A63" s="17">
        <v>2018</v>
      </c>
      <c r="B63" s="17">
        <v>0.28791820000000001</v>
      </c>
      <c r="C63" s="17">
        <v>8.8974800000000007E-2</v>
      </c>
      <c r="N63" s="17" t="s">
        <v>2110</v>
      </c>
      <c r="O63" s="36">
        <f>+B65</f>
        <v>3.2932899999999987E-2</v>
      </c>
      <c r="P63" s="36"/>
      <c r="Q63" s="37">
        <f>+Q53-P53</f>
        <v>-1.284447058093996E-3</v>
      </c>
      <c r="R63" s="38">
        <f>+R53-P53</f>
        <v>1.3804314040003013E-2</v>
      </c>
      <c r="S63" s="38">
        <f t="shared" si="20"/>
        <v>0.146075086045375</v>
      </c>
      <c r="T63" s="36"/>
      <c r="U63" s="37">
        <f>+U53-T53</f>
        <v>1.5502554082010289E-3</v>
      </c>
      <c r="V63" s="36"/>
    </row>
    <row r="64" spans="1:85" x14ac:dyDescent="0.2">
      <c r="A64" s="17">
        <v>2024</v>
      </c>
      <c r="B64" s="30">
        <v>0.3208511</v>
      </c>
      <c r="C64" s="30">
        <v>5.5927400000000002E-2</v>
      </c>
    </row>
    <row r="65" spans="2:87" x14ac:dyDescent="0.2">
      <c r="B65" s="30">
        <v>3.2932899999999987E-2</v>
      </c>
      <c r="C65" s="30">
        <v>-3.3047400000000005E-2</v>
      </c>
      <c r="AA65" s="17" t="s">
        <v>2032</v>
      </c>
      <c r="AB65" s="17" t="s">
        <v>2033</v>
      </c>
      <c r="AD65" s="17" t="s">
        <v>2034</v>
      </c>
      <c r="AF65" s="17" t="s">
        <v>2035</v>
      </c>
      <c r="AG65" s="17" t="s">
        <v>2036</v>
      </c>
      <c r="AH65" s="17" t="s">
        <v>2037</v>
      </c>
      <c r="AI65" s="17" t="s">
        <v>2038</v>
      </c>
      <c r="AJ65" s="17" t="s">
        <v>2039</v>
      </c>
      <c r="AK65" s="17" t="s">
        <v>2040</v>
      </c>
      <c r="AL65" s="17" t="s">
        <v>2041</v>
      </c>
      <c r="AM65" s="17" t="s">
        <v>2042</v>
      </c>
      <c r="AN65" s="17" t="s">
        <v>2043</v>
      </c>
      <c r="AO65" s="17" t="s">
        <v>2044</v>
      </c>
      <c r="AP65" s="17" t="s">
        <v>2045</v>
      </c>
      <c r="AQ65" s="17" t="s">
        <v>2046</v>
      </c>
      <c r="AR65" s="17" t="s">
        <v>2047</v>
      </c>
      <c r="AS65" s="17" t="s">
        <v>2048</v>
      </c>
      <c r="AT65" s="17" t="s">
        <v>2049</v>
      </c>
      <c r="AU65" s="17" t="s">
        <v>2050</v>
      </c>
      <c r="AV65" s="17" t="s">
        <v>2051</v>
      </c>
      <c r="AW65" s="17" t="s">
        <v>2052</v>
      </c>
      <c r="AX65" s="17" t="s">
        <v>2053</v>
      </c>
      <c r="AY65" s="17" t="s">
        <v>2054</v>
      </c>
      <c r="AZ65" s="17" t="s">
        <v>2055</v>
      </c>
      <c r="BA65" s="17" t="s">
        <v>2056</v>
      </c>
      <c r="BB65" s="17" t="s">
        <v>2057</v>
      </c>
      <c r="BC65" s="17" t="s">
        <v>2137</v>
      </c>
      <c r="BD65" s="17" t="s">
        <v>2065</v>
      </c>
      <c r="BE65" s="17">
        <v>0.283929332722056</v>
      </c>
      <c r="BF65" s="17">
        <v>0.469814219473698</v>
      </c>
      <c r="BG65" s="17">
        <v>9.8699174822405006E-2</v>
      </c>
      <c r="BH65" s="17" t="s">
        <v>2066</v>
      </c>
      <c r="BI65" s="17">
        <v>0.49433977861628198</v>
      </c>
      <c r="BJ65" s="17">
        <v>1.6865274750941099</v>
      </c>
      <c r="BK65" s="17">
        <v>0.40752721632757699</v>
      </c>
      <c r="BL65" s="17">
        <v>0.10508700292452</v>
      </c>
      <c r="BM65" s="17">
        <v>8.7572502437100297E-2</v>
      </c>
      <c r="BN65" s="17">
        <v>0.100082855698548</v>
      </c>
      <c r="BO65" s="17">
        <v>8.3402379748790306E-2</v>
      </c>
      <c r="BP65" s="17">
        <v>0.11777232744561</v>
      </c>
      <c r="BQ65" s="17">
        <v>0.22564904026756</v>
      </c>
      <c r="BR65" s="17">
        <v>0.195055068684378</v>
      </c>
      <c r="BS65" s="17">
        <v>0.39800171837736298</v>
      </c>
      <c r="BT65" s="17">
        <v>0.46553681501565197</v>
      </c>
      <c r="BU65" s="17">
        <v>0.77960797154140504</v>
      </c>
      <c r="BV65" s="17">
        <v>0.80494493131562095</v>
      </c>
      <c r="BW65" s="17">
        <v>5.83239992597765E-2</v>
      </c>
      <c r="BX65" s="17">
        <v>4.8603332716480499E-2</v>
      </c>
      <c r="BY65" s="17">
        <v>6.7870522171235195E-2</v>
      </c>
      <c r="BZ65" s="17">
        <v>0.12985784540390199</v>
      </c>
      <c r="CA65" s="17">
        <v>0.11344118238237801</v>
      </c>
      <c r="CB65" s="17">
        <v>0.15847060190844101</v>
      </c>
      <c r="CC65" s="17">
        <v>0.25061260574085598</v>
      </c>
      <c r="CD65" s="17">
        <v>0.17176518164215401</v>
      </c>
      <c r="CE65" s="17">
        <v>0.16204451509885801</v>
      </c>
      <c r="CF65" s="17">
        <v>0.22634112407967599</v>
      </c>
      <c r="CG65" s="17" t="s">
        <v>2147</v>
      </c>
    </row>
    <row r="66" spans="2:87" x14ac:dyDescent="0.2">
      <c r="B66" s="30"/>
      <c r="C66" s="30"/>
      <c r="AA66" s="17" t="s">
        <v>2139</v>
      </c>
      <c r="AB66" s="17" t="s">
        <v>2065</v>
      </c>
      <c r="AD66" s="17">
        <v>0.283929332722056</v>
      </c>
      <c r="AF66" s="17">
        <v>0.469814219473698</v>
      </c>
      <c r="AG66" s="17">
        <v>9.8699174822405006E-2</v>
      </c>
      <c r="AH66" s="17" t="s">
        <v>2066</v>
      </c>
      <c r="AI66" s="17">
        <v>0.49433977861628198</v>
      </c>
      <c r="AJ66" s="17">
        <v>1.6865274750941099</v>
      </c>
      <c r="AK66" s="17">
        <v>0.40752721632757699</v>
      </c>
      <c r="AL66" s="17">
        <v>0.10508700292452</v>
      </c>
      <c r="AM66" s="17">
        <v>8.7572502437100297E-2</v>
      </c>
      <c r="AN66" s="17">
        <v>0.100082855698548</v>
      </c>
      <c r="AO66" s="17">
        <v>8.3402379748790306E-2</v>
      </c>
      <c r="AP66" s="17">
        <v>0.11777232744561</v>
      </c>
      <c r="AQ66" s="17">
        <v>0.22564904026756</v>
      </c>
      <c r="AR66" s="17">
        <v>0.195055068684378</v>
      </c>
      <c r="AS66" s="17">
        <v>0.39800171837736298</v>
      </c>
      <c r="AT66" s="17">
        <v>0.46553681501565197</v>
      </c>
      <c r="AU66" s="17">
        <v>0.77960797154140504</v>
      </c>
      <c r="AV66" s="17">
        <v>0.80494493131562095</v>
      </c>
      <c r="AW66" s="17">
        <v>5.83239992597765E-2</v>
      </c>
      <c r="AX66" s="17">
        <v>4.8603332716480499E-2</v>
      </c>
      <c r="AY66" s="17">
        <v>6.7870522171235195E-2</v>
      </c>
      <c r="AZ66" s="17">
        <v>0.12985784540390199</v>
      </c>
      <c r="BA66" s="17">
        <v>0.11344118238237801</v>
      </c>
      <c r="BB66" s="17">
        <v>0.15847060190844101</v>
      </c>
      <c r="BC66" s="17">
        <v>0.25061260574085598</v>
      </c>
      <c r="BD66" s="17">
        <v>0.17176518164215401</v>
      </c>
      <c r="BE66" s="17">
        <v>0.16204451509885801</v>
      </c>
      <c r="BF66" s="17">
        <v>0.22634112407967599</v>
      </c>
      <c r="BG66" s="17" t="s">
        <v>2147</v>
      </c>
    </row>
    <row r="67" spans="2:87" x14ac:dyDescent="0.2">
      <c r="B67" s="30" t="s">
        <v>747</v>
      </c>
      <c r="C67" s="30" t="s">
        <v>415</v>
      </c>
      <c r="D67" s="17" t="s">
        <v>416</v>
      </c>
      <c r="E67" s="17" t="s">
        <v>1996</v>
      </c>
    </row>
    <row r="68" spans="2:87" x14ac:dyDescent="0.2">
      <c r="B68" s="31">
        <v>0.26560850000000003</v>
      </c>
      <c r="C68" s="31">
        <v>9.3033099999999994E-2</v>
      </c>
      <c r="D68" s="31">
        <v>0.25940410000000003</v>
      </c>
      <c r="E68" s="31">
        <v>0.74059589999999997</v>
      </c>
      <c r="F68" s="31"/>
      <c r="AA68" s="17" t="s">
        <v>2032</v>
      </c>
      <c r="AB68" s="17" t="s">
        <v>2033</v>
      </c>
      <c r="AD68" s="17" t="s">
        <v>2034</v>
      </c>
      <c r="AF68" s="17" t="s">
        <v>2035</v>
      </c>
      <c r="AG68" s="17" t="s">
        <v>2036</v>
      </c>
      <c r="AH68" s="17" t="s">
        <v>2037</v>
      </c>
      <c r="AI68" s="17" t="s">
        <v>2038</v>
      </c>
      <c r="AJ68" s="17" t="s">
        <v>2039</v>
      </c>
      <c r="AK68" s="17" t="s">
        <v>2040</v>
      </c>
      <c r="AL68" s="17" t="s">
        <v>2041</v>
      </c>
      <c r="AM68" s="17" t="s">
        <v>2042</v>
      </c>
      <c r="AN68" s="17" t="s">
        <v>2043</v>
      </c>
      <c r="AO68" s="17" t="s">
        <v>2044</v>
      </c>
      <c r="AP68" s="17" t="s">
        <v>2045</v>
      </c>
      <c r="AQ68" s="17" t="s">
        <v>2046</v>
      </c>
      <c r="AR68" s="17" t="s">
        <v>2047</v>
      </c>
      <c r="AS68" s="17" t="s">
        <v>2048</v>
      </c>
      <c r="AT68" s="17" t="s">
        <v>2049</v>
      </c>
      <c r="AU68" s="17" t="s">
        <v>2050</v>
      </c>
      <c r="AV68" s="17" t="s">
        <v>2051</v>
      </c>
      <c r="AW68" s="17" t="s">
        <v>2052</v>
      </c>
      <c r="AX68" s="17" t="s">
        <v>2053</v>
      </c>
      <c r="AY68" s="17" t="s">
        <v>2054</v>
      </c>
      <c r="AZ68" s="17" t="s">
        <v>2055</v>
      </c>
      <c r="BA68" s="17" t="s">
        <v>2056</v>
      </c>
      <c r="BB68" s="17" t="s">
        <v>2057</v>
      </c>
      <c r="BC68" s="17" t="s">
        <v>2151</v>
      </c>
      <c r="BD68" s="17" t="s">
        <v>2065</v>
      </c>
      <c r="BE68" s="17">
        <v>1.99141660074141</v>
      </c>
      <c r="BF68" s="17">
        <v>1.5118102095466901</v>
      </c>
      <c r="BG68" s="17">
        <v>0.69225385533950401</v>
      </c>
      <c r="BH68" s="17" t="s">
        <v>2152</v>
      </c>
      <c r="BI68" s="17">
        <v>0.48116553869782702</v>
      </c>
      <c r="BJ68" s="17">
        <v>1.6974570398137501</v>
      </c>
      <c r="BK68" s="17">
        <v>0.39896146994429599</v>
      </c>
      <c r="BL68" s="17">
        <v>0.100412588097442</v>
      </c>
      <c r="BM68" s="17">
        <v>8.3677156747868603E-2</v>
      </c>
      <c r="BN68" s="17">
        <v>9.5569802549678604E-2</v>
      </c>
      <c r="BO68" s="17">
        <v>7.96415021247322E-2</v>
      </c>
      <c r="BP68" s="17">
        <v>0.11593807644299201</v>
      </c>
      <c r="BQ68" s="17">
        <v>0.22349641299854001</v>
      </c>
      <c r="BR68" s="17">
        <v>0.19310486705170099</v>
      </c>
      <c r="BS68" s="17">
        <v>0.38963355234541502</v>
      </c>
      <c r="BT68" s="17">
        <v>0.46393135955097597</v>
      </c>
      <c r="BU68" s="17">
        <v>0.78206727708096102</v>
      </c>
      <c r="BV68" s="17">
        <v>0.80689513294829796</v>
      </c>
      <c r="BW68" s="17">
        <v>5.58251051180398E-2</v>
      </c>
      <c r="BX68" s="17">
        <v>4.6520920931699898E-2</v>
      </c>
      <c r="BY68" s="17">
        <v>6.6053105487439104E-2</v>
      </c>
      <c r="BZ68" s="17">
        <v>0.12739364488122601</v>
      </c>
      <c r="CA68" s="17">
        <v>0.11059130015763</v>
      </c>
      <c r="CB68" s="17">
        <v>0.15562615752832901</v>
      </c>
      <c r="CC68" s="17">
        <v>0.24805880468935501</v>
      </c>
      <c r="CD68" s="17">
        <v>0.16641640527567</v>
      </c>
      <c r="CE68" s="17">
        <v>0.15711222108933001</v>
      </c>
      <c r="CF68" s="17">
        <v>0.22167926301576801</v>
      </c>
      <c r="CG68" s="17" t="s">
        <v>2153</v>
      </c>
    </row>
    <row r="69" spans="2:87" x14ac:dyDescent="0.2">
      <c r="B69" s="31">
        <v>0.30743759999999998</v>
      </c>
      <c r="C69" s="31">
        <v>5.2973899999999997E-2</v>
      </c>
      <c r="D69" s="31">
        <v>0.1469818</v>
      </c>
      <c r="E69" s="31">
        <v>0.85301819999999995</v>
      </c>
      <c r="F69" s="31"/>
      <c r="AA69" s="17" t="s">
        <v>2154</v>
      </c>
      <c r="AB69" s="17" t="s">
        <v>2065</v>
      </c>
      <c r="AD69" s="17">
        <v>1.99141660074141</v>
      </c>
      <c r="AF69" s="17">
        <v>1.5118102095466901</v>
      </c>
      <c r="AG69" s="17">
        <v>0.69225385533950401</v>
      </c>
      <c r="AH69" s="17" t="s">
        <v>2152</v>
      </c>
      <c r="AI69" s="17">
        <v>0.48116553869782702</v>
      </c>
      <c r="AJ69" s="17">
        <v>1.6974570398137501</v>
      </c>
      <c r="AK69" s="17">
        <v>0.39896146994429599</v>
      </c>
      <c r="AL69" s="17">
        <v>0.100412588097442</v>
      </c>
      <c r="AM69" s="17">
        <v>8.3677156747868603E-2</v>
      </c>
      <c r="AN69" s="17">
        <v>9.5569802549678604E-2</v>
      </c>
      <c r="AO69" s="17">
        <v>7.96415021247322E-2</v>
      </c>
      <c r="AP69" s="17">
        <v>0.11593807644299201</v>
      </c>
      <c r="AQ69" s="17">
        <v>0.22349641299854001</v>
      </c>
      <c r="AR69" s="17">
        <v>0.19310486705170099</v>
      </c>
      <c r="AS69" s="17">
        <v>0.38963355234541502</v>
      </c>
      <c r="AT69" s="17">
        <v>0.46393135955097597</v>
      </c>
      <c r="AU69" s="17">
        <v>0.78206727708096102</v>
      </c>
      <c r="AV69" s="17">
        <v>0.80689513294829796</v>
      </c>
      <c r="AW69" s="17">
        <v>5.58251051180398E-2</v>
      </c>
      <c r="AX69" s="17">
        <v>4.6520920931699898E-2</v>
      </c>
      <c r="AY69" s="17">
        <v>6.6053105487439104E-2</v>
      </c>
      <c r="AZ69" s="17">
        <v>0.12739364488122601</v>
      </c>
      <c r="BA69" s="17">
        <v>0.11059130015763</v>
      </c>
      <c r="BB69" s="17">
        <v>0.15562615752832901</v>
      </c>
      <c r="BC69" s="17">
        <v>0.24805880468935501</v>
      </c>
      <c r="BD69" s="17">
        <v>0.16641640527567</v>
      </c>
      <c r="BE69" s="17">
        <v>0.15711222108933001</v>
      </c>
      <c r="BF69" s="17">
        <v>0.22167926301576801</v>
      </c>
      <c r="BG69" s="17" t="s">
        <v>2153</v>
      </c>
    </row>
    <row r="70" spans="2:87" x14ac:dyDescent="0.2">
      <c r="B70" s="31">
        <v>4.1829099999999952E-2</v>
      </c>
      <c r="C70" s="31">
        <v>-4.0059199999999996E-2</v>
      </c>
      <c r="D70" s="31">
        <v>-0.11242230000000003</v>
      </c>
      <c r="E70" s="31">
        <f>+E69-E68</f>
        <v>0.11242229999999998</v>
      </c>
      <c r="F70" s="31"/>
    </row>
    <row r="72" spans="2:87" x14ac:dyDescent="0.2">
      <c r="AA72" s="17" t="s">
        <v>2032</v>
      </c>
      <c r="AB72" s="17" t="s">
        <v>2033</v>
      </c>
      <c r="AD72" s="17" t="s">
        <v>2034</v>
      </c>
      <c r="AF72" s="17" t="s">
        <v>2035</v>
      </c>
      <c r="AG72" s="17" t="s">
        <v>2036</v>
      </c>
      <c r="AH72" s="17" t="s">
        <v>2037</v>
      </c>
      <c r="AI72" s="17" t="s">
        <v>2038</v>
      </c>
      <c r="AJ72" s="17" t="s">
        <v>2039</v>
      </c>
      <c r="AK72" s="17" t="s">
        <v>2040</v>
      </c>
      <c r="AL72" s="17" t="s">
        <v>2041</v>
      </c>
      <c r="AM72" s="17" t="s">
        <v>2042</v>
      </c>
      <c r="AN72" s="17" t="s">
        <v>2043</v>
      </c>
      <c r="AO72" s="17" t="s">
        <v>2044</v>
      </c>
      <c r="AP72" s="17" t="s">
        <v>2045</v>
      </c>
      <c r="AQ72" s="17" t="s">
        <v>2046</v>
      </c>
      <c r="AR72" s="17" t="s">
        <v>2047</v>
      </c>
      <c r="AS72" s="17" t="s">
        <v>2048</v>
      </c>
      <c r="AT72" s="17" t="s">
        <v>2049</v>
      </c>
      <c r="AU72" s="17" t="s">
        <v>2050</v>
      </c>
      <c r="AV72" s="17" t="s">
        <v>2051</v>
      </c>
      <c r="AW72" s="17" t="s">
        <v>2052</v>
      </c>
      <c r="AX72" s="17" t="s">
        <v>2053</v>
      </c>
      <c r="AY72" s="17" t="s">
        <v>2054</v>
      </c>
      <c r="AZ72" s="17" t="s">
        <v>2055</v>
      </c>
      <c r="BA72" s="17" t="s">
        <v>2056</v>
      </c>
      <c r="BB72" s="17" t="s">
        <v>2057</v>
      </c>
      <c r="BC72" s="17" t="s">
        <v>2156</v>
      </c>
      <c r="BD72" s="17" t="s">
        <v>442</v>
      </c>
      <c r="BE72" s="17">
        <v>1.6274150990701199</v>
      </c>
      <c r="BF72" s="17">
        <v>1.3393651812335501</v>
      </c>
      <c r="BG72" s="17">
        <v>0.40685377476753198</v>
      </c>
      <c r="BH72" s="17" t="s">
        <v>2157</v>
      </c>
      <c r="BI72" s="17">
        <v>0.41891266537045901</v>
      </c>
      <c r="BJ72" s="17">
        <v>1.7604710682687601</v>
      </c>
      <c r="BK72" s="17">
        <v>0.37900312200327402</v>
      </c>
      <c r="BL72" s="17">
        <v>6.0841861992105499E-2</v>
      </c>
      <c r="BM72" s="17">
        <v>6.0841861992105499E-2</v>
      </c>
      <c r="BN72" s="17">
        <v>5.79024231828369E-2</v>
      </c>
      <c r="BO72" s="17">
        <v>5.79024231828369E-2</v>
      </c>
      <c r="BP72" s="17">
        <v>9.5024263647034493E-2</v>
      </c>
      <c r="BQ72" s="17">
        <v>0.15844780879937501</v>
      </c>
      <c r="BR72" s="17">
        <v>0.156627859597438</v>
      </c>
      <c r="BS72" s="17">
        <v>0.37013340207723699</v>
      </c>
      <c r="BT72" s="17">
        <v>0.49049538361731898</v>
      </c>
      <c r="BU72" s="17">
        <v>0.85675164894232503</v>
      </c>
      <c r="BV72" s="17">
        <v>0.84337214040256103</v>
      </c>
      <c r="BW72" s="17">
        <v>3.3948513558319002E-2</v>
      </c>
      <c r="BX72" s="17">
        <v>3.3948513558319002E-2</v>
      </c>
      <c r="BY72" s="17">
        <v>5.4826507058766502E-2</v>
      </c>
      <c r="BZ72" s="17">
        <v>9.1056164635492307E-2</v>
      </c>
      <c r="CA72" s="17">
        <v>0.10539839747722</v>
      </c>
      <c r="CB72" s="17">
        <v>0.16761986354386299</v>
      </c>
      <c r="CC72" s="17">
        <v>0.276462324255421</v>
      </c>
      <c r="CD72" s="17">
        <v>0.13934691103553901</v>
      </c>
      <c r="CE72" s="17">
        <v>0.13934691103553901</v>
      </c>
      <c r="CF72" s="17">
        <v>0.22244637060262901</v>
      </c>
      <c r="CG72" s="17" t="s">
        <v>2158</v>
      </c>
    </row>
    <row r="73" spans="2:87" x14ac:dyDescent="0.2">
      <c r="AA73" s="17" t="s">
        <v>2159</v>
      </c>
      <c r="AB73" s="17" t="s">
        <v>442</v>
      </c>
      <c r="AD73" s="17">
        <v>1.6274150990701199</v>
      </c>
      <c r="AF73" s="17">
        <v>1.3393651812335501</v>
      </c>
      <c r="AG73" s="17">
        <v>0.40685377476753198</v>
      </c>
      <c r="AH73" s="17" t="s">
        <v>2157</v>
      </c>
      <c r="AI73" s="17">
        <v>0.41891266537045901</v>
      </c>
      <c r="AJ73" s="17">
        <v>1.7604710682687601</v>
      </c>
      <c r="AK73" s="17">
        <v>0.37900312200327402</v>
      </c>
      <c r="AL73" s="17">
        <v>6.0841861992105499E-2</v>
      </c>
      <c r="AM73" s="17">
        <v>6.0841861992105499E-2</v>
      </c>
      <c r="AN73" s="17">
        <v>5.79024231828369E-2</v>
      </c>
      <c r="AO73" s="17">
        <v>5.79024231828369E-2</v>
      </c>
      <c r="AP73" s="17">
        <v>9.5024263647034493E-2</v>
      </c>
      <c r="AQ73" s="17">
        <v>0.15844780879937501</v>
      </c>
      <c r="AR73" s="17">
        <v>0.156627859597438</v>
      </c>
      <c r="AS73" s="17">
        <v>0.37013340207723699</v>
      </c>
      <c r="AT73" s="17">
        <v>0.49049538361731898</v>
      </c>
      <c r="AU73" s="17">
        <v>0.85675164894232503</v>
      </c>
      <c r="AV73" s="17">
        <v>0.84337214040256103</v>
      </c>
      <c r="AW73" s="17">
        <v>3.3948513558319002E-2</v>
      </c>
      <c r="AX73" s="17">
        <v>3.3948513558319002E-2</v>
      </c>
      <c r="AY73" s="17">
        <v>5.4826507058766502E-2</v>
      </c>
      <c r="AZ73" s="17">
        <v>9.1056164635492307E-2</v>
      </c>
      <c r="BA73" s="17">
        <v>0.10539839747722</v>
      </c>
      <c r="BB73" s="17">
        <v>0.16761986354386299</v>
      </c>
      <c r="BC73" s="17">
        <v>0.276462324255421</v>
      </c>
      <c r="BD73" s="17">
        <v>0.13934691103553901</v>
      </c>
      <c r="BE73" s="17">
        <v>0.13934691103553901</v>
      </c>
      <c r="BF73" s="17">
        <v>0.22244637060262901</v>
      </c>
      <c r="BG73" s="17" t="s">
        <v>2158</v>
      </c>
    </row>
    <row r="76" spans="2:87" x14ac:dyDescent="0.2">
      <c r="F76" s="17" t="s">
        <v>2032</v>
      </c>
      <c r="G76" s="17" t="s">
        <v>2033</v>
      </c>
      <c r="H76" s="17" t="s">
        <v>2034</v>
      </c>
      <c r="I76" s="17" t="s">
        <v>2035</v>
      </c>
      <c r="J76" s="17" t="s">
        <v>2036</v>
      </c>
      <c r="K76" s="17" t="s">
        <v>2037</v>
      </c>
      <c r="L76" s="17" t="s">
        <v>2038</v>
      </c>
      <c r="M76" s="17" t="s">
        <v>2039</v>
      </c>
      <c r="N76" s="17" t="s">
        <v>2040</v>
      </c>
      <c r="O76" s="17" t="s">
        <v>2041</v>
      </c>
      <c r="P76" s="17" t="s">
        <v>2042</v>
      </c>
      <c r="Q76" s="17" t="s">
        <v>2043</v>
      </c>
      <c r="R76" s="17" t="s">
        <v>2044</v>
      </c>
      <c r="S76" s="17" t="s">
        <v>2045</v>
      </c>
      <c r="T76" s="17" t="s">
        <v>2046</v>
      </c>
      <c r="U76" s="17" t="s">
        <v>2047</v>
      </c>
      <c r="V76" s="17" t="s">
        <v>2048</v>
      </c>
      <c r="W76" s="17" t="s">
        <v>2049</v>
      </c>
      <c r="X76" s="17" t="s">
        <v>2050</v>
      </c>
      <c r="Y76" s="17" t="s">
        <v>2051</v>
      </c>
      <c r="Z76" s="17" t="s">
        <v>2052</v>
      </c>
      <c r="AA76" s="17" t="s">
        <v>2053</v>
      </c>
      <c r="AB76" s="17" t="s">
        <v>2054</v>
      </c>
      <c r="AD76" s="17" t="s">
        <v>2055</v>
      </c>
      <c r="AF76" s="17" t="s">
        <v>2056</v>
      </c>
      <c r="AG76" s="17" t="s">
        <v>2057</v>
      </c>
      <c r="AH76" s="17" t="s">
        <v>2058</v>
      </c>
      <c r="AI76" s="17" t="s">
        <v>2065</v>
      </c>
      <c r="AJ76" s="17">
        <v>0.283929332722056</v>
      </c>
      <c r="AK76" s="17">
        <v>0.469814219473698</v>
      </c>
      <c r="AL76" s="17">
        <v>9.8699174822405006E-2</v>
      </c>
      <c r="AM76" s="17" t="s">
        <v>2066</v>
      </c>
      <c r="AN76" s="17">
        <v>0.40561357165101303</v>
      </c>
      <c r="AO76" s="17">
        <v>1.6138449395069401</v>
      </c>
      <c r="AP76" s="17">
        <v>0.28436365419231502</v>
      </c>
      <c r="AQ76" s="17">
        <v>9.4482737140819298E-2</v>
      </c>
      <c r="AR76" s="17">
        <v>7.8735614284016098E-2</v>
      </c>
      <c r="AS76" s="17">
        <v>0.10061279609234</v>
      </c>
      <c r="AT76" s="17">
        <v>8.38439967436172E-2</v>
      </c>
      <c r="AU76" s="17">
        <v>0.14427915672805899</v>
      </c>
      <c r="AV76" s="17">
        <v>0.266569844393785</v>
      </c>
      <c r="AW76" s="17">
        <v>0.23133812444063501</v>
      </c>
      <c r="AX76" s="17">
        <v>0.308311282379792</v>
      </c>
      <c r="AY76" s="17">
        <v>0.44789584468053301</v>
      </c>
      <c r="AZ76" s="17">
        <v>0.74024461630281502</v>
      </c>
      <c r="BA76" s="17">
        <v>0.76866187555936405</v>
      </c>
      <c r="BB76" s="17">
        <v>6.2759551848628303E-2</v>
      </c>
      <c r="BC76" s="17">
        <v>5.22996265405236E-2</v>
      </c>
      <c r="BD76" s="17">
        <v>0.13552126173367299</v>
      </c>
      <c r="BE76" s="17">
        <v>0.233954918242858</v>
      </c>
      <c r="BF76" s="17">
        <v>8.55153047824906E-2</v>
      </c>
      <c r="BG76" s="17">
        <v>0.20807004720538899</v>
      </c>
      <c r="BH76" s="17">
        <v>0.30340780794031502</v>
      </c>
      <c r="BI76" s="17">
        <v>0.148274856631119</v>
      </c>
      <c r="BJ76" s="17">
        <v>0.13781493132301401</v>
      </c>
      <c r="BK76" s="17">
        <v>0.34359130893906198</v>
      </c>
      <c r="BL76" s="17" t="s">
        <v>2111</v>
      </c>
      <c r="BM76" s="17" t="s">
        <v>2059</v>
      </c>
    </row>
    <row r="77" spans="2:87" x14ac:dyDescent="0.2">
      <c r="F77" s="17" t="s">
        <v>2005</v>
      </c>
      <c r="G77" s="17" t="s">
        <v>2065</v>
      </c>
      <c r="H77" s="17">
        <v>0.283929332722056</v>
      </c>
      <c r="I77" s="17">
        <v>0.469814219473698</v>
      </c>
      <c r="J77" s="17">
        <v>9.8699174822405006E-2</v>
      </c>
      <c r="K77" s="17" t="s">
        <v>2066</v>
      </c>
      <c r="L77" s="17">
        <v>0.40561357165101303</v>
      </c>
      <c r="M77" s="17">
        <v>1.6138449395069401</v>
      </c>
      <c r="N77" s="17">
        <v>0.28436365419231502</v>
      </c>
      <c r="O77" s="17">
        <v>9.4482737140819298E-2</v>
      </c>
      <c r="P77" s="17">
        <v>7.8735614284016098E-2</v>
      </c>
      <c r="Q77" s="17">
        <v>0.10061279609234</v>
      </c>
      <c r="R77" s="17">
        <v>8.38439967436172E-2</v>
      </c>
      <c r="S77" s="17">
        <v>0.14427915672805899</v>
      </c>
      <c r="T77" s="17">
        <v>0.266569844393785</v>
      </c>
      <c r="U77" s="17">
        <v>0.23133812444063501</v>
      </c>
      <c r="V77" s="17">
        <v>0.308311282379792</v>
      </c>
      <c r="W77" s="17">
        <v>0.44789584468053301</v>
      </c>
      <c r="X77" s="17">
        <v>0.74024461630281502</v>
      </c>
      <c r="Y77" s="17">
        <v>0.76866187555936405</v>
      </c>
      <c r="Z77" s="17">
        <v>6.2759551848628303E-2</v>
      </c>
      <c r="AA77" s="17">
        <v>5.22996265405236E-2</v>
      </c>
      <c r="AB77" s="17">
        <v>0.13552126173367299</v>
      </c>
      <c r="AD77" s="17">
        <v>0.233954918242858</v>
      </c>
      <c r="AF77" s="17">
        <v>8.55153047824906E-2</v>
      </c>
      <c r="AG77" s="17">
        <v>0.20807004720538899</v>
      </c>
      <c r="AH77" s="17">
        <v>0.30340780794031502</v>
      </c>
      <c r="AI77" s="17">
        <v>0.148274856631119</v>
      </c>
      <c r="AJ77" s="17">
        <v>0.13781493132301401</v>
      </c>
      <c r="AK77" s="17">
        <v>0.34359130893906198</v>
      </c>
      <c r="AL77" s="17" t="s">
        <v>2111</v>
      </c>
    </row>
    <row r="79" spans="2:87" x14ac:dyDescent="0.2">
      <c r="F79" s="17" t="s">
        <v>1620</v>
      </c>
    </row>
    <row r="80" spans="2:87" x14ac:dyDescent="0.2">
      <c r="F80" s="17" t="s">
        <v>2070</v>
      </c>
      <c r="AA80" s="17" t="s">
        <v>2032</v>
      </c>
      <c r="AB80" s="17" t="s">
        <v>2033</v>
      </c>
      <c r="AC80" s="17" t="s">
        <v>2034</v>
      </c>
      <c r="AD80" s="17" t="s">
        <v>2035</v>
      </c>
      <c r="AE80" s="17" t="s">
        <v>2036</v>
      </c>
      <c r="AF80" s="17" t="s">
        <v>2037</v>
      </c>
      <c r="AG80" s="17" t="s">
        <v>2038</v>
      </c>
      <c r="AH80" s="17" t="s">
        <v>2039</v>
      </c>
      <c r="AI80" s="17" t="s">
        <v>2040</v>
      </c>
      <c r="AJ80" s="17" t="s">
        <v>2041</v>
      </c>
      <c r="AK80" s="17" t="s">
        <v>2042</v>
      </c>
      <c r="AL80" s="17" t="s">
        <v>2043</v>
      </c>
      <c r="AM80" s="17" t="s">
        <v>2044</v>
      </c>
      <c r="AN80" s="17" t="s">
        <v>2045</v>
      </c>
      <c r="AO80" s="17" t="s">
        <v>2046</v>
      </c>
      <c r="AP80" s="17" t="s">
        <v>2047</v>
      </c>
      <c r="AQ80" s="17" t="s">
        <v>2048</v>
      </c>
      <c r="AR80" s="17" t="s">
        <v>2049</v>
      </c>
      <c r="AS80" s="17" t="s">
        <v>2050</v>
      </c>
      <c r="AT80" s="17" t="s">
        <v>2051</v>
      </c>
      <c r="AU80" s="17" t="s">
        <v>2052</v>
      </c>
      <c r="AV80" s="17" t="s">
        <v>2053</v>
      </c>
      <c r="AW80" s="17" t="s">
        <v>2054</v>
      </c>
      <c r="AX80" s="17" t="s">
        <v>2055</v>
      </c>
      <c r="AY80" s="17" t="s">
        <v>2056</v>
      </c>
      <c r="AZ80" s="17" t="s">
        <v>2057</v>
      </c>
      <c r="BA80" s="17" t="s">
        <v>2160</v>
      </c>
      <c r="BB80" s="17" t="s">
        <v>2161</v>
      </c>
      <c r="BC80" s="17" t="s">
        <v>2162</v>
      </c>
      <c r="BD80" s="17" t="s">
        <v>2065</v>
      </c>
      <c r="BE80" s="17">
        <v>1.94147960211225</v>
      </c>
      <c r="BF80" s="17">
        <v>1.48894857771862</v>
      </c>
      <c r="BG80" s="17">
        <v>0.67489481564271203</v>
      </c>
      <c r="BH80" s="17" t="s">
        <v>2163</v>
      </c>
      <c r="BI80" s="17">
        <v>0.41891266537045901</v>
      </c>
      <c r="BJ80" s="17">
        <v>1.7604710682687601</v>
      </c>
      <c r="BK80" s="17">
        <v>0.37900312200327402</v>
      </c>
      <c r="BL80" s="17">
        <v>6.0841861992105499E-2</v>
      </c>
      <c r="BM80" s="17">
        <v>5.0701551660087898E-2</v>
      </c>
      <c r="BN80" s="17">
        <v>5.79024231828369E-2</v>
      </c>
      <c r="BO80" s="17">
        <v>4.8252019319030698E-2</v>
      </c>
      <c r="BP80" s="17">
        <v>7.9186886372528797E-2</v>
      </c>
      <c r="BQ80" s="17">
        <v>0.15844780879937501</v>
      </c>
      <c r="BR80" s="17">
        <v>0.134381863453478</v>
      </c>
      <c r="BS80" s="17">
        <v>0.37013340207723699</v>
      </c>
      <c r="BT80" s="17">
        <v>0.49049538361731898</v>
      </c>
      <c r="BU80" s="17">
        <v>0.85675164894232503</v>
      </c>
      <c r="BV80" s="17">
        <v>0.86561813654652098</v>
      </c>
      <c r="BW80" s="17">
        <v>5.58251051180398E-2</v>
      </c>
      <c r="BX80" s="17">
        <v>4.6520920931699898E-2</v>
      </c>
      <c r="BY80" s="17">
        <v>6.6053105487439104E-2</v>
      </c>
      <c r="BZ80" s="17">
        <v>0.12739364488122601</v>
      </c>
      <c r="CA80" s="17">
        <v>0.60145976479777497</v>
      </c>
      <c r="CB80" s="17">
        <v>0.11059130015763</v>
      </c>
      <c r="CC80" s="17">
        <v>0.15562615752832901</v>
      </c>
      <c r="CD80" s="17">
        <v>0.24805880468935501</v>
      </c>
      <c r="CE80" s="17">
        <v>0.32646929161473298</v>
      </c>
      <c r="CF80" s="17">
        <v>0.16641640527567</v>
      </c>
      <c r="CG80" s="17">
        <v>0.15711222108933001</v>
      </c>
      <c r="CH80" s="17">
        <v>0.22167926301576801</v>
      </c>
      <c r="CI80" s="17" t="s">
        <v>2153</v>
      </c>
    </row>
    <row r="81" spans="6:87" x14ac:dyDescent="0.2">
      <c r="F81" s="17" t="s">
        <v>2071</v>
      </c>
      <c r="G81" s="17">
        <v>1</v>
      </c>
      <c r="H81" s="17" t="s">
        <v>2072</v>
      </c>
      <c r="I81" s="17" t="s">
        <v>2073</v>
      </c>
      <c r="J81" s="17">
        <v>1</v>
      </c>
      <c r="K81" s="17" t="s">
        <v>2074</v>
      </c>
      <c r="L81" s="17" t="s">
        <v>2075</v>
      </c>
      <c r="AA81" s="17" t="s">
        <v>2159</v>
      </c>
      <c r="AB81" s="17" t="s">
        <v>2065</v>
      </c>
      <c r="AC81" s="17">
        <v>1.94147960211225</v>
      </c>
      <c r="AD81" s="17">
        <v>1.48894857771862</v>
      </c>
      <c r="AE81" s="17">
        <v>0.67489481564271203</v>
      </c>
      <c r="AF81" s="17" t="s">
        <v>2163</v>
      </c>
      <c r="AG81" s="17">
        <v>0.41891266537045901</v>
      </c>
      <c r="AH81" s="17">
        <v>1.7604710682687601</v>
      </c>
      <c r="AI81" s="17">
        <v>0.37900312200327402</v>
      </c>
      <c r="AJ81" s="17">
        <v>6.0841861992105499E-2</v>
      </c>
      <c r="AK81" s="17">
        <v>5.0701551660087898E-2</v>
      </c>
      <c r="AL81" s="17">
        <v>5.79024231828369E-2</v>
      </c>
      <c r="AM81" s="17">
        <v>4.8252019319030698E-2</v>
      </c>
      <c r="AN81" s="17">
        <v>7.9186886372528797E-2</v>
      </c>
      <c r="AO81" s="17">
        <v>0.15844780879937501</v>
      </c>
      <c r="AP81" s="17">
        <v>0.134381863453478</v>
      </c>
      <c r="AQ81" s="17">
        <v>0.37013340207723699</v>
      </c>
      <c r="AR81" s="17">
        <v>0.49049538361731898</v>
      </c>
      <c r="AS81" s="17">
        <v>0.85675164894232503</v>
      </c>
      <c r="AT81" s="17">
        <v>0.86561813654652098</v>
      </c>
      <c r="AU81" s="17">
        <v>5.58251051180398E-2</v>
      </c>
      <c r="AV81" s="17">
        <v>4.6520920931699898E-2</v>
      </c>
      <c r="AW81" s="17">
        <v>6.6053105487439104E-2</v>
      </c>
      <c r="AX81" s="17">
        <v>0.12739364488122601</v>
      </c>
      <c r="AY81" s="17">
        <v>0.60145976479777497</v>
      </c>
      <c r="AZ81" s="17">
        <v>0.11059130015763</v>
      </c>
      <c r="BA81" s="17">
        <v>0.15562615752832901</v>
      </c>
      <c r="BB81" s="17">
        <v>0.24805880468935501</v>
      </c>
      <c r="BC81" s="17">
        <v>0.32646929161473298</v>
      </c>
      <c r="BD81" s="17">
        <v>0.16641640527567</v>
      </c>
      <c r="BE81" s="17">
        <v>0.15711222108933001</v>
      </c>
      <c r="BF81" s="17">
        <v>0.22167926301576801</v>
      </c>
      <c r="BG81" s="17" t="s">
        <v>2153</v>
      </c>
    </row>
    <row r="82" spans="6:87" x14ac:dyDescent="0.2">
      <c r="F82" s="17" t="s">
        <v>2076</v>
      </c>
      <c r="G82" s="17" t="s">
        <v>2077</v>
      </c>
      <c r="H82" s="17" t="s">
        <v>2078</v>
      </c>
      <c r="I82" s="17" t="s">
        <v>2079</v>
      </c>
      <c r="J82" s="17">
        <v>0.420986707040022</v>
      </c>
      <c r="K82" s="17">
        <v>0.99998999990000004</v>
      </c>
      <c r="L82" s="17" t="s">
        <v>2080</v>
      </c>
      <c r="AA82" s="17" t="s">
        <v>2032</v>
      </c>
      <c r="AB82" s="17" t="s">
        <v>2033</v>
      </c>
      <c r="AC82" s="17" t="s">
        <v>2034</v>
      </c>
      <c r="AD82" s="17" t="s">
        <v>2035</v>
      </c>
      <c r="AE82" s="17" t="s">
        <v>2036</v>
      </c>
      <c r="AF82" s="17" t="s">
        <v>2037</v>
      </c>
      <c r="AG82" s="17" t="s">
        <v>2038</v>
      </c>
      <c r="AH82" s="17" t="s">
        <v>2039</v>
      </c>
      <c r="AI82" s="17" t="s">
        <v>2040</v>
      </c>
      <c r="AJ82" s="17" t="s">
        <v>2041</v>
      </c>
      <c r="AK82" s="17" t="s">
        <v>2042</v>
      </c>
      <c r="AL82" s="17" t="s">
        <v>2043</v>
      </c>
      <c r="AM82" s="17" t="s">
        <v>2044</v>
      </c>
      <c r="AN82" s="17" t="s">
        <v>2045</v>
      </c>
      <c r="AO82" s="17" t="s">
        <v>2046</v>
      </c>
      <c r="AP82" s="17" t="s">
        <v>2047</v>
      </c>
      <c r="AQ82" s="17" t="s">
        <v>2048</v>
      </c>
      <c r="AR82" s="17" t="s">
        <v>2049</v>
      </c>
      <c r="AS82" s="17" t="s">
        <v>2050</v>
      </c>
      <c r="AT82" s="17" t="s">
        <v>2051</v>
      </c>
      <c r="AU82" s="17" t="s">
        <v>2052</v>
      </c>
      <c r="AV82" s="17" t="s">
        <v>2053</v>
      </c>
      <c r="AW82" s="17" t="s">
        <v>2054</v>
      </c>
      <c r="AX82" s="17" t="s">
        <v>2055</v>
      </c>
      <c r="AY82" s="17" t="s">
        <v>2056</v>
      </c>
      <c r="AZ82" s="17" t="s">
        <v>2057</v>
      </c>
      <c r="BA82" s="17" t="s">
        <v>2160</v>
      </c>
      <c r="BB82" s="17" t="s">
        <v>2161</v>
      </c>
      <c r="BC82" s="17" t="s">
        <v>2166</v>
      </c>
      <c r="BD82" s="17" t="s">
        <v>2065</v>
      </c>
      <c r="BE82" s="17">
        <v>1.94147960211225</v>
      </c>
      <c r="BF82" s="17">
        <v>1.48894857771862</v>
      </c>
      <c r="BG82" s="17">
        <v>0.67489481564271203</v>
      </c>
      <c r="BH82" s="17" t="s">
        <v>2163</v>
      </c>
      <c r="BI82" s="17">
        <v>0.439724565135995</v>
      </c>
      <c r="BJ82" s="17">
        <v>1.7426183063490199</v>
      </c>
      <c r="BK82" s="17">
        <v>0.363586669895195</v>
      </c>
      <c r="BL82" s="17">
        <v>0.10396067589163401</v>
      </c>
      <c r="BM82" s="17">
        <v>8.6633896576362404E-2</v>
      </c>
      <c r="BN82" s="17">
        <v>9.8744652438336702E-2</v>
      </c>
      <c r="BO82" s="17">
        <v>8.2287210365280597E-2</v>
      </c>
      <c r="BP82" s="17">
        <v>0.123608837077956</v>
      </c>
      <c r="BQ82" s="17">
        <v>0.23583854477998201</v>
      </c>
      <c r="BR82" s="17">
        <v>0.204030089369127</v>
      </c>
      <c r="BS82" s="17">
        <v>0.34342314660383699</v>
      </c>
      <c r="BT82" s="17">
        <v>0.468479071556134</v>
      </c>
      <c r="BU82" s="17">
        <v>0.76972113091795802</v>
      </c>
      <c r="BV82" s="17">
        <v>0.79596991063087197</v>
      </c>
      <c r="BW82" s="17">
        <v>5.9390493200660498E-2</v>
      </c>
      <c r="BX82" s="17">
        <v>4.9492077667216999E-2</v>
      </c>
      <c r="BY82" s="17">
        <v>7.9060460548173506E-2</v>
      </c>
      <c r="BZ82" s="17">
        <v>0.14421909699775101</v>
      </c>
      <c r="CA82" s="17">
        <v>0.61417477171740598</v>
      </c>
      <c r="CB82" s="17">
        <v>0.231364324983932</v>
      </c>
      <c r="CC82" s="17">
        <v>0.37119583442655302</v>
      </c>
      <c r="CD82" s="17">
        <v>0.51688229046168199</v>
      </c>
      <c r="CE82" s="17">
        <v>0.7245074973033</v>
      </c>
      <c r="CF82" s="17">
        <v>0.29075481818459198</v>
      </c>
      <c r="CG82" s="17">
        <v>0.28085640265114897</v>
      </c>
      <c r="CH82" s="17">
        <v>0.45025629497472702</v>
      </c>
      <c r="CI82" s="17" t="s">
        <v>2128</v>
      </c>
    </row>
    <row r="83" spans="6:87" x14ac:dyDescent="0.2">
      <c r="F83" s="17" t="s">
        <v>2081</v>
      </c>
      <c r="AA83" s="17" t="s">
        <v>2167</v>
      </c>
      <c r="AB83" s="17" t="s">
        <v>2065</v>
      </c>
      <c r="AC83" s="17">
        <v>1.94147960211225</v>
      </c>
      <c r="AD83" s="17">
        <v>1.48894857771862</v>
      </c>
      <c r="AE83" s="17">
        <v>0.67489481564271203</v>
      </c>
      <c r="AF83" s="17" t="s">
        <v>2163</v>
      </c>
      <c r="AG83" s="17">
        <v>0.439724565135995</v>
      </c>
      <c r="AH83" s="17">
        <v>1.7426183063490199</v>
      </c>
      <c r="AI83" s="17">
        <v>0.363586669895195</v>
      </c>
      <c r="AJ83" s="17">
        <v>0.10396067589163401</v>
      </c>
      <c r="AK83" s="17">
        <v>8.6633896576362404E-2</v>
      </c>
      <c r="AL83" s="17">
        <v>9.8744652438336702E-2</v>
      </c>
      <c r="AM83" s="17">
        <v>8.2287210365280597E-2</v>
      </c>
      <c r="AN83" s="17">
        <v>0.123608837077956</v>
      </c>
      <c r="AO83" s="17">
        <v>0.23583854477998201</v>
      </c>
      <c r="AP83" s="17">
        <v>0.204030089369127</v>
      </c>
      <c r="AQ83" s="17">
        <v>0.34342314660383699</v>
      </c>
      <c r="AR83" s="17">
        <v>0.468479071556134</v>
      </c>
      <c r="AS83" s="17">
        <v>0.76972113091795802</v>
      </c>
      <c r="AT83" s="17">
        <v>0.79596991063087197</v>
      </c>
      <c r="AU83" s="17">
        <v>5.9390493200660498E-2</v>
      </c>
      <c r="AV83" s="17">
        <v>4.9492077667216999E-2</v>
      </c>
      <c r="AW83" s="17">
        <v>7.9060460548173506E-2</v>
      </c>
      <c r="AX83" s="17">
        <v>0.14421909699775101</v>
      </c>
      <c r="AY83" s="17">
        <v>0.61417477171740598</v>
      </c>
      <c r="AZ83" s="17">
        <v>0.231364324983932</v>
      </c>
      <c r="BA83" s="17">
        <v>0.37119583442655302</v>
      </c>
      <c r="BB83" s="17">
        <v>0.51688229046168199</v>
      </c>
      <c r="BC83" s="17">
        <v>0.7245074973033</v>
      </c>
      <c r="BD83" s="17">
        <v>0.29075481818459198</v>
      </c>
      <c r="BE83" s="17">
        <v>0.28085640265114897</v>
      </c>
      <c r="BF83" s="17">
        <v>0.45025629497472702</v>
      </c>
      <c r="BG83" s="17" t="s">
        <v>2128</v>
      </c>
    </row>
    <row r="84" spans="6:87" x14ac:dyDescent="0.2">
      <c r="F84" s="17" t="s">
        <v>2071</v>
      </c>
      <c r="G84" s="17">
        <v>1</v>
      </c>
      <c r="H84" s="17" t="s">
        <v>2072</v>
      </c>
      <c r="I84" s="17" t="s">
        <v>2073</v>
      </c>
      <c r="J84" s="17">
        <v>1</v>
      </c>
      <c r="K84" s="17" t="s">
        <v>2082</v>
      </c>
      <c r="L84" s="17" t="s">
        <v>2083</v>
      </c>
    </row>
    <row r="85" spans="6:87" x14ac:dyDescent="0.2">
      <c r="F85" s="17" t="s">
        <v>2076</v>
      </c>
      <c r="G85" s="17" t="s">
        <v>2077</v>
      </c>
      <c r="H85" s="17" t="s">
        <v>2078</v>
      </c>
      <c r="I85" s="17" t="s">
        <v>2084</v>
      </c>
      <c r="J85" s="17">
        <v>0.41671219180327101</v>
      </c>
      <c r="K85" s="32">
        <v>5.9890489920656003E-5</v>
      </c>
      <c r="L85" s="17" t="s">
        <v>2085</v>
      </c>
    </row>
    <row r="86" spans="6:87" x14ac:dyDescent="0.2">
      <c r="F86" s="17" t="s">
        <v>2086</v>
      </c>
      <c r="G86" s="17" t="s">
        <v>2087</v>
      </c>
    </row>
    <row r="87" spans="6:87" x14ac:dyDescent="0.2">
      <c r="F87" s="17" t="s">
        <v>2088</v>
      </c>
      <c r="G87" s="17" t="s">
        <v>2089</v>
      </c>
      <c r="BN87" s="17" t="s">
        <v>2059</v>
      </c>
    </row>
    <row r="88" spans="6:87" x14ac:dyDescent="0.2">
      <c r="F88" s="17" t="s">
        <v>2090</v>
      </c>
      <c r="BN88" s="17" t="s">
        <v>2060</v>
      </c>
    </row>
    <row r="89" spans="6:87" x14ac:dyDescent="0.2">
      <c r="F89" s="17" t="s">
        <v>2091</v>
      </c>
      <c r="G89" s="17" t="s">
        <v>2092</v>
      </c>
      <c r="H89" s="17" t="s">
        <v>2093</v>
      </c>
      <c r="BN89" s="17" t="s">
        <v>2063</v>
      </c>
    </row>
    <row r="91" spans="6:87" x14ac:dyDescent="0.2">
      <c r="F91" s="17" t="s">
        <v>2032</v>
      </c>
      <c r="G91" s="17" t="s">
        <v>2033</v>
      </c>
      <c r="H91" s="17" t="s">
        <v>2034</v>
      </c>
      <c r="I91" s="17" t="s">
        <v>2035</v>
      </c>
      <c r="J91" s="17" t="s">
        <v>2036</v>
      </c>
      <c r="K91" s="17" t="s">
        <v>2037</v>
      </c>
      <c r="L91" s="17" t="s">
        <v>2038</v>
      </c>
      <c r="M91" s="17" t="s">
        <v>2039</v>
      </c>
      <c r="O91" s="17" t="s">
        <v>2040</v>
      </c>
      <c r="P91" s="17" t="s">
        <v>2041</v>
      </c>
      <c r="Q91" s="17" t="s">
        <v>2042</v>
      </c>
      <c r="R91" s="17" t="s">
        <v>2043</v>
      </c>
      <c r="S91" s="17" t="s">
        <v>2044</v>
      </c>
      <c r="T91" s="17" t="s">
        <v>2045</v>
      </c>
      <c r="U91" s="17" t="s">
        <v>2046</v>
      </c>
      <c r="V91" s="17" t="s">
        <v>2047</v>
      </c>
      <c r="W91" s="17" t="s">
        <v>2048</v>
      </c>
      <c r="X91" s="17" t="s">
        <v>2049</v>
      </c>
      <c r="Y91" s="17" t="s">
        <v>2050</v>
      </c>
      <c r="Z91" s="17" t="s">
        <v>2051</v>
      </c>
      <c r="AA91" s="17" t="s">
        <v>2052</v>
      </c>
      <c r="AB91" s="17" t="s">
        <v>2053</v>
      </c>
      <c r="AD91" s="17" t="s">
        <v>2054</v>
      </c>
      <c r="AF91" s="17" t="s">
        <v>2055</v>
      </c>
      <c r="AG91" s="17" t="s">
        <v>2056</v>
      </c>
      <c r="AH91" s="17" t="s">
        <v>2057</v>
      </c>
      <c r="AI91" s="17" t="s">
        <v>2094</v>
      </c>
      <c r="AJ91" s="17" t="s">
        <v>442</v>
      </c>
      <c r="AK91" s="17">
        <v>0.21041254977179799</v>
      </c>
      <c r="AL91" s="17">
        <v>0.39250300269294602</v>
      </c>
      <c r="AM91" s="17">
        <v>5.2603137442949699E-2</v>
      </c>
      <c r="AN91" s="17" t="s">
        <v>2095</v>
      </c>
      <c r="AO91" s="17">
        <v>5.5982884246161602E-2</v>
      </c>
      <c r="AP91" s="17">
        <v>2.0846338704856202</v>
      </c>
      <c r="AQ91" s="17">
        <v>5.3759103974320002E-2</v>
      </c>
      <c r="AR91" s="17">
        <v>6.3043429244440596E-3</v>
      </c>
      <c r="AS91" s="17">
        <v>6.3043429244440596E-3</v>
      </c>
      <c r="AT91" s="17">
        <v>6.0480856491960996E-3</v>
      </c>
      <c r="AU91" s="17">
        <v>6.0480856491960996E-3</v>
      </c>
      <c r="AV91" s="17">
        <v>5.4925948180969499E-2</v>
      </c>
      <c r="AW91" s="17">
        <v>0.116485882884791</v>
      </c>
      <c r="AX91" s="17">
        <v>0.113735938343252</v>
      </c>
      <c r="AY91" s="17">
        <v>5.1881082956458602E-2</v>
      </c>
      <c r="AZ91" s="17">
        <v>0.44399639511035399</v>
      </c>
      <c r="BA91" s="17">
        <v>0.91640107093143797</v>
      </c>
      <c r="BB91" s="17">
        <v>0.88626406165674698</v>
      </c>
      <c r="BC91" s="17">
        <v>3.33237907420144E-3</v>
      </c>
      <c r="BD91" s="17">
        <v>3.33237907420144E-3</v>
      </c>
      <c r="BE91" s="17">
        <v>2.98335634737526E-2</v>
      </c>
      <c r="BF91" s="17">
        <v>6.2973479097650595E-2</v>
      </c>
      <c r="BG91" s="17">
        <v>1.39838288186445E-2</v>
      </c>
      <c r="BH91" s="17">
        <v>0.12100209673578299</v>
      </c>
      <c r="BI91" s="17">
        <v>0.25080722384351301</v>
      </c>
      <c r="BJ91" s="17">
        <v>1.7316207892845999E-2</v>
      </c>
      <c r="BK91" s="17">
        <v>1.7316207892845999E-2</v>
      </c>
      <c r="BL91" s="17">
        <v>0.15083566020953601</v>
      </c>
      <c r="BM91" s="17" t="s">
        <v>2096</v>
      </c>
    </row>
    <row r="92" spans="6:87" x14ac:dyDescent="0.2">
      <c r="F92" s="17" t="s">
        <v>1847</v>
      </c>
      <c r="G92" s="17" t="s">
        <v>442</v>
      </c>
      <c r="H92" s="17">
        <v>0.21041254977179799</v>
      </c>
      <c r="I92" s="17">
        <v>0.39250300269294602</v>
      </c>
      <c r="J92" s="17">
        <v>5.2603137442949699E-2</v>
      </c>
      <c r="K92" s="17" t="s">
        <v>2095</v>
      </c>
      <c r="L92" s="17">
        <v>5.5982884246161602E-2</v>
      </c>
      <c r="M92" s="17">
        <v>2.0846338704856202</v>
      </c>
      <c r="O92" s="17">
        <v>5.3759103974320002E-2</v>
      </c>
      <c r="P92" s="17">
        <v>6.3043429244440596E-3</v>
      </c>
      <c r="Q92" s="17">
        <v>6.3043429244440596E-3</v>
      </c>
      <c r="R92" s="17">
        <v>6.0480856491960996E-3</v>
      </c>
      <c r="S92" s="17">
        <v>6.0480856491960996E-3</v>
      </c>
      <c r="T92" s="17">
        <v>5.4925948180969499E-2</v>
      </c>
      <c r="U92" s="17">
        <v>0.116485882884791</v>
      </c>
      <c r="V92" s="17">
        <v>0.113735938343252</v>
      </c>
      <c r="W92" s="17">
        <v>5.1881082956458602E-2</v>
      </c>
      <c r="X92" s="17">
        <v>0.44399639511035399</v>
      </c>
      <c r="Y92" s="17">
        <v>0.91640107093143797</v>
      </c>
      <c r="Z92" s="17">
        <v>0.88626406165674698</v>
      </c>
      <c r="AA92" s="17">
        <v>3.33237907420144E-3</v>
      </c>
      <c r="AB92" s="17">
        <v>3.33237907420144E-3</v>
      </c>
      <c r="AD92" s="17">
        <v>2.98335634737526E-2</v>
      </c>
      <c r="AF92" s="17">
        <v>6.2973479097650595E-2</v>
      </c>
      <c r="AG92" s="17">
        <v>1.39838288186445E-2</v>
      </c>
      <c r="AH92" s="17">
        <v>0.12100209673578299</v>
      </c>
      <c r="AI92" s="17">
        <v>0.25080722384351301</v>
      </c>
      <c r="AJ92" s="17">
        <v>1.7316207892845999E-2</v>
      </c>
      <c r="AK92" s="17">
        <v>1.7316207892845999E-2</v>
      </c>
      <c r="AL92" s="17">
        <v>0.15083566020953601</v>
      </c>
      <c r="AM92" s="17" t="s">
        <v>2096</v>
      </c>
    </row>
    <row r="94" spans="6:87" x14ac:dyDescent="0.2">
      <c r="F94" s="17" t="s">
        <v>2104</v>
      </c>
    </row>
    <row r="95" spans="6:87" x14ac:dyDescent="0.2">
      <c r="F95" s="17" t="s">
        <v>2032</v>
      </c>
      <c r="G95" s="17" t="s">
        <v>2033</v>
      </c>
      <c r="H95" s="17" t="s">
        <v>2034</v>
      </c>
      <c r="I95" s="17" t="s">
        <v>2035</v>
      </c>
      <c r="J95" s="17" t="s">
        <v>2036</v>
      </c>
      <c r="K95" s="17" t="s">
        <v>2037</v>
      </c>
      <c r="L95" s="17" t="s">
        <v>2038</v>
      </c>
      <c r="M95" s="17" t="s">
        <v>2039</v>
      </c>
      <c r="N95" s="17" t="s">
        <v>2040</v>
      </c>
      <c r="O95" s="17" t="s">
        <v>2041</v>
      </c>
      <c r="P95" s="17" t="s">
        <v>2042</v>
      </c>
      <c r="Q95" s="17" t="s">
        <v>2043</v>
      </c>
      <c r="R95" s="17" t="s">
        <v>2044</v>
      </c>
      <c r="S95" s="17" t="s">
        <v>2045</v>
      </c>
      <c r="T95" s="17" t="s">
        <v>2046</v>
      </c>
      <c r="U95" s="17" t="s">
        <v>2047</v>
      </c>
      <c r="V95" s="17" t="s">
        <v>2048</v>
      </c>
      <c r="W95" s="17" t="s">
        <v>2049</v>
      </c>
      <c r="X95" s="17" t="s">
        <v>2050</v>
      </c>
      <c r="Y95" s="17" t="s">
        <v>2051</v>
      </c>
      <c r="Z95" s="17" t="s">
        <v>2052</v>
      </c>
      <c r="AA95" s="17" t="s">
        <v>2053</v>
      </c>
      <c r="AB95" s="17" t="s">
        <v>2054</v>
      </c>
      <c r="AD95" s="17" t="s">
        <v>2055</v>
      </c>
      <c r="AF95" s="17" t="s">
        <v>2056</v>
      </c>
      <c r="AG95" s="17" t="s">
        <v>2057</v>
      </c>
      <c r="AH95" s="17" t="s">
        <v>2058</v>
      </c>
      <c r="AI95" s="17" t="s">
        <v>2065</v>
      </c>
      <c r="AJ95" s="17">
        <v>0.283929332722056</v>
      </c>
      <c r="AK95" s="17">
        <v>0.469814219473698</v>
      </c>
      <c r="AL95" s="17">
        <v>9.8699174822405006E-2</v>
      </c>
      <c r="AM95" s="17" t="s">
        <v>2066</v>
      </c>
      <c r="AN95" s="17">
        <v>0.40561357165101303</v>
      </c>
      <c r="AO95" s="17">
        <v>1.6138449395069401</v>
      </c>
      <c r="AP95" s="17">
        <v>0.28436365419231502</v>
      </c>
      <c r="AQ95" s="17">
        <v>9.4482737140819298E-2</v>
      </c>
      <c r="AR95" s="17">
        <v>7.8735614284016098E-2</v>
      </c>
      <c r="AS95" s="17">
        <v>0.10061279609234</v>
      </c>
      <c r="AT95" s="17">
        <v>8.38439967436172E-2</v>
      </c>
      <c r="AU95" s="17">
        <v>0.14427915672805899</v>
      </c>
      <c r="AV95" s="17">
        <v>0.266569844393785</v>
      </c>
      <c r="AW95" s="17">
        <v>0.23133812444063501</v>
      </c>
      <c r="AX95" s="17">
        <v>0.308311282379792</v>
      </c>
      <c r="AY95" s="17">
        <v>0.44789584468053301</v>
      </c>
      <c r="AZ95" s="17">
        <v>0.74024461630281502</v>
      </c>
      <c r="BA95" s="17">
        <v>0.76866187555936405</v>
      </c>
      <c r="BB95" s="17">
        <v>6.2759551848628303E-2</v>
      </c>
      <c r="BC95" s="17">
        <v>5.22996265405236E-2</v>
      </c>
      <c r="BD95" s="17">
        <v>0.13552126173367299</v>
      </c>
      <c r="BE95" s="17">
        <v>0.233954918242858</v>
      </c>
      <c r="BF95" s="17">
        <v>8.55153047824906E-2</v>
      </c>
      <c r="BG95" s="17">
        <v>0.20807004720538899</v>
      </c>
      <c r="BH95" s="17">
        <v>0.30340780794031502</v>
      </c>
      <c r="BI95" s="17">
        <v>0.148274856631119</v>
      </c>
      <c r="BJ95" s="17">
        <v>0.13781493132301401</v>
      </c>
      <c r="BK95" s="17">
        <v>0.34359130893906198</v>
      </c>
      <c r="BL95" s="17" t="s">
        <v>2111</v>
      </c>
    </row>
    <row r="96" spans="6:87" x14ac:dyDescent="0.2">
      <c r="F96" s="17" t="s">
        <v>2005</v>
      </c>
      <c r="G96" s="17" t="s">
        <v>2065</v>
      </c>
      <c r="H96" s="17">
        <v>0.283929332722056</v>
      </c>
      <c r="I96" s="17">
        <v>0.469814219473698</v>
      </c>
      <c r="J96" s="17">
        <v>9.8699174822405006E-2</v>
      </c>
      <c r="K96" s="17" t="s">
        <v>2066</v>
      </c>
      <c r="L96" s="17">
        <v>0.40561357165101303</v>
      </c>
      <c r="M96" s="17">
        <v>1.6138449395069401</v>
      </c>
      <c r="N96" s="17">
        <v>0.28436365419231502</v>
      </c>
      <c r="O96" s="17">
        <v>9.4482737140819298E-2</v>
      </c>
      <c r="P96" s="17">
        <v>7.8735614284016098E-2</v>
      </c>
      <c r="Q96" s="17">
        <v>0.10061279609234</v>
      </c>
      <c r="R96" s="17">
        <v>8.38439967436172E-2</v>
      </c>
      <c r="S96" s="17">
        <v>0.14427915672805899</v>
      </c>
      <c r="T96" s="17">
        <v>0.266569844393785</v>
      </c>
      <c r="U96" s="17">
        <v>0.23133812444063501</v>
      </c>
      <c r="V96" s="17">
        <v>0.308311282379792</v>
      </c>
      <c r="W96" s="17">
        <v>0.44789584468053301</v>
      </c>
      <c r="X96" s="17">
        <v>0.74024461630281502</v>
      </c>
      <c r="Y96" s="17">
        <v>0.76866187555936405</v>
      </c>
      <c r="Z96" s="17">
        <v>6.2759551848628303E-2</v>
      </c>
      <c r="AA96" s="17">
        <v>5.22996265405236E-2</v>
      </c>
      <c r="AB96" s="17">
        <v>0.13552126173367299</v>
      </c>
      <c r="AD96" s="17">
        <v>0.233954918242858</v>
      </c>
      <c r="AF96" s="17">
        <v>8.55153047824906E-2</v>
      </c>
      <c r="AG96" s="17">
        <v>0.20807004720538899</v>
      </c>
      <c r="AH96" s="17">
        <v>0.30340780794031502</v>
      </c>
      <c r="AI96" s="17">
        <v>0.148274856631119</v>
      </c>
      <c r="AJ96" s="17">
        <v>0.13781493132301401</v>
      </c>
      <c r="AK96" s="17">
        <v>0.34359130893906198</v>
      </c>
      <c r="AL96" s="17" t="s">
        <v>2111</v>
      </c>
    </row>
    <row r="97" spans="6:65" s="35" customFormat="1" x14ac:dyDescent="0.2"/>
    <row r="98" spans="6:65" x14ac:dyDescent="0.2">
      <c r="F98" s="17" t="s">
        <v>2032</v>
      </c>
      <c r="G98" s="17" t="s">
        <v>2033</v>
      </c>
      <c r="H98" s="17" t="s">
        <v>2034</v>
      </c>
      <c r="I98" s="17" t="s">
        <v>2035</v>
      </c>
      <c r="J98" s="17" t="s">
        <v>2036</v>
      </c>
      <c r="K98" s="17" t="s">
        <v>2037</v>
      </c>
      <c r="L98" s="17" t="s">
        <v>2038</v>
      </c>
      <c r="M98" s="17" t="s">
        <v>2039</v>
      </c>
      <c r="O98" s="17" t="s">
        <v>2040</v>
      </c>
      <c r="P98" s="17" t="s">
        <v>2041</v>
      </c>
      <c r="Q98" s="17" t="s">
        <v>2042</v>
      </c>
      <c r="R98" s="17" t="s">
        <v>2043</v>
      </c>
      <c r="S98" s="17" t="s">
        <v>2044</v>
      </c>
      <c r="T98" s="17" t="s">
        <v>2045</v>
      </c>
      <c r="U98" s="17" t="s">
        <v>2046</v>
      </c>
      <c r="V98" s="17" t="s">
        <v>2047</v>
      </c>
      <c r="W98" s="17" t="s">
        <v>2048</v>
      </c>
      <c r="X98" s="17" t="s">
        <v>2049</v>
      </c>
      <c r="Y98" s="17" t="s">
        <v>2050</v>
      </c>
      <c r="Z98" s="17" t="s">
        <v>2051</v>
      </c>
      <c r="AA98" s="17" t="s">
        <v>2052</v>
      </c>
      <c r="AB98" s="17" t="s">
        <v>2053</v>
      </c>
      <c r="AD98" s="17" t="s">
        <v>2054</v>
      </c>
      <c r="AF98" s="17" t="s">
        <v>2055</v>
      </c>
      <c r="AG98" s="17" t="s">
        <v>2056</v>
      </c>
      <c r="AH98" s="17" t="s">
        <v>2057</v>
      </c>
      <c r="AI98" s="17" t="s">
        <v>2097</v>
      </c>
      <c r="AJ98" s="17" t="s">
        <v>2065</v>
      </c>
      <c r="AK98" s="17">
        <v>0.283929332722056</v>
      </c>
      <c r="AL98" s="17">
        <v>0.469814219473698</v>
      </c>
      <c r="AM98" s="17">
        <v>9.8699174822405006E-2</v>
      </c>
      <c r="AN98" s="17" t="s">
        <v>2066</v>
      </c>
      <c r="AO98" s="17">
        <v>0.47991418806693198</v>
      </c>
      <c r="AP98" s="17">
        <v>1.6795447693691401</v>
      </c>
      <c r="AQ98" s="17">
        <v>0.43687497823543098</v>
      </c>
      <c r="AR98" s="17">
        <v>0.111254659863011</v>
      </c>
      <c r="AS98" s="17">
        <v>9.2712216552509302E-2</v>
      </c>
      <c r="AT98" s="17">
        <v>8.9080409220173296E-2</v>
      </c>
      <c r="AU98" s="17">
        <v>7.4233674350144496E-2</v>
      </c>
      <c r="AV98" s="17">
        <v>0.118431540609489</v>
      </c>
      <c r="AW98" s="17">
        <v>0.223818541523926</v>
      </c>
      <c r="AX98" s="17">
        <v>0.19335902157683901</v>
      </c>
      <c r="AY98" s="17">
        <v>0.39590614966372101</v>
      </c>
      <c r="AZ98" s="17">
        <v>0.469696492824002</v>
      </c>
      <c r="BA98" s="17">
        <v>0.78272217509990605</v>
      </c>
      <c r="BB98" s="17">
        <v>0.80664097842315996</v>
      </c>
      <c r="BC98" s="17">
        <v>5.8366179294926802E-2</v>
      </c>
      <c r="BD98" s="17">
        <v>4.8638482745772399E-2</v>
      </c>
      <c r="BE98" s="17">
        <v>5.3093659910800103E-2</v>
      </c>
      <c r="BF98" s="17">
        <v>0.107530131764859</v>
      </c>
      <c r="BG98" s="17">
        <v>0.11431057825988999</v>
      </c>
      <c r="BH98" s="17">
        <v>0.12142884120088999</v>
      </c>
      <c r="BI98" s="17">
        <v>0.20390736217529901</v>
      </c>
      <c r="BJ98" s="17">
        <v>0.17267675755481701</v>
      </c>
      <c r="BK98" s="17">
        <v>0.162949061005663</v>
      </c>
      <c r="BL98" s="17">
        <v>0.17452250111168999</v>
      </c>
      <c r="BM98" s="17" t="s">
        <v>2098</v>
      </c>
    </row>
    <row r="99" spans="6:65" x14ac:dyDescent="0.2">
      <c r="F99" s="17" t="s">
        <v>2032</v>
      </c>
      <c r="G99" s="17" t="s">
        <v>2033</v>
      </c>
      <c r="H99" s="17" t="s">
        <v>2034</v>
      </c>
      <c r="I99" s="17" t="s">
        <v>2035</v>
      </c>
      <c r="J99" s="17" t="s">
        <v>2036</v>
      </c>
      <c r="K99" s="17" t="s">
        <v>2037</v>
      </c>
      <c r="L99" s="17" t="s">
        <v>2038</v>
      </c>
      <c r="M99" s="17" t="s">
        <v>2039</v>
      </c>
      <c r="O99" s="17" t="s">
        <v>2040</v>
      </c>
      <c r="P99" s="17" t="s">
        <v>2041</v>
      </c>
      <c r="Q99" s="17" t="s">
        <v>2042</v>
      </c>
      <c r="R99" s="17" t="s">
        <v>2043</v>
      </c>
      <c r="S99" s="17" t="s">
        <v>2044</v>
      </c>
      <c r="T99" s="17" t="s">
        <v>2045</v>
      </c>
      <c r="U99" s="17" t="s">
        <v>2046</v>
      </c>
      <c r="V99" s="17" t="s">
        <v>2047</v>
      </c>
      <c r="W99" s="17" t="s">
        <v>2048</v>
      </c>
      <c r="X99" s="17" t="s">
        <v>2049</v>
      </c>
      <c r="Y99" s="17" t="s">
        <v>2050</v>
      </c>
      <c r="Z99" s="17" t="s">
        <v>2051</v>
      </c>
      <c r="AA99" s="17" t="s">
        <v>2052</v>
      </c>
      <c r="AB99" s="17" t="s">
        <v>2053</v>
      </c>
      <c r="AD99" s="17" t="s">
        <v>2054</v>
      </c>
      <c r="AF99" s="17" t="s">
        <v>2055</v>
      </c>
      <c r="AG99" s="17" t="s">
        <v>2056</v>
      </c>
      <c r="AH99" s="17" t="s">
        <v>2057</v>
      </c>
      <c r="AI99" s="17" t="s">
        <v>2097</v>
      </c>
      <c r="AJ99" s="17" t="s">
        <v>442</v>
      </c>
      <c r="AK99" s="17">
        <v>0.23203124999999999</v>
      </c>
      <c r="AL99" s="17">
        <v>0.41622473723084802</v>
      </c>
      <c r="AM99" s="17">
        <v>5.8007812499999999E-2</v>
      </c>
      <c r="AN99" s="17" t="s">
        <v>2031</v>
      </c>
      <c r="AO99" s="17">
        <v>0.420471782069054</v>
      </c>
      <c r="AP99" s="17">
        <v>1.74081465239124</v>
      </c>
      <c r="AQ99" s="17">
        <v>0.41611742284113401</v>
      </c>
      <c r="AR99" s="17">
        <v>6.7493657189813205E-2</v>
      </c>
      <c r="AS99" s="17">
        <v>6.7493657189813205E-2</v>
      </c>
      <c r="AT99" s="17">
        <v>5.4053671371319903E-2</v>
      </c>
      <c r="AU99" s="17">
        <v>5.4053671371319903E-2</v>
      </c>
      <c r="AV99" s="17">
        <v>9.7328863150740894E-2</v>
      </c>
      <c r="AW99" s="17">
        <v>0.15906852329933199</v>
      </c>
      <c r="AX99" s="17">
        <v>0.157238424645674</v>
      </c>
      <c r="AY99" s="17">
        <v>0.37715032295310802</v>
      </c>
      <c r="AZ99" s="17">
        <v>0.49660207222356101</v>
      </c>
      <c r="BA99" s="17">
        <v>0.85673607220394499</v>
      </c>
      <c r="BB99" s="17">
        <v>0.84276157535432505</v>
      </c>
      <c r="BC99" s="17">
        <v>3.55322797474667E-2</v>
      </c>
      <c r="BD99" s="17">
        <v>3.55322797474667E-2</v>
      </c>
      <c r="BE99" s="17">
        <v>4.3823520169190298E-2</v>
      </c>
      <c r="BF99" s="17">
        <v>7.6158005108829099E-2</v>
      </c>
      <c r="BG99" s="17">
        <v>0.10907328242247601</v>
      </c>
      <c r="BH99" s="17">
        <v>0.12941453388440499</v>
      </c>
      <c r="BI99" s="17">
        <v>0.22450915044394601</v>
      </c>
      <c r="BJ99" s="17">
        <v>0.144605562169943</v>
      </c>
      <c r="BK99" s="17">
        <v>0.144605562169943</v>
      </c>
      <c r="BL99" s="17">
        <v>0.17323805405359599</v>
      </c>
      <c r="BM99" s="17" t="s">
        <v>2099</v>
      </c>
    </row>
    <row r="100" spans="6:65" x14ac:dyDescent="0.2">
      <c r="F100" s="17" t="s">
        <v>2032</v>
      </c>
      <c r="G100" s="17" t="s">
        <v>2033</v>
      </c>
      <c r="H100" s="17" t="s">
        <v>2034</v>
      </c>
      <c r="I100" s="17" t="s">
        <v>2035</v>
      </c>
      <c r="J100" s="17" t="s">
        <v>2036</v>
      </c>
      <c r="K100" s="17" t="s">
        <v>2037</v>
      </c>
      <c r="L100" s="17" t="s">
        <v>2038</v>
      </c>
      <c r="M100" s="17" t="s">
        <v>2039</v>
      </c>
      <c r="O100" s="17" t="s">
        <v>2040</v>
      </c>
      <c r="P100" s="17" t="s">
        <v>2041</v>
      </c>
      <c r="Q100" s="17" t="s">
        <v>2042</v>
      </c>
      <c r="R100" s="17" t="s">
        <v>2043</v>
      </c>
      <c r="S100" s="17" t="s">
        <v>2044</v>
      </c>
      <c r="T100" s="17" t="s">
        <v>2045</v>
      </c>
      <c r="U100" s="17" t="s">
        <v>2046</v>
      </c>
      <c r="V100" s="17" t="s">
        <v>2047</v>
      </c>
      <c r="W100" s="17" t="s">
        <v>2048</v>
      </c>
      <c r="X100" s="17" t="s">
        <v>2049</v>
      </c>
      <c r="Y100" s="17" t="s">
        <v>2050</v>
      </c>
      <c r="Z100" s="17" t="s">
        <v>2051</v>
      </c>
      <c r="AA100" s="17" t="s">
        <v>2052</v>
      </c>
      <c r="AB100" s="17" t="s">
        <v>2053</v>
      </c>
      <c r="AD100" s="17" t="s">
        <v>2054</v>
      </c>
      <c r="AF100" s="17" t="s">
        <v>2055</v>
      </c>
      <c r="AG100" s="17" t="s">
        <v>2056</v>
      </c>
      <c r="AH100" s="17" t="s">
        <v>2057</v>
      </c>
      <c r="AI100" s="17" t="s">
        <v>2100</v>
      </c>
      <c r="AJ100" s="17" t="s">
        <v>442</v>
      </c>
      <c r="AK100" s="17">
        <v>0.21041254977179799</v>
      </c>
      <c r="AL100" s="17">
        <v>0.39250300269294602</v>
      </c>
      <c r="AM100" s="17">
        <v>5.2603137442949699E-2</v>
      </c>
      <c r="AN100" s="17" t="s">
        <v>2095</v>
      </c>
      <c r="AO100" s="17">
        <v>0.180372107949307</v>
      </c>
      <c r="AP100" s="17">
        <v>2.0005137506811401</v>
      </c>
      <c r="AQ100" s="17">
        <v>0.156556366038588</v>
      </c>
      <c r="AR100" s="17">
        <v>3.7172751732716197E-2</v>
      </c>
      <c r="AS100" s="17">
        <v>3.7172751732716197E-2</v>
      </c>
      <c r="AT100" s="17">
        <v>3.2190627381932999E-2</v>
      </c>
      <c r="AU100" s="17">
        <v>3.2190627381932999E-2</v>
      </c>
      <c r="AV100" s="17">
        <v>8.9254242410318402E-2</v>
      </c>
      <c r="AW100" s="17">
        <v>0.17474835118055301</v>
      </c>
      <c r="AX100" s="17">
        <v>0.17183536524204601</v>
      </c>
      <c r="AY100" s="17">
        <v>0.15132187825774199</v>
      </c>
      <c r="AZ100" s="17">
        <v>0.455969565805174</v>
      </c>
      <c r="BA100" s="17">
        <v>0.84471275998150797</v>
      </c>
      <c r="BB100" s="17">
        <v>0.82816463475795299</v>
      </c>
      <c r="BC100" s="17">
        <v>1.9571759090729099E-2</v>
      </c>
      <c r="BD100" s="17">
        <v>1.9571759090729099E-2</v>
      </c>
      <c r="BE100" s="17">
        <v>4.6664296858947497E-2</v>
      </c>
      <c r="BF100" s="17">
        <v>0.106299708963349</v>
      </c>
      <c r="BG100" s="17">
        <v>5.7095672723915601E-2</v>
      </c>
      <c r="BH100" s="17">
        <v>0.14166251829274601</v>
      </c>
      <c r="BI100" s="17">
        <v>0.30004186838346902</v>
      </c>
      <c r="BJ100" s="17">
        <v>7.6667431814644804E-2</v>
      </c>
      <c r="BK100" s="17">
        <v>7.6667431814644804E-2</v>
      </c>
      <c r="BL100" s="17">
        <v>0.188326815151693</v>
      </c>
      <c r="BM100" s="17" t="s">
        <v>2101</v>
      </c>
    </row>
    <row r="101" spans="6:65" x14ac:dyDescent="0.2">
      <c r="F101" s="17" t="s">
        <v>2102</v>
      </c>
      <c r="G101" s="17" t="s">
        <v>442</v>
      </c>
      <c r="H101" s="17">
        <v>0.21041254977179799</v>
      </c>
      <c r="I101" s="17">
        <v>0.39250300269294602</v>
      </c>
      <c r="J101" s="17">
        <v>5.2603137442949699E-2</v>
      </c>
      <c r="K101" s="17" t="s">
        <v>2095</v>
      </c>
      <c r="L101" s="17">
        <v>0.180372107949307</v>
      </c>
      <c r="M101" s="17">
        <v>2.0005137506811401</v>
      </c>
      <c r="O101" s="17">
        <v>0.156556366038588</v>
      </c>
      <c r="P101" s="17">
        <v>3.7172751732716197E-2</v>
      </c>
      <c r="Q101" s="17">
        <v>3.7172751732716197E-2</v>
      </c>
      <c r="R101" s="17">
        <v>3.2190627381932999E-2</v>
      </c>
      <c r="S101" s="17">
        <v>3.2190627381932999E-2</v>
      </c>
      <c r="T101" s="17">
        <v>8.9254242410318402E-2</v>
      </c>
      <c r="U101" s="17">
        <v>0.17474835118055301</v>
      </c>
      <c r="V101" s="17">
        <v>0.17183536524204601</v>
      </c>
      <c r="W101" s="17">
        <v>0.15132187825774199</v>
      </c>
      <c r="X101" s="17">
        <v>0.455969565805174</v>
      </c>
      <c r="Y101" s="17">
        <v>0.84471275998150797</v>
      </c>
      <c r="Z101" s="17">
        <v>0.82816463475795299</v>
      </c>
      <c r="AA101" s="17">
        <v>1.9571759090729099E-2</v>
      </c>
      <c r="AB101" s="17">
        <v>1.9571759090729099E-2</v>
      </c>
      <c r="AD101" s="17">
        <v>4.6664296858947497E-2</v>
      </c>
      <c r="AF101" s="17">
        <v>0.106299708963349</v>
      </c>
      <c r="AG101" s="17">
        <v>5.7095672723915601E-2</v>
      </c>
      <c r="AH101" s="17">
        <v>0.14166251829274601</v>
      </c>
      <c r="AI101" s="17">
        <v>0.30004186838346902</v>
      </c>
      <c r="AJ101" s="17">
        <v>7.6667431814644804E-2</v>
      </c>
      <c r="AK101" s="17">
        <v>7.6667431814644804E-2</v>
      </c>
      <c r="AL101" s="17">
        <v>0.188326815151693</v>
      </c>
      <c r="AM101" s="17" t="s">
        <v>2101</v>
      </c>
    </row>
    <row r="103" spans="6:65" x14ac:dyDescent="0.2">
      <c r="F103" s="17" t="s">
        <v>2032</v>
      </c>
      <c r="G103" s="17" t="s">
        <v>2033</v>
      </c>
      <c r="H103" s="17" t="s">
        <v>2034</v>
      </c>
      <c r="I103" s="17" t="s">
        <v>2035</v>
      </c>
      <c r="J103" s="17" t="s">
        <v>2036</v>
      </c>
      <c r="K103" s="17" t="s">
        <v>2037</v>
      </c>
      <c r="L103" s="17" t="s">
        <v>2038</v>
      </c>
      <c r="M103" s="17" t="s">
        <v>2039</v>
      </c>
      <c r="N103" s="17" t="s">
        <v>2040</v>
      </c>
      <c r="O103" s="17" t="s">
        <v>2041</v>
      </c>
      <c r="P103" s="17" t="s">
        <v>2042</v>
      </c>
      <c r="Q103" s="17" t="s">
        <v>2043</v>
      </c>
      <c r="R103" s="17" t="s">
        <v>2044</v>
      </c>
      <c r="S103" s="17" t="s">
        <v>2045</v>
      </c>
      <c r="T103" s="17" t="s">
        <v>2046</v>
      </c>
      <c r="U103" s="17" t="s">
        <v>2047</v>
      </c>
      <c r="V103" s="17" t="s">
        <v>2048</v>
      </c>
      <c r="W103" s="17" t="s">
        <v>2049</v>
      </c>
      <c r="X103" s="17" t="s">
        <v>2050</v>
      </c>
      <c r="Y103" s="17" t="s">
        <v>2051</v>
      </c>
      <c r="Z103" s="17" t="s">
        <v>2052</v>
      </c>
      <c r="AA103" s="17" t="s">
        <v>2053</v>
      </c>
      <c r="AB103" s="17" t="s">
        <v>2054</v>
      </c>
      <c r="AD103" s="17" t="s">
        <v>2055</v>
      </c>
      <c r="AF103" s="17" t="s">
        <v>2056</v>
      </c>
      <c r="AG103" s="17" t="s">
        <v>2057</v>
      </c>
      <c r="AH103" s="17" t="s">
        <v>2058</v>
      </c>
      <c r="AI103" s="17" t="s">
        <v>442</v>
      </c>
      <c r="AJ103" s="17">
        <v>0.23203124999999999</v>
      </c>
      <c r="AK103" s="17">
        <v>0.41622473723084802</v>
      </c>
      <c r="AL103" s="17">
        <v>5.8007812499999999E-2</v>
      </c>
      <c r="AM103" s="17" t="s">
        <v>2031</v>
      </c>
      <c r="AN103" s="17">
        <v>0.341899148192924</v>
      </c>
      <c r="AO103" s="17">
        <v>1.6851320058907799</v>
      </c>
      <c r="AP103" s="17">
        <v>0.255283049897987</v>
      </c>
      <c r="AQ103" s="17">
        <v>6.5240891322454003E-2</v>
      </c>
      <c r="AR103" s="17">
        <v>6.5240891322454003E-2</v>
      </c>
      <c r="AS103" s="17">
        <v>6.9209479268897395E-2</v>
      </c>
      <c r="AT103" s="17">
        <v>6.9209479268897395E-2</v>
      </c>
      <c r="AU103" s="17">
        <v>0.13609026858321299</v>
      </c>
      <c r="AV103" s="17">
        <v>0.21893343415406699</v>
      </c>
      <c r="AW103" s="17">
        <v>0.21756309997061299</v>
      </c>
      <c r="AX103" s="17">
        <v>0.27712350372212802</v>
      </c>
      <c r="AY103" s="17">
        <v>0.47779423140887201</v>
      </c>
      <c r="AZ103" s="17">
        <v>0.78946675142302403</v>
      </c>
      <c r="BA103" s="17">
        <v>0.78243690002938604</v>
      </c>
      <c r="BB103" s="17">
        <v>4.3512879208551E-2</v>
      </c>
      <c r="BC103" s="17">
        <v>4.3512879208551E-2</v>
      </c>
      <c r="BD103" s="17">
        <v>0.12955421708102099</v>
      </c>
      <c r="BE103" s="17">
        <v>0.194551015542759</v>
      </c>
      <c r="BF103" s="17">
        <v>7.70390706334345E-2</v>
      </c>
      <c r="BG103" s="17">
        <v>0.21558734726624099</v>
      </c>
      <c r="BH103" s="17">
        <v>0.32810366100592803</v>
      </c>
      <c r="BI103" s="17">
        <v>0.120551949841985</v>
      </c>
      <c r="BJ103" s="17">
        <v>0.120551949841985</v>
      </c>
      <c r="BK103" s="17">
        <v>0.34514156434726301</v>
      </c>
      <c r="BL103" s="17" t="s">
        <v>2112</v>
      </c>
    </row>
    <row r="104" spans="6:65" x14ac:dyDescent="0.2">
      <c r="F104" s="17" t="s">
        <v>2005</v>
      </c>
      <c r="G104" s="17" t="s">
        <v>442</v>
      </c>
      <c r="H104" s="17">
        <v>0.23203124999999999</v>
      </c>
      <c r="I104" s="17">
        <v>0.41622473723084802</v>
      </c>
      <c r="J104" s="17">
        <v>5.8007812499999999E-2</v>
      </c>
      <c r="K104" s="17" t="s">
        <v>2031</v>
      </c>
      <c r="L104" s="17">
        <v>0.341899148192924</v>
      </c>
      <c r="M104" s="17">
        <v>1.6851320058907799</v>
      </c>
      <c r="N104" s="17">
        <v>0.255283049897987</v>
      </c>
      <c r="O104" s="17">
        <v>6.5240891322454003E-2</v>
      </c>
      <c r="P104" s="17">
        <v>6.5240891322454003E-2</v>
      </c>
      <c r="Q104" s="17">
        <v>6.9209479268897395E-2</v>
      </c>
      <c r="R104" s="17">
        <v>6.9209479268897395E-2</v>
      </c>
      <c r="S104" s="17">
        <v>0.13609026858321299</v>
      </c>
      <c r="T104" s="17">
        <v>0.21893343415406699</v>
      </c>
      <c r="U104" s="17">
        <v>0.21756309997061299</v>
      </c>
      <c r="V104" s="17">
        <v>0.27712350372212802</v>
      </c>
      <c r="W104" s="17">
        <v>0.47779423140887201</v>
      </c>
      <c r="X104" s="17">
        <v>0.78946675142302403</v>
      </c>
      <c r="Y104" s="17">
        <v>0.78243690002938604</v>
      </c>
      <c r="Z104" s="17">
        <v>4.3512879208551E-2</v>
      </c>
      <c r="AA104" s="17">
        <v>4.3512879208551E-2</v>
      </c>
      <c r="AB104" s="17">
        <v>0.12955421708102099</v>
      </c>
      <c r="AD104" s="17">
        <v>0.194551015542759</v>
      </c>
      <c r="AF104" s="17">
        <v>7.70390706334345E-2</v>
      </c>
      <c r="AG104" s="17">
        <v>0.21558734726624099</v>
      </c>
      <c r="AH104" s="17">
        <v>0.32810366100592803</v>
      </c>
      <c r="AI104" s="17">
        <v>0.120551949841985</v>
      </c>
      <c r="AJ104" s="17">
        <v>0.120551949841985</v>
      </c>
      <c r="AK104" s="17">
        <v>0.34514156434726301</v>
      </c>
      <c r="AL104" s="17" t="s">
        <v>2112</v>
      </c>
    </row>
    <row r="107" spans="6:65" x14ac:dyDescent="0.2">
      <c r="F107" s="17" t="s">
        <v>2005</v>
      </c>
      <c r="G107" s="17" t="s">
        <v>442</v>
      </c>
      <c r="H107" s="17">
        <v>0.231368061613026</v>
      </c>
      <c r="I107" s="17">
        <v>0.41551054011726002</v>
      </c>
      <c r="J107" s="17">
        <v>5.7842015403256702E-2</v>
      </c>
      <c r="K107" s="17" t="s">
        <v>2114</v>
      </c>
      <c r="L107" s="17">
        <v>0.32753902465368301</v>
      </c>
      <c r="M107" s="17">
        <v>1.71730354270979</v>
      </c>
      <c r="N107" s="17">
        <v>0.26416704463063501</v>
      </c>
      <c r="O107" s="17">
        <v>4.1706476818330201E-2</v>
      </c>
      <c r="P107" s="17">
        <v>4.1706476818330201E-2</v>
      </c>
      <c r="Q107" s="17">
        <v>4.69651269959767E-2</v>
      </c>
      <c r="R107" s="17">
        <v>4.69651269959767E-2</v>
      </c>
      <c r="S107" s="17">
        <v>9.6724296802410806E-2</v>
      </c>
      <c r="T107" s="17">
        <v>0.15434725922157699</v>
      </c>
      <c r="U107" s="17">
        <v>0.15242810763131701</v>
      </c>
      <c r="V107" s="17">
        <v>0.288043613816095</v>
      </c>
      <c r="W107" s="17">
        <v>0.52309143287279203</v>
      </c>
      <c r="X107" s="17">
        <v>0.86566164335936402</v>
      </c>
      <c r="Y107" s="17">
        <v>0.84757189236868202</v>
      </c>
      <c r="Z107" s="17">
        <v>2.6490479476350599E-2</v>
      </c>
      <c r="AA107" s="17">
        <v>2.6490479476350599E-2</v>
      </c>
      <c r="AB107" s="17">
        <v>7.6100609226975299E-2</v>
      </c>
      <c r="AD107" s="17">
        <v>0.116588886226012</v>
      </c>
      <c r="AF107" s="17">
        <v>8.3745090585668702E-2</v>
      </c>
      <c r="AG107" s="17">
        <v>0.24449697793009001</v>
      </c>
      <c r="AH107" s="17">
        <v>0.37422779747048401</v>
      </c>
      <c r="AI107" s="17">
        <v>0.11023557006201901</v>
      </c>
      <c r="AJ107" s="17">
        <v>0.11023557006201901</v>
      </c>
      <c r="AK107" s="17">
        <v>0.32059758715706499</v>
      </c>
      <c r="AL107" s="17" t="s">
        <v>2115</v>
      </c>
    </row>
    <row r="112" spans="6:65" x14ac:dyDescent="0.2">
      <c r="F112" s="17" t="s">
        <v>2032</v>
      </c>
      <c r="G112" s="17" t="s">
        <v>2033</v>
      </c>
      <c r="H112" s="17" t="s">
        <v>2034</v>
      </c>
      <c r="I112" s="17" t="s">
        <v>2035</v>
      </c>
      <c r="J112" s="17" t="s">
        <v>2036</v>
      </c>
      <c r="K112" s="17" t="s">
        <v>2037</v>
      </c>
      <c r="L112" s="17" t="s">
        <v>2038</v>
      </c>
      <c r="M112" s="17" t="s">
        <v>2039</v>
      </c>
      <c r="N112" s="17" t="s">
        <v>2040</v>
      </c>
      <c r="O112" s="17" t="s">
        <v>2041</v>
      </c>
      <c r="P112" s="17" t="s">
        <v>2042</v>
      </c>
      <c r="Q112" s="17" t="s">
        <v>2043</v>
      </c>
      <c r="R112" s="17" t="s">
        <v>2044</v>
      </c>
      <c r="S112" s="17" t="s">
        <v>2045</v>
      </c>
      <c r="T112" s="17" t="s">
        <v>2046</v>
      </c>
      <c r="U112" s="17" t="s">
        <v>2047</v>
      </c>
      <c r="V112" s="17" t="s">
        <v>2048</v>
      </c>
      <c r="W112" s="17" t="s">
        <v>2049</v>
      </c>
      <c r="X112" s="17" t="s">
        <v>2050</v>
      </c>
      <c r="Y112" s="17" t="s">
        <v>2051</v>
      </c>
      <c r="Z112" s="17" t="s">
        <v>2052</v>
      </c>
      <c r="AA112" s="17" t="s">
        <v>2053</v>
      </c>
      <c r="AB112" s="17" t="s">
        <v>2054</v>
      </c>
      <c r="AD112" s="17" t="s">
        <v>2055</v>
      </c>
      <c r="AF112" s="17" t="s">
        <v>2056</v>
      </c>
      <c r="AG112" s="17" t="s">
        <v>2057</v>
      </c>
      <c r="AH112" s="17" t="s">
        <v>2116</v>
      </c>
      <c r="AI112" s="17" t="s">
        <v>2065</v>
      </c>
      <c r="AJ112" s="17">
        <v>0.28311780998025998</v>
      </c>
      <c r="AK112" s="17">
        <v>0.46900806854258498</v>
      </c>
      <c r="AL112" s="17">
        <v>9.8417074258166204E-2</v>
      </c>
      <c r="AM112" s="17" t="s">
        <v>2117</v>
      </c>
      <c r="AN112" s="17">
        <v>0.44811776487982402</v>
      </c>
      <c r="AO112" s="17">
        <v>1.7378702902483201</v>
      </c>
      <c r="AP112" s="17">
        <v>0.35150318108647399</v>
      </c>
      <c r="AQ112" s="17">
        <v>0.120245933807812</v>
      </c>
      <c r="AR112" s="17">
        <v>0.100204944839843</v>
      </c>
      <c r="AS112" s="17">
        <v>0.114071778555611</v>
      </c>
      <c r="AT112" s="17">
        <v>9.5059815463009206E-2</v>
      </c>
      <c r="AU112" s="17">
        <v>0.13736030384174899</v>
      </c>
      <c r="AV112" s="17">
        <v>0.264610945190275</v>
      </c>
      <c r="AW112" s="17">
        <v>0.22980025775717799</v>
      </c>
      <c r="AX112" s="17">
        <v>0.33556672468476401</v>
      </c>
      <c r="AY112" s="17">
        <v>0.45374444807084602</v>
      </c>
      <c r="AZ112" s="17">
        <v>0.73989962817687105</v>
      </c>
      <c r="BA112" s="17">
        <v>0.77019974224282095</v>
      </c>
      <c r="BB112" s="17">
        <v>7.47965128269511E-2</v>
      </c>
      <c r="BC112" s="17">
        <v>6.2330427355792598E-2</v>
      </c>
      <c r="BD112" s="17">
        <v>0.105001280932195</v>
      </c>
      <c r="BE112" s="17">
        <v>0.18794577511091401</v>
      </c>
      <c r="BF112" s="17">
        <v>0.1874043677103</v>
      </c>
      <c r="BG112" s="17">
        <v>0.296787006834767</v>
      </c>
      <c r="BH112" s="17">
        <v>0.41794267599579299</v>
      </c>
      <c r="BI112" s="17">
        <v>0.26220088053725099</v>
      </c>
      <c r="BJ112" s="17">
        <v>0.249734795066093</v>
      </c>
      <c r="BK112" s="17">
        <v>0.40178828776696301</v>
      </c>
      <c r="BL112" s="17" t="s">
        <v>2118</v>
      </c>
    </row>
    <row r="113" spans="6:64" x14ac:dyDescent="0.2">
      <c r="F113" s="17" t="s">
        <v>2119</v>
      </c>
      <c r="G113" s="17" t="s">
        <v>2065</v>
      </c>
      <c r="H113" s="17">
        <v>0.28311780998025998</v>
      </c>
      <c r="I113" s="17">
        <v>0.46900806854258498</v>
      </c>
      <c r="J113" s="17">
        <v>9.8417074258166204E-2</v>
      </c>
      <c r="K113" s="17" t="s">
        <v>2117</v>
      </c>
      <c r="L113" s="17">
        <v>0.44811776487982402</v>
      </c>
      <c r="M113" s="17">
        <v>1.7378702902483201</v>
      </c>
      <c r="N113" s="17">
        <v>0.35150318108647399</v>
      </c>
      <c r="O113" s="17">
        <v>0.120245933807812</v>
      </c>
      <c r="P113" s="17">
        <v>0.100204944839843</v>
      </c>
      <c r="Q113" s="17">
        <v>0.114071778555611</v>
      </c>
      <c r="R113" s="17">
        <v>9.5059815463009206E-2</v>
      </c>
      <c r="S113" s="17">
        <v>0.13736030384174899</v>
      </c>
      <c r="T113" s="17">
        <v>0.264610945190275</v>
      </c>
      <c r="U113" s="17">
        <v>0.22980025775717799</v>
      </c>
      <c r="V113" s="17">
        <v>0.33556672468476401</v>
      </c>
      <c r="W113" s="17">
        <v>0.45374444807084602</v>
      </c>
      <c r="X113" s="17">
        <v>0.73989962817687105</v>
      </c>
      <c r="Y113" s="17">
        <v>0.77019974224282095</v>
      </c>
      <c r="Z113" s="17">
        <v>7.47965128269511E-2</v>
      </c>
      <c r="AA113" s="17">
        <v>6.2330427355792598E-2</v>
      </c>
      <c r="AB113" s="17">
        <v>0.105001280932195</v>
      </c>
      <c r="AD113" s="17">
        <v>0.18794577511091401</v>
      </c>
      <c r="AF113" s="17">
        <v>0.1874043677103</v>
      </c>
      <c r="AG113" s="17">
        <v>0.296787006834767</v>
      </c>
      <c r="AH113" s="17">
        <v>0.41794267599579299</v>
      </c>
      <c r="AI113" s="17">
        <v>0.26220088053725099</v>
      </c>
      <c r="AJ113" s="17">
        <v>0.249734795066093</v>
      </c>
      <c r="AK113" s="17">
        <v>0.40178828776696301</v>
      </c>
      <c r="AL113" s="17" t="s">
        <v>2118</v>
      </c>
    </row>
    <row r="115" spans="6:64" x14ac:dyDescent="0.2">
      <c r="F115" s="17" t="s">
        <v>2032</v>
      </c>
      <c r="G115" s="17" t="s">
        <v>2033</v>
      </c>
      <c r="H115" s="17" t="s">
        <v>2034</v>
      </c>
      <c r="I115" s="17" t="s">
        <v>2035</v>
      </c>
      <c r="J115" s="17" t="s">
        <v>2036</v>
      </c>
      <c r="K115" s="17" t="s">
        <v>2037</v>
      </c>
      <c r="L115" s="17" t="s">
        <v>2038</v>
      </c>
      <c r="M115" s="17" t="s">
        <v>2039</v>
      </c>
      <c r="N115" s="17" t="s">
        <v>2040</v>
      </c>
      <c r="O115" s="17" t="s">
        <v>2041</v>
      </c>
      <c r="P115" s="17" t="s">
        <v>2042</v>
      </c>
      <c r="Q115" s="17" t="s">
        <v>2043</v>
      </c>
      <c r="R115" s="17" t="s">
        <v>2044</v>
      </c>
      <c r="S115" s="17" t="s">
        <v>2045</v>
      </c>
      <c r="T115" s="17" t="s">
        <v>2046</v>
      </c>
      <c r="U115" s="17" t="s">
        <v>2047</v>
      </c>
      <c r="V115" s="17" t="s">
        <v>2048</v>
      </c>
      <c r="W115" s="17" t="s">
        <v>2049</v>
      </c>
      <c r="X115" s="17" t="s">
        <v>2050</v>
      </c>
      <c r="Y115" s="17" t="s">
        <v>2051</v>
      </c>
      <c r="Z115" s="17" t="s">
        <v>2052</v>
      </c>
      <c r="AA115" s="17" t="s">
        <v>2053</v>
      </c>
      <c r="AB115" s="17" t="s">
        <v>2054</v>
      </c>
      <c r="AD115" s="17" t="s">
        <v>2055</v>
      </c>
      <c r="AF115" s="17" t="s">
        <v>2056</v>
      </c>
      <c r="AG115" s="17" t="s">
        <v>2057</v>
      </c>
      <c r="AH115" s="17" t="s">
        <v>2120</v>
      </c>
      <c r="AI115" s="17" t="s">
        <v>442</v>
      </c>
      <c r="AJ115" s="17">
        <v>0.231368061613026</v>
      </c>
      <c r="AK115" s="17">
        <v>0.41551054011726002</v>
      </c>
      <c r="AL115" s="17">
        <v>5.7842015403256702E-2</v>
      </c>
      <c r="AM115" s="17" t="s">
        <v>2114</v>
      </c>
      <c r="AN115" s="17">
        <v>0.377623963012504</v>
      </c>
      <c r="AO115" s="17">
        <v>1.8141360707534</v>
      </c>
      <c r="AP115" s="17">
        <v>0.31622418483299802</v>
      </c>
      <c r="AQ115" s="17">
        <v>8.2757342998961397E-2</v>
      </c>
      <c r="AR115" s="17">
        <v>8.2757342998961397E-2</v>
      </c>
      <c r="AS115" s="17">
        <v>7.8503124212290207E-2</v>
      </c>
      <c r="AT115" s="17">
        <v>7.8503124212290207E-2</v>
      </c>
      <c r="AU115" s="17">
        <v>0.12931558596831899</v>
      </c>
      <c r="AV115" s="17">
        <v>0.216981445110738</v>
      </c>
      <c r="AW115" s="17">
        <v>0.21579307694184799</v>
      </c>
      <c r="AX115" s="17">
        <v>0.30172679909711497</v>
      </c>
      <c r="AY115" s="17">
        <v>0.46373675760201999</v>
      </c>
      <c r="AZ115" s="17">
        <v>0.78934290332549395</v>
      </c>
      <c r="BA115" s="17">
        <v>0.78420692305815098</v>
      </c>
      <c r="BB115" s="17">
        <v>5.1941517348902802E-2</v>
      </c>
      <c r="BC115" s="17">
        <v>5.1941517348902802E-2</v>
      </c>
      <c r="BD115" s="17">
        <v>0.100530755111815</v>
      </c>
      <c r="BE115" s="17">
        <v>0.15636488904741599</v>
      </c>
      <c r="BF115" s="17">
        <v>0.17094704261112301</v>
      </c>
      <c r="BG115" s="17">
        <v>0.31030298501577602</v>
      </c>
      <c r="BH115" s="17">
        <v>0.45607130533617701</v>
      </c>
      <c r="BI115" s="17">
        <v>0.22288855996002599</v>
      </c>
      <c r="BJ115" s="17">
        <v>0.22288855996002599</v>
      </c>
      <c r="BK115" s="17">
        <v>0.410833740127592</v>
      </c>
      <c r="BL115" s="17" t="s">
        <v>2121</v>
      </c>
    </row>
    <row r="116" spans="6:64" x14ac:dyDescent="0.2">
      <c r="F116" s="17" t="s">
        <v>2122</v>
      </c>
      <c r="G116" s="17" t="s">
        <v>442</v>
      </c>
      <c r="H116" s="17">
        <v>0.231368061613026</v>
      </c>
      <c r="I116" s="17">
        <v>0.41551054011726002</v>
      </c>
      <c r="J116" s="17">
        <v>5.7842015403256702E-2</v>
      </c>
      <c r="K116" s="17" t="s">
        <v>2114</v>
      </c>
      <c r="L116" s="17">
        <v>0.377623963012504</v>
      </c>
      <c r="M116" s="17">
        <v>1.8141360707534</v>
      </c>
      <c r="N116" s="17">
        <v>0.31622418483299802</v>
      </c>
      <c r="O116" s="17">
        <v>8.2757342998961397E-2</v>
      </c>
      <c r="P116" s="17">
        <v>8.2757342998961397E-2</v>
      </c>
      <c r="Q116" s="17">
        <v>7.8503124212290207E-2</v>
      </c>
      <c r="R116" s="17">
        <v>7.8503124212290207E-2</v>
      </c>
      <c r="S116" s="17">
        <v>0.12931558596831899</v>
      </c>
      <c r="T116" s="17">
        <v>0.216981445110738</v>
      </c>
      <c r="U116" s="17">
        <v>0.21579307694184799</v>
      </c>
      <c r="V116" s="17">
        <v>0.30172679909711497</v>
      </c>
      <c r="W116" s="17">
        <v>0.46373675760201999</v>
      </c>
      <c r="X116" s="17">
        <v>0.78934290332549395</v>
      </c>
      <c r="Y116" s="17">
        <v>0.78420692305815098</v>
      </c>
      <c r="Z116" s="17">
        <v>5.1941517348902802E-2</v>
      </c>
      <c r="AA116" s="17">
        <v>5.1941517348902802E-2</v>
      </c>
      <c r="AB116" s="17">
        <v>0.100530755111815</v>
      </c>
      <c r="AD116" s="17">
        <v>0.15636488904741599</v>
      </c>
      <c r="AF116" s="17">
        <v>0.17094704261112301</v>
      </c>
      <c r="AG116" s="17">
        <v>0.31030298501577602</v>
      </c>
      <c r="AH116" s="17">
        <v>0.45607130533617701</v>
      </c>
      <c r="AI116" s="17">
        <v>0.22288855996002599</v>
      </c>
      <c r="AJ116" s="17">
        <v>0.22288855996002599</v>
      </c>
      <c r="AK116" s="17">
        <v>0.410833740127592</v>
      </c>
      <c r="AL116" s="17" t="s">
        <v>2121</v>
      </c>
    </row>
    <row r="118" spans="6:64" x14ac:dyDescent="0.2">
      <c r="F118" s="17" t="s">
        <v>2032</v>
      </c>
      <c r="G118" s="17" t="s">
        <v>2033</v>
      </c>
      <c r="H118" s="17" t="s">
        <v>2034</v>
      </c>
      <c r="I118" s="17" t="s">
        <v>2035</v>
      </c>
      <c r="J118" s="17" t="s">
        <v>2036</v>
      </c>
      <c r="K118" s="17" t="s">
        <v>2037</v>
      </c>
      <c r="L118" s="17" t="s">
        <v>2038</v>
      </c>
      <c r="M118" s="17" t="s">
        <v>2039</v>
      </c>
      <c r="N118" s="17" t="s">
        <v>2040</v>
      </c>
      <c r="O118" s="17" t="s">
        <v>2041</v>
      </c>
      <c r="P118" s="17" t="s">
        <v>2042</v>
      </c>
      <c r="Q118" s="17" t="s">
        <v>2043</v>
      </c>
      <c r="R118" s="17" t="s">
        <v>2044</v>
      </c>
      <c r="S118" s="17" t="s">
        <v>2045</v>
      </c>
      <c r="T118" s="17" t="s">
        <v>2046</v>
      </c>
      <c r="U118" s="17" t="s">
        <v>2047</v>
      </c>
      <c r="V118" s="17" t="s">
        <v>2048</v>
      </c>
      <c r="W118" s="17" t="s">
        <v>2049</v>
      </c>
      <c r="X118" s="17" t="s">
        <v>2050</v>
      </c>
      <c r="Y118" s="17" t="s">
        <v>2051</v>
      </c>
      <c r="Z118" s="17" t="s">
        <v>2052</v>
      </c>
      <c r="AA118" s="17" t="s">
        <v>2053</v>
      </c>
      <c r="AB118" s="17" t="s">
        <v>2054</v>
      </c>
      <c r="AD118" s="17" t="s">
        <v>2055</v>
      </c>
      <c r="AF118" s="17" t="s">
        <v>2056</v>
      </c>
      <c r="AG118" s="17" t="s">
        <v>2057</v>
      </c>
      <c r="AH118" s="17" t="s">
        <v>2123</v>
      </c>
      <c r="AI118" s="17" t="s">
        <v>442</v>
      </c>
      <c r="AJ118" s="17">
        <v>0.231368061613026</v>
      </c>
      <c r="AK118" s="17">
        <v>0.41551054011726002</v>
      </c>
      <c r="AL118" s="17">
        <v>5.7842015403256702E-2</v>
      </c>
      <c r="AM118" s="17" t="s">
        <v>2114</v>
      </c>
      <c r="AN118" s="17">
        <v>0.35848969705783601</v>
      </c>
      <c r="AO118" s="17">
        <v>1.8507147467348399</v>
      </c>
      <c r="AP118" s="17">
        <v>0.32944753811011002</v>
      </c>
      <c r="AQ118" s="17">
        <v>5.5401845298633998E-2</v>
      </c>
      <c r="AR118" s="17">
        <v>5.5401845298633998E-2</v>
      </c>
      <c r="AS118" s="17">
        <v>5.2700609734652397E-2</v>
      </c>
      <c r="AT118" s="17">
        <v>5.2700609734652397E-2</v>
      </c>
      <c r="AU118" s="17">
        <v>9.2493194880181998E-2</v>
      </c>
      <c r="AV118" s="17">
        <v>0.15201887195495201</v>
      </c>
      <c r="AW118" s="17">
        <v>0.14993647070569699</v>
      </c>
      <c r="AX118" s="17">
        <v>0.312831383965333</v>
      </c>
      <c r="AY118" s="17">
        <v>0.49783751890488798</v>
      </c>
      <c r="AZ118" s="17">
        <v>0.86720368272859205</v>
      </c>
      <c r="BA118" s="17">
        <v>0.85006352929430196</v>
      </c>
      <c r="BB118" s="17">
        <v>3.2531089478898899E-2</v>
      </c>
      <c r="BC118" s="17">
        <v>3.2531089478898899E-2</v>
      </c>
      <c r="BD118" s="17">
        <v>6.1387984591627899E-2</v>
      </c>
      <c r="BE118" s="17">
        <v>9.6689076526546194E-2</v>
      </c>
      <c r="BF118" s="17">
        <v>0.1958553117731</v>
      </c>
      <c r="BG118" s="17">
        <v>0.364868451492733</v>
      </c>
      <c r="BH118" s="17">
        <v>0.53850463679718696</v>
      </c>
      <c r="BI118" s="17">
        <v>0.22838640125199899</v>
      </c>
      <c r="BJ118" s="17">
        <v>0.22838640125199899</v>
      </c>
      <c r="BK118" s="17">
        <v>0.42625643608436098</v>
      </c>
      <c r="BL118" s="17" t="s">
        <v>2124</v>
      </c>
    </row>
    <row r="119" spans="6:64" x14ac:dyDescent="0.2">
      <c r="F119" s="17" t="s">
        <v>2125</v>
      </c>
      <c r="G119" s="17" t="s">
        <v>442</v>
      </c>
      <c r="H119" s="17">
        <v>0.231368061613026</v>
      </c>
      <c r="I119" s="17">
        <v>0.41551054011726002</v>
      </c>
      <c r="J119" s="17">
        <v>5.7842015403256702E-2</v>
      </c>
      <c r="K119" s="17" t="s">
        <v>2114</v>
      </c>
      <c r="L119" s="17">
        <v>0.35848969705783601</v>
      </c>
      <c r="M119" s="17">
        <v>1.8507147467348399</v>
      </c>
      <c r="N119" s="17">
        <v>0.32944753811011002</v>
      </c>
      <c r="O119" s="17">
        <v>5.5401845298633998E-2</v>
      </c>
      <c r="P119" s="17">
        <v>5.5401845298633998E-2</v>
      </c>
      <c r="Q119" s="17">
        <v>5.2700609734652397E-2</v>
      </c>
      <c r="R119" s="17">
        <v>5.2700609734652397E-2</v>
      </c>
      <c r="S119" s="17">
        <v>9.2493194880181998E-2</v>
      </c>
      <c r="T119" s="17">
        <v>0.15201887195495201</v>
      </c>
      <c r="U119" s="17">
        <v>0.14993647070569699</v>
      </c>
      <c r="V119" s="17">
        <v>0.312831383965333</v>
      </c>
      <c r="W119" s="17">
        <v>0.49783751890488798</v>
      </c>
      <c r="X119" s="17">
        <v>0.86720368272859205</v>
      </c>
      <c r="Y119" s="17">
        <v>0.85006352929430196</v>
      </c>
      <c r="Z119" s="17">
        <v>3.2531089478898899E-2</v>
      </c>
      <c r="AA119" s="17">
        <v>3.2531089478898899E-2</v>
      </c>
      <c r="AB119" s="17">
        <v>6.1387984591627899E-2</v>
      </c>
      <c r="AD119" s="17">
        <v>9.6689076526546194E-2</v>
      </c>
      <c r="AF119" s="17">
        <v>0.1958553117731</v>
      </c>
      <c r="AG119" s="17">
        <v>0.364868451492733</v>
      </c>
      <c r="AH119" s="17">
        <v>0.53850463679718696</v>
      </c>
      <c r="AI119" s="17">
        <v>0.22838640125199899</v>
      </c>
      <c r="AJ119" s="17">
        <v>0.22838640125199899</v>
      </c>
      <c r="AK119" s="17">
        <v>0.42625643608436098</v>
      </c>
      <c r="AL119" s="17" t="s">
        <v>2124</v>
      </c>
    </row>
    <row r="121" spans="6:64" x14ac:dyDescent="0.2">
      <c r="F121" s="17" t="s">
        <v>2032</v>
      </c>
      <c r="G121" s="17" t="s">
        <v>2033</v>
      </c>
      <c r="H121" s="17" t="s">
        <v>2034</v>
      </c>
      <c r="I121" s="17" t="s">
        <v>2035</v>
      </c>
      <c r="J121" s="17" t="s">
        <v>2036</v>
      </c>
      <c r="K121" s="17" t="s">
        <v>2037</v>
      </c>
      <c r="L121" s="17" t="s">
        <v>2038</v>
      </c>
      <c r="M121" s="17" t="s">
        <v>2039</v>
      </c>
      <c r="N121" s="17" t="s">
        <v>2040</v>
      </c>
      <c r="O121" s="17" t="s">
        <v>2041</v>
      </c>
      <c r="P121" s="17" t="s">
        <v>2042</v>
      </c>
      <c r="Q121" s="17" t="s">
        <v>2043</v>
      </c>
      <c r="R121" s="17" t="s">
        <v>2044</v>
      </c>
      <c r="S121" s="17" t="s">
        <v>2045</v>
      </c>
      <c r="T121" s="17" t="s">
        <v>2046</v>
      </c>
      <c r="U121" s="17" t="s">
        <v>2047</v>
      </c>
      <c r="V121" s="17" t="s">
        <v>2048</v>
      </c>
      <c r="W121" s="17" t="s">
        <v>2049</v>
      </c>
      <c r="X121" s="17" t="s">
        <v>2050</v>
      </c>
      <c r="Y121" s="17" t="s">
        <v>2051</v>
      </c>
      <c r="Z121" s="17" t="s">
        <v>2052</v>
      </c>
      <c r="AA121" s="17" t="s">
        <v>2053</v>
      </c>
      <c r="AB121" s="17" t="s">
        <v>2054</v>
      </c>
      <c r="AD121" s="17" t="s">
        <v>2055</v>
      </c>
      <c r="AF121" s="17" t="s">
        <v>2056</v>
      </c>
      <c r="AG121" s="17" t="s">
        <v>2057</v>
      </c>
      <c r="AH121" s="17" t="s">
        <v>2126</v>
      </c>
      <c r="AI121" s="17" t="s">
        <v>2065</v>
      </c>
      <c r="AJ121" s="17">
        <v>0.28310533030579199</v>
      </c>
      <c r="AK121" s="17">
        <v>0.46899566426546802</v>
      </c>
      <c r="AL121" s="17">
        <v>9.8412736088663799E-2</v>
      </c>
      <c r="AM121" s="17" t="s">
        <v>2127</v>
      </c>
      <c r="AN121" s="17">
        <v>0.439724565135995</v>
      </c>
      <c r="AO121" s="17">
        <v>1.7426183063490199</v>
      </c>
      <c r="AP121" s="17">
        <v>0.363586669895195</v>
      </c>
      <c r="AQ121" s="17">
        <v>0.10396067589163401</v>
      </c>
      <c r="AR121" s="17">
        <v>8.6633896576362404E-2</v>
      </c>
      <c r="AS121" s="17">
        <v>9.8744652438336702E-2</v>
      </c>
      <c r="AT121" s="17">
        <v>8.2287210365280597E-2</v>
      </c>
      <c r="AU121" s="17">
        <v>0.123608837077956</v>
      </c>
      <c r="AV121" s="17">
        <v>0.23583854477998201</v>
      </c>
      <c r="AW121" s="17">
        <v>0.204030089369127</v>
      </c>
      <c r="AX121" s="17">
        <v>0.34342314660383699</v>
      </c>
      <c r="AY121" s="17">
        <v>0.468479071556134</v>
      </c>
      <c r="AZ121" s="17">
        <v>0.76972113091795802</v>
      </c>
      <c r="BA121" s="17">
        <v>0.79596991063087197</v>
      </c>
      <c r="BB121" s="17">
        <v>5.9390493200660498E-2</v>
      </c>
      <c r="BC121" s="17">
        <v>4.9492077667216999E-2</v>
      </c>
      <c r="BD121" s="17">
        <v>7.9060460548173506E-2</v>
      </c>
      <c r="BE121" s="17">
        <v>0.14421909699775101</v>
      </c>
      <c r="BF121" s="17">
        <v>0.231364324983932</v>
      </c>
      <c r="BG121" s="17">
        <v>0.37119583442655302</v>
      </c>
      <c r="BH121" s="17">
        <v>0.51688229046168199</v>
      </c>
      <c r="BI121" s="17">
        <v>0.29075481818459198</v>
      </c>
      <c r="BJ121" s="17">
        <v>0.28085640265114897</v>
      </c>
      <c r="BK121" s="17">
        <v>0.45025629497472702</v>
      </c>
      <c r="BL121" s="17" t="s">
        <v>2128</v>
      </c>
    </row>
    <row r="122" spans="6:64" x14ac:dyDescent="0.2">
      <c r="F122" s="17" t="s">
        <v>2032</v>
      </c>
      <c r="G122" s="17" t="s">
        <v>2033</v>
      </c>
      <c r="H122" s="17" t="s">
        <v>2034</v>
      </c>
      <c r="I122" s="17" t="s">
        <v>2035</v>
      </c>
      <c r="J122" s="17" t="s">
        <v>2036</v>
      </c>
      <c r="K122" s="17" t="s">
        <v>2037</v>
      </c>
      <c r="L122" s="17" t="s">
        <v>2038</v>
      </c>
      <c r="M122" s="17" t="s">
        <v>2039</v>
      </c>
      <c r="N122" s="17" t="s">
        <v>2040</v>
      </c>
      <c r="O122" s="17" t="s">
        <v>2041</v>
      </c>
      <c r="P122" s="17" t="s">
        <v>2042</v>
      </c>
      <c r="Q122" s="17" t="s">
        <v>2043</v>
      </c>
      <c r="R122" s="17" t="s">
        <v>2044</v>
      </c>
      <c r="S122" s="17" t="s">
        <v>2045</v>
      </c>
      <c r="T122" s="17" t="s">
        <v>2046</v>
      </c>
      <c r="U122" s="17" t="s">
        <v>2047</v>
      </c>
      <c r="V122" s="17" t="s">
        <v>2048</v>
      </c>
      <c r="W122" s="17" t="s">
        <v>2049</v>
      </c>
      <c r="X122" s="17" t="s">
        <v>2050</v>
      </c>
      <c r="Y122" s="17" t="s">
        <v>2051</v>
      </c>
      <c r="Z122" s="17" t="s">
        <v>2052</v>
      </c>
      <c r="AA122" s="17" t="s">
        <v>2053</v>
      </c>
      <c r="AB122" s="17" t="s">
        <v>2054</v>
      </c>
      <c r="AD122" s="17" t="s">
        <v>2055</v>
      </c>
      <c r="AF122" s="17" t="s">
        <v>2056</v>
      </c>
      <c r="AG122" s="17" t="s">
        <v>2057</v>
      </c>
      <c r="AH122" s="17" t="s">
        <v>2129</v>
      </c>
      <c r="AI122" s="17" t="s">
        <v>442</v>
      </c>
      <c r="AJ122" s="17">
        <v>0.23203124999999999</v>
      </c>
      <c r="AK122" s="17">
        <v>0.41622473723084802</v>
      </c>
      <c r="AL122" s="17">
        <v>5.8007812499999999E-2</v>
      </c>
      <c r="AM122" s="17" t="s">
        <v>2031</v>
      </c>
      <c r="AN122" s="17">
        <v>0.37959830274122403</v>
      </c>
      <c r="AO122" s="17">
        <v>1.80883363038017</v>
      </c>
      <c r="AP122" s="17">
        <v>0.34498583951656903</v>
      </c>
      <c r="AQ122" s="17">
        <v>6.3106026779756394E-2</v>
      </c>
      <c r="AR122" s="17">
        <v>6.3106026779756394E-2</v>
      </c>
      <c r="AS122" s="17">
        <v>5.9915817931047402E-2</v>
      </c>
      <c r="AT122" s="17">
        <v>5.9915817931047402E-2</v>
      </c>
      <c r="AU122" s="17">
        <v>0.10161524656773301</v>
      </c>
      <c r="AV122" s="17">
        <v>0.16807210355701599</v>
      </c>
      <c r="AW122" s="17">
        <v>0.166281771308076</v>
      </c>
      <c r="AX122" s="17">
        <v>0.32550445686929602</v>
      </c>
      <c r="AY122" s="17">
        <v>0.49604836823870202</v>
      </c>
      <c r="AZ122" s="17">
        <v>0.84531943141994703</v>
      </c>
      <c r="BA122" s="17">
        <v>0.83371822869192402</v>
      </c>
      <c r="BB122" s="17">
        <v>3.63428788607374E-2</v>
      </c>
      <c r="BC122" s="17">
        <v>3.63428788607374E-2</v>
      </c>
      <c r="BD122" s="17">
        <v>6.6399805233624806E-2</v>
      </c>
      <c r="BE122" s="17">
        <v>0.10470113009460599</v>
      </c>
      <c r="BF122" s="17">
        <v>0.22372656285460599</v>
      </c>
      <c r="BG122" s="17">
        <v>0.41080462770953402</v>
      </c>
      <c r="BH122" s="17">
        <v>0.59527097692381903</v>
      </c>
      <c r="BI122" s="17">
        <v>0.26006944171534302</v>
      </c>
      <c r="BJ122" s="17">
        <v>0.26006944171534302</v>
      </c>
      <c r="BK122" s="17">
        <v>0.47720443294315901</v>
      </c>
      <c r="BL122" s="17" t="s">
        <v>2130</v>
      </c>
    </row>
    <row r="123" spans="6:64" x14ac:dyDescent="0.2">
      <c r="F123" s="17" t="s">
        <v>2032</v>
      </c>
      <c r="G123" s="17" t="s">
        <v>2033</v>
      </c>
      <c r="H123" s="17" t="s">
        <v>2034</v>
      </c>
      <c r="I123" s="17" t="s">
        <v>2035</v>
      </c>
      <c r="J123" s="17" t="s">
        <v>2036</v>
      </c>
      <c r="K123" s="17" t="s">
        <v>2037</v>
      </c>
      <c r="L123" s="17" t="s">
        <v>2038</v>
      </c>
      <c r="M123" s="17" t="s">
        <v>2039</v>
      </c>
      <c r="N123" s="17" t="s">
        <v>2040</v>
      </c>
      <c r="O123" s="17" t="s">
        <v>2041</v>
      </c>
      <c r="P123" s="17" t="s">
        <v>2042</v>
      </c>
      <c r="Q123" s="17" t="s">
        <v>2043</v>
      </c>
      <c r="R123" s="17" t="s">
        <v>2044</v>
      </c>
      <c r="S123" s="17" t="s">
        <v>2045</v>
      </c>
      <c r="T123" s="17" t="s">
        <v>2046</v>
      </c>
      <c r="U123" s="17" t="s">
        <v>2047</v>
      </c>
      <c r="V123" s="17" t="s">
        <v>2048</v>
      </c>
      <c r="W123" s="17" t="s">
        <v>2049</v>
      </c>
      <c r="X123" s="17" t="s">
        <v>2050</v>
      </c>
      <c r="Y123" s="17" t="s">
        <v>2051</v>
      </c>
      <c r="Z123" s="17" t="s">
        <v>2052</v>
      </c>
      <c r="AA123" s="17" t="s">
        <v>2053</v>
      </c>
      <c r="AB123" s="17" t="s">
        <v>2054</v>
      </c>
      <c r="AD123" s="17" t="s">
        <v>2055</v>
      </c>
      <c r="AF123" s="17" t="s">
        <v>2056</v>
      </c>
      <c r="AG123" s="17" t="s">
        <v>2057</v>
      </c>
      <c r="AH123" s="17" t="s">
        <v>2131</v>
      </c>
      <c r="AI123" s="17" t="s">
        <v>442</v>
      </c>
      <c r="AJ123" s="17">
        <v>0.20992535780875099</v>
      </c>
      <c r="AK123" s="17">
        <v>0.39195746596409697</v>
      </c>
      <c r="AL123" s="17">
        <v>5.2481339452187699E-2</v>
      </c>
      <c r="AM123" s="17" t="s">
        <v>2132</v>
      </c>
      <c r="AN123" s="17">
        <v>0.21299113513982901</v>
      </c>
      <c r="AO123" s="17">
        <v>1.9992802630825799</v>
      </c>
      <c r="AP123" s="17">
        <v>0.18823105968916501</v>
      </c>
      <c r="AQ123" s="17">
        <v>3.5204662435348998E-2</v>
      </c>
      <c r="AR123" s="17">
        <v>3.5204662435348998E-2</v>
      </c>
      <c r="AS123" s="17">
        <v>3.3279465861390502E-2</v>
      </c>
      <c r="AT123" s="17">
        <v>3.3279465861390502E-2</v>
      </c>
      <c r="AU123" s="17">
        <v>8.5541745017965604E-2</v>
      </c>
      <c r="AV123" s="17">
        <v>0.152918056911371</v>
      </c>
      <c r="AW123" s="17">
        <v>0.150758538353851</v>
      </c>
      <c r="AX123" s="17">
        <v>0.18411318769986701</v>
      </c>
      <c r="AY123" s="17">
        <v>0.456724158696799</v>
      </c>
      <c r="AZ123" s="17">
        <v>0.86939382105796204</v>
      </c>
      <c r="BA123" s="17">
        <v>0.849241461646148</v>
      </c>
      <c r="BB123" s="17">
        <v>2.2083219823168101E-2</v>
      </c>
      <c r="BC123" s="17">
        <v>2.2083219823168101E-2</v>
      </c>
      <c r="BD123" s="17">
        <v>5.7594138332792297E-2</v>
      </c>
      <c r="BE123" s="17">
        <v>0.100786539482006</v>
      </c>
      <c r="BF123" s="17">
        <v>4.78470226238819E-2</v>
      </c>
      <c r="BG123" s="17">
        <v>0.117384238240432</v>
      </c>
      <c r="BH123" s="17">
        <v>0.22327901358938901</v>
      </c>
      <c r="BI123" s="17">
        <v>6.9930242447050095E-2</v>
      </c>
      <c r="BJ123" s="17">
        <v>6.9930242447050095E-2</v>
      </c>
      <c r="BK123" s="17">
        <v>0.17497837657322399</v>
      </c>
      <c r="BL123" s="17" t="s">
        <v>2133</v>
      </c>
    </row>
    <row r="124" spans="6:64" x14ac:dyDescent="0.2">
      <c r="F124" s="17" t="s">
        <v>2134</v>
      </c>
      <c r="G124" s="17" t="s">
        <v>442</v>
      </c>
      <c r="H124" s="17">
        <v>0.20992535780875099</v>
      </c>
      <c r="I124" s="17">
        <v>0.39195746596409697</v>
      </c>
      <c r="J124" s="17">
        <v>5.2481339452187699E-2</v>
      </c>
      <c r="K124" s="17" t="s">
        <v>2132</v>
      </c>
      <c r="L124" s="17">
        <v>0.21299113513982901</v>
      </c>
      <c r="M124" s="17">
        <v>1.9992802630825799</v>
      </c>
      <c r="N124" s="17">
        <v>0.18823105968916501</v>
      </c>
      <c r="O124" s="17">
        <v>3.5204662435348998E-2</v>
      </c>
      <c r="P124" s="17">
        <v>3.5204662435348998E-2</v>
      </c>
      <c r="Q124" s="17">
        <v>3.3279465861390502E-2</v>
      </c>
      <c r="R124" s="17">
        <v>3.3279465861390502E-2</v>
      </c>
      <c r="S124" s="17">
        <v>8.5541745017965604E-2</v>
      </c>
      <c r="T124" s="17">
        <v>0.152918056911371</v>
      </c>
      <c r="U124" s="17">
        <v>0.150758538353851</v>
      </c>
      <c r="V124" s="17">
        <v>0.18411318769986701</v>
      </c>
      <c r="W124" s="17">
        <v>0.456724158696799</v>
      </c>
      <c r="X124" s="17">
        <v>0.86939382105796204</v>
      </c>
      <c r="Y124" s="17">
        <v>0.849241461646148</v>
      </c>
      <c r="Z124" s="17">
        <v>2.2083219823168101E-2</v>
      </c>
      <c r="AA124" s="17">
        <v>2.2083219823168101E-2</v>
      </c>
      <c r="AB124" s="17">
        <v>5.7594138332792297E-2</v>
      </c>
      <c r="AD124" s="17">
        <v>0.100786539482006</v>
      </c>
      <c r="AF124" s="17">
        <v>4.78470226238819E-2</v>
      </c>
      <c r="AG124" s="17">
        <v>0.117384238240432</v>
      </c>
      <c r="AH124" s="17">
        <v>0.22327901358938901</v>
      </c>
      <c r="AI124" s="17">
        <v>6.9930242447050095E-2</v>
      </c>
      <c r="AJ124" s="17">
        <v>6.9930242447050095E-2</v>
      </c>
      <c r="AK124" s="17">
        <v>0.17497837657322399</v>
      </c>
      <c r="AL124" s="17" t="s">
        <v>2133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95C4-E763-0F40-A0B9-89C095A17C2E}">
  <dimension ref="A1:Z71"/>
  <sheetViews>
    <sheetView topLeftCell="A26" zoomScale="120" zoomScaleNormal="120" workbookViewId="0">
      <pane xSplit="1" topLeftCell="B1" activePane="topRight" state="frozen"/>
      <selection pane="topRight" activeCell="F48" sqref="F48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11.1640625" customWidth="1"/>
  </cols>
  <sheetData>
    <row r="1" spans="1:16" x14ac:dyDescent="0.2">
      <c r="A1" t="s">
        <v>1484</v>
      </c>
    </row>
    <row r="3" spans="1:16" x14ac:dyDescent="0.2">
      <c r="F3" t="s">
        <v>1972</v>
      </c>
      <c r="H3" t="s">
        <v>1971</v>
      </c>
      <c r="I3" t="s">
        <v>1972</v>
      </c>
      <c r="J3" t="s">
        <v>1971</v>
      </c>
    </row>
    <row r="4" spans="1:16" x14ac:dyDescent="0.2">
      <c r="A4" t="s">
        <v>19</v>
      </c>
      <c r="B4">
        <v>100</v>
      </c>
      <c r="C4">
        <v>100</v>
      </c>
      <c r="D4">
        <v>100</v>
      </c>
      <c r="E4" s="7">
        <v>150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O4" s="7"/>
      <c r="P4" s="7"/>
    </row>
    <row r="5" spans="1:16" x14ac:dyDescent="0.2">
      <c r="A5" t="s">
        <v>18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 s="7"/>
      <c r="O5" s="7"/>
      <c r="P5" s="7"/>
    </row>
    <row r="6" spans="1:16" x14ac:dyDescent="0.2">
      <c r="A6" t="s">
        <v>8</v>
      </c>
      <c r="B6">
        <f t="shared" ref="B6:M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</row>
    <row r="7" spans="1:16" x14ac:dyDescent="0.2">
      <c r="A7" t="s">
        <v>21</v>
      </c>
      <c r="B7">
        <f t="shared" ref="B7:M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6" x14ac:dyDescent="0.2">
      <c r="A9" t="s">
        <v>2</v>
      </c>
      <c r="B9">
        <v>1.5</v>
      </c>
      <c r="C9">
        <v>2.5</v>
      </c>
      <c r="D9">
        <v>2.5</v>
      </c>
      <c r="E9">
        <v>2.5</v>
      </c>
      <c r="F9">
        <v>2.5</v>
      </c>
      <c r="G9">
        <v>2.5</v>
      </c>
      <c r="H9">
        <v>2.5</v>
      </c>
      <c r="I9" s="7">
        <v>4</v>
      </c>
      <c r="J9" s="7">
        <v>4</v>
      </c>
      <c r="K9" s="7">
        <v>2.5</v>
      </c>
      <c r="L9" s="7">
        <v>2.5</v>
      </c>
      <c r="M9" s="7">
        <v>2.5</v>
      </c>
      <c r="N9" s="7"/>
      <c r="O9" s="7"/>
      <c r="P9" s="7"/>
    </row>
    <row r="10" spans="1:16" x14ac:dyDescent="0.2">
      <c r="A10" t="s">
        <v>3</v>
      </c>
      <c r="B10">
        <f t="shared" ref="B10:D10" si="2">0.3/4</f>
        <v>7.4999999999999997E-2</v>
      </c>
      <c r="C10">
        <f t="shared" si="2"/>
        <v>7.4999999999999997E-2</v>
      </c>
      <c r="D10">
        <f t="shared" si="2"/>
        <v>7.4999999999999997E-2</v>
      </c>
      <c r="E10" s="7">
        <v>0.01</v>
      </c>
      <c r="F10">
        <v>7.4999999999999997E-2</v>
      </c>
      <c r="G10">
        <v>7.4999999999999997E-2</v>
      </c>
      <c r="H10">
        <v>7.4999999999999997E-2</v>
      </c>
      <c r="I10">
        <v>7.4999999999999997E-2</v>
      </c>
      <c r="J10">
        <v>7.4999999999999997E-2</v>
      </c>
      <c r="K10">
        <v>7.4999999999999997E-2</v>
      </c>
      <c r="L10">
        <v>7.4999999999999997E-2</v>
      </c>
      <c r="M10">
        <v>7.4999999999999997E-2</v>
      </c>
    </row>
    <row r="11" spans="1:16" x14ac:dyDescent="0.2">
      <c r="A11" t="s">
        <v>1904</v>
      </c>
      <c r="B11">
        <f>18/35</f>
        <v>0.51428571428571423</v>
      </c>
      <c r="C11">
        <f t="shared" ref="C11:M11" si="3">1-C12-C13</f>
        <v>0.65</v>
      </c>
      <c r="D11">
        <f t="shared" si="3"/>
        <v>0.65</v>
      </c>
      <c r="E11">
        <f t="shared" si="3"/>
        <v>0.54</v>
      </c>
      <c r="F11">
        <f t="shared" si="3"/>
        <v>0.54999999999999993</v>
      </c>
      <c r="G11">
        <f t="shared" si="3"/>
        <v>0.54999999999999993</v>
      </c>
      <c r="H11">
        <f t="shared" si="3"/>
        <v>0.54999999999999993</v>
      </c>
      <c r="I11">
        <f t="shared" si="3"/>
        <v>0.54999999999999993</v>
      </c>
      <c r="J11">
        <f t="shared" si="3"/>
        <v>0.54999999999999993</v>
      </c>
      <c r="K11">
        <f t="shared" si="3"/>
        <v>0.54999999999999993</v>
      </c>
      <c r="L11">
        <f t="shared" si="3"/>
        <v>0.54999999999999993</v>
      </c>
      <c r="M11">
        <f t="shared" si="3"/>
        <v>0.54999999999999993</v>
      </c>
      <c r="N11" s="7"/>
      <c r="O11" s="7"/>
      <c r="P11" s="7"/>
    </row>
    <row r="12" spans="1:16" x14ac:dyDescent="0.2">
      <c r="A12" t="s">
        <v>1905</v>
      </c>
      <c r="B12">
        <f>9/35</f>
        <v>0.25714285714285712</v>
      </c>
      <c r="C12">
        <v>0.25</v>
      </c>
      <c r="D12">
        <v>0.25</v>
      </c>
      <c r="E12">
        <v>0.28000000000000003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 s="7"/>
      <c r="O12" s="7"/>
      <c r="P12" s="7"/>
    </row>
    <row r="13" spans="1:16" x14ac:dyDescent="0.2">
      <c r="A13" t="s">
        <v>1918</v>
      </c>
      <c r="B13">
        <f>1-B11-B12</f>
        <v>0.22857142857142865</v>
      </c>
      <c r="C13">
        <v>0.1</v>
      </c>
      <c r="D13">
        <v>0.1</v>
      </c>
      <c r="E13">
        <v>0.18</v>
      </c>
      <c r="F13">
        <v>0.15</v>
      </c>
      <c r="G13">
        <v>0.15</v>
      </c>
      <c r="H13">
        <v>0.15</v>
      </c>
      <c r="I13">
        <v>0.15</v>
      </c>
      <c r="J13">
        <v>0.15</v>
      </c>
      <c r="K13">
        <v>0.15</v>
      </c>
      <c r="L13">
        <v>0.15</v>
      </c>
      <c r="M13">
        <v>0.15</v>
      </c>
      <c r="N13" s="7"/>
      <c r="O13" s="7"/>
      <c r="P13" s="7"/>
    </row>
    <row r="14" spans="1:16" x14ac:dyDescent="0.2">
      <c r="A14" t="s">
        <v>9</v>
      </c>
      <c r="B14">
        <v>0.4</v>
      </c>
      <c r="C14">
        <v>0.6</v>
      </c>
      <c r="D14">
        <v>0.8</v>
      </c>
      <c r="E14">
        <v>0.8</v>
      </c>
      <c r="F14" s="7">
        <v>1.2</v>
      </c>
      <c r="G14" s="7">
        <v>1.2</v>
      </c>
      <c r="H14" s="7">
        <v>1.2</v>
      </c>
      <c r="I14" s="7">
        <v>1.2</v>
      </c>
      <c r="J14" s="7">
        <v>1.2</v>
      </c>
      <c r="K14" s="7">
        <v>1.2</v>
      </c>
      <c r="L14" s="7">
        <v>1.2</v>
      </c>
      <c r="M14" s="7">
        <v>1.2</v>
      </c>
      <c r="N14" s="7"/>
      <c r="O14" s="7"/>
      <c r="P14" s="7"/>
    </row>
    <row r="15" spans="1:16" x14ac:dyDescent="0.2">
      <c r="A15" t="s">
        <v>1907</v>
      </c>
      <c r="B15" t="s">
        <v>1910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s="7"/>
      <c r="O15" s="7"/>
      <c r="P15" s="7"/>
    </row>
    <row r="16" spans="1:16" x14ac:dyDescent="0.2">
      <c r="A16" t="s">
        <v>1906</v>
      </c>
      <c r="B16" t="s">
        <v>1910</v>
      </c>
      <c r="C16" t="s">
        <v>1911</v>
      </c>
      <c r="D16" t="s">
        <v>1911</v>
      </c>
      <c r="E16" t="s">
        <v>1911</v>
      </c>
      <c r="F16" t="s">
        <v>1911</v>
      </c>
      <c r="G16" t="s">
        <v>1911</v>
      </c>
      <c r="H16" t="s">
        <v>1911</v>
      </c>
      <c r="I16" t="s">
        <v>1911</v>
      </c>
      <c r="J16" t="s">
        <v>1911</v>
      </c>
      <c r="K16" t="s">
        <v>1911</v>
      </c>
      <c r="L16" t="s">
        <v>1911</v>
      </c>
      <c r="M16" t="s">
        <v>1911</v>
      </c>
      <c r="N16" s="7"/>
      <c r="O16" s="7"/>
      <c r="P16" s="7"/>
    </row>
    <row r="17" spans="1:16" x14ac:dyDescent="0.2">
      <c r="A17" t="s">
        <v>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120</v>
      </c>
      <c r="I17">
        <v>30</v>
      </c>
      <c r="J17">
        <v>30</v>
      </c>
      <c r="K17" s="5">
        <v>0</v>
      </c>
      <c r="L17" s="5"/>
      <c r="M17">
        <v>60</v>
      </c>
    </row>
    <row r="18" spans="1:16" x14ac:dyDescent="0.2">
      <c r="A18" t="s">
        <v>1909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ref="H18:M18" si="4">+G18</f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4"/>
        <v>1</v>
      </c>
      <c r="M18">
        <f t="shared" si="4"/>
        <v>1</v>
      </c>
    </row>
    <row r="19" spans="1:16" x14ac:dyDescent="0.2">
      <c r="A19" t="s">
        <v>1908</v>
      </c>
      <c r="B19">
        <v>1</v>
      </c>
      <c r="C19">
        <v>1</v>
      </c>
      <c r="D19">
        <f>1/1.2</f>
        <v>0.83333333333333337</v>
      </c>
      <c r="E19">
        <f>1/1.2</f>
        <v>0.83333333333333337</v>
      </c>
      <c r="F19">
        <f>1/1.2</f>
        <v>0.83333333333333337</v>
      </c>
      <c r="G19">
        <v>1</v>
      </c>
      <c r="H19">
        <f>+G19</f>
        <v>1</v>
      </c>
      <c r="I19">
        <f>+H19</f>
        <v>1</v>
      </c>
      <c r="J19">
        <f>+F19</f>
        <v>0.83333333333333337</v>
      </c>
      <c r="K19">
        <f>+J19</f>
        <v>0.83333333333333337</v>
      </c>
      <c r="L19">
        <v>1</v>
      </c>
      <c r="M19">
        <f>+L19</f>
        <v>1</v>
      </c>
      <c r="O19" s="7"/>
    </row>
    <row r="20" spans="1:16" x14ac:dyDescent="0.2">
      <c r="I20" s="7"/>
      <c r="J20" s="7"/>
    </row>
    <row r="21" spans="1:16" x14ac:dyDescent="0.2">
      <c r="I21" s="7"/>
      <c r="J21" s="7"/>
    </row>
    <row r="22" spans="1:16" x14ac:dyDescent="0.2">
      <c r="A22" t="s">
        <v>612</v>
      </c>
      <c r="I22" s="7"/>
      <c r="J22" s="7"/>
    </row>
    <row r="23" spans="1:16" x14ac:dyDescent="0.2">
      <c r="A23" t="s">
        <v>613</v>
      </c>
      <c r="I23" s="7"/>
      <c r="J23" s="7"/>
    </row>
    <row r="24" spans="1:16" x14ac:dyDescent="0.2">
      <c r="A24" t="s">
        <v>616</v>
      </c>
      <c r="B24" t="s">
        <v>1847</v>
      </c>
      <c r="C24" t="s">
        <v>1935</v>
      </c>
      <c r="D24" t="s">
        <v>1936</v>
      </c>
      <c r="E24" t="s">
        <v>1937</v>
      </c>
      <c r="F24" t="s">
        <v>1938</v>
      </c>
      <c r="G24" t="s">
        <v>1939</v>
      </c>
      <c r="H24" t="s">
        <v>1955</v>
      </c>
      <c r="I24" t="s">
        <v>1995</v>
      </c>
      <c r="J24" t="s">
        <v>1962</v>
      </c>
      <c r="K24" t="s">
        <v>1963</v>
      </c>
      <c r="L24" t="s">
        <v>1964</v>
      </c>
      <c r="M24" t="s">
        <v>1965</v>
      </c>
    </row>
    <row r="25" spans="1:16" x14ac:dyDescent="0.2">
      <c r="A25" t="s">
        <v>12</v>
      </c>
      <c r="B25">
        <v>0.15391741624366401</v>
      </c>
      <c r="C25">
        <v>0.36513202244551202</v>
      </c>
      <c r="D25">
        <v>0.49940141522968801</v>
      </c>
      <c r="E25">
        <v>0.70819045915621603</v>
      </c>
      <c r="F25">
        <v>0.75789991790433497</v>
      </c>
      <c r="G25">
        <v>0.65168608000274897</v>
      </c>
      <c r="H25">
        <v>0.50722893403037095</v>
      </c>
      <c r="I25" s="7">
        <v>0.54690615889543004</v>
      </c>
      <c r="J25">
        <v>0.60669628619278804</v>
      </c>
      <c r="K25">
        <v>0.99088477020802201</v>
      </c>
      <c r="L25">
        <v>0.82922782571171105</v>
      </c>
      <c r="M25">
        <v>0.59467812521021002</v>
      </c>
    </row>
    <row r="26" spans="1:16" x14ac:dyDescent="0.2">
      <c r="A26" t="s">
        <v>1917</v>
      </c>
      <c r="B26" s="7" t="s">
        <v>1856</v>
      </c>
      <c r="C26" t="s">
        <v>1856</v>
      </c>
      <c r="D26" t="s">
        <v>1940</v>
      </c>
      <c r="E26" t="s">
        <v>1941</v>
      </c>
      <c r="F26" t="s">
        <v>1942</v>
      </c>
      <c r="G26" t="s">
        <v>1856</v>
      </c>
      <c r="H26" t="s">
        <v>1856</v>
      </c>
      <c r="I26" s="7" t="s">
        <v>1856</v>
      </c>
      <c r="J26" t="s">
        <v>1966</v>
      </c>
      <c r="K26" t="s">
        <v>1942</v>
      </c>
      <c r="L26" t="s">
        <v>1856</v>
      </c>
      <c r="M26" t="s">
        <v>1856</v>
      </c>
    </row>
    <row r="27" spans="1:16" x14ac:dyDescent="0.2">
      <c r="B27" s="7">
        <v>0.12950364223444699</v>
      </c>
      <c r="C27">
        <v>0.24423128894340501</v>
      </c>
      <c r="D27">
        <v>0.29912288837286</v>
      </c>
      <c r="E27">
        <v>0.30545578382149502</v>
      </c>
      <c r="F27">
        <v>0.31089472101683702</v>
      </c>
      <c r="G27">
        <v>0.24423128894340501</v>
      </c>
      <c r="H27">
        <v>0.23466492703407599</v>
      </c>
      <c r="I27">
        <v>0.24423128894340501</v>
      </c>
      <c r="J27">
        <v>0.30444199607130401</v>
      </c>
      <c r="K27">
        <v>0.31298827480746899</v>
      </c>
      <c r="L27">
        <v>0.24609375</v>
      </c>
      <c r="M27">
        <v>0.24134573399374501</v>
      </c>
    </row>
    <row r="28" spans="1:16" x14ac:dyDescent="0.2">
      <c r="B28">
        <v>0.50593414943241499</v>
      </c>
      <c r="C28">
        <v>0.42922082096630099</v>
      </c>
      <c r="D28">
        <v>0.48474103685377301</v>
      </c>
      <c r="E28">
        <v>0.49087284962446798</v>
      </c>
      <c r="F28">
        <v>0.49609860825736202</v>
      </c>
      <c r="G28">
        <v>0.42922082096630099</v>
      </c>
      <c r="H28">
        <v>0.41905295833631501</v>
      </c>
      <c r="I28">
        <v>0.34741692827774001</v>
      </c>
      <c r="J28">
        <v>0.40985328519883302</v>
      </c>
      <c r="K28">
        <v>0.49810034319565</v>
      </c>
      <c r="L28">
        <v>0.43118172981115999</v>
      </c>
      <c r="M28">
        <v>0.42617088460368502</v>
      </c>
    </row>
    <row r="29" spans="1:16" x14ac:dyDescent="0.2">
      <c r="B29">
        <v>3.3300936574572101E-2</v>
      </c>
      <c r="C29">
        <v>6.1057822235851399E-2</v>
      </c>
      <c r="D29">
        <v>0.103980740453458</v>
      </c>
      <c r="E29">
        <v>0.11721010796846699</v>
      </c>
      <c r="F29">
        <v>0.12659616218189099</v>
      </c>
      <c r="G29">
        <v>7.3269386683021603E-2</v>
      </c>
      <c r="H29">
        <v>7.0399478110222999E-2</v>
      </c>
      <c r="I29">
        <v>7.3269386683021603E-2</v>
      </c>
      <c r="J29">
        <v>0.14553393737297601</v>
      </c>
      <c r="K29">
        <v>0.12744865615267501</v>
      </c>
      <c r="L29">
        <v>7.3828124999999994E-2</v>
      </c>
      <c r="M29">
        <v>7.2403720198123606E-2</v>
      </c>
    </row>
    <row r="30" spans="1:16" x14ac:dyDescent="0.2">
      <c r="B30">
        <v>6.6601873149144203E-2</v>
      </c>
      <c r="C30">
        <v>0.15875033781321299</v>
      </c>
      <c r="D30">
        <v>0.171385130139314</v>
      </c>
      <c r="E30">
        <v>0.14330049129898501</v>
      </c>
      <c r="F30">
        <v>0.147132583126282</v>
      </c>
      <c r="G30">
        <v>0.13432720891887301</v>
      </c>
      <c r="H30">
        <v>0.129065709868742</v>
      </c>
      <c r="I30">
        <v>0.13432720891887301</v>
      </c>
      <c r="J30">
        <v>0.12867101587438401</v>
      </c>
      <c r="K30">
        <v>0.14812336861187</v>
      </c>
      <c r="L30">
        <v>0.13535156249999999</v>
      </c>
      <c r="M30">
        <v>0.13274015369656</v>
      </c>
    </row>
    <row r="31" spans="1:16" s="7" customFormat="1" x14ac:dyDescent="0.2">
      <c r="B31" t="s">
        <v>1943</v>
      </c>
      <c r="C31" t="s">
        <v>1944</v>
      </c>
      <c r="D31" t="s">
        <v>1945</v>
      </c>
      <c r="E31" t="s">
        <v>1946</v>
      </c>
      <c r="F31" t="s">
        <v>1947</v>
      </c>
      <c r="G31" t="s">
        <v>1948</v>
      </c>
      <c r="H31" t="s">
        <v>1956</v>
      </c>
      <c r="I31" t="s">
        <v>1948</v>
      </c>
      <c r="J31" t="s">
        <v>1967</v>
      </c>
      <c r="K31" t="s">
        <v>1968</v>
      </c>
      <c r="L31" t="s">
        <v>1969</v>
      </c>
      <c r="M31" t="s">
        <v>1970</v>
      </c>
      <c r="N31"/>
      <c r="O31"/>
      <c r="P31"/>
    </row>
    <row r="32" spans="1:16" x14ac:dyDescent="0.2">
      <c r="A32" s="7" t="s">
        <v>585</v>
      </c>
      <c r="B32">
        <v>5.9024224712399299E-2</v>
      </c>
      <c r="C32">
        <v>3.4587915552996E-2</v>
      </c>
      <c r="D32">
        <v>4.8402622281074802E-2</v>
      </c>
      <c r="E32">
        <v>6.2569210431230607E-2</v>
      </c>
      <c r="F32">
        <v>0.10705751120042301</v>
      </c>
      <c r="G32">
        <v>9.70645606624298E-2</v>
      </c>
      <c r="H32">
        <v>9.1502272286844599E-2</v>
      </c>
      <c r="I32">
        <v>4.1394519224526298E-2</v>
      </c>
      <c r="J32">
        <v>4.6582138102257399E-2</v>
      </c>
      <c r="K32">
        <v>0.124935104053585</v>
      </c>
      <c r="L32">
        <v>0.108342253050195</v>
      </c>
      <c r="M32">
        <v>9.6709191608944298E-2</v>
      </c>
      <c r="N32">
        <f>+I32-J32</f>
        <v>-5.1876188777311011E-3</v>
      </c>
    </row>
    <row r="33" spans="1:16" s="7" customFormat="1" x14ac:dyDescent="0.2">
      <c r="A33" t="s">
        <v>584</v>
      </c>
      <c r="B33">
        <v>0.122525017191533</v>
      </c>
      <c r="C33">
        <v>5.8334599495217999E-2</v>
      </c>
      <c r="D33">
        <v>9.1501089270024497E-2</v>
      </c>
      <c r="E33">
        <v>0.11059367179093001</v>
      </c>
      <c r="F33">
        <v>0.17858533566413501</v>
      </c>
      <c r="G33">
        <v>0.140818437498794</v>
      </c>
      <c r="H33">
        <v>0.138814869321012</v>
      </c>
      <c r="I33">
        <v>6.4329745554127696E-2</v>
      </c>
      <c r="J33">
        <v>8.7763264128829996E-2</v>
      </c>
      <c r="K33">
        <v>0.20179586357648699</v>
      </c>
      <c r="L33">
        <v>0.15334331665141401</v>
      </c>
      <c r="M33">
        <v>0.142002354891894</v>
      </c>
      <c r="N33">
        <f t="shared" ref="N33:N47" si="5">+I33-J33</f>
        <v>-2.34335185747023E-2</v>
      </c>
      <c r="O33"/>
      <c r="P33"/>
    </row>
    <row r="34" spans="1:16" x14ac:dyDescent="0.2">
      <c r="A34" s="7" t="s">
        <v>586</v>
      </c>
      <c r="B34">
        <v>0.114818719498077</v>
      </c>
      <c r="C34">
        <v>8.6209676286355702E-2</v>
      </c>
      <c r="D34">
        <v>8.5990118247587594E-2</v>
      </c>
      <c r="E34">
        <v>8.3373293317772101E-2</v>
      </c>
      <c r="F34">
        <v>0.15357102287477201</v>
      </c>
      <c r="G34">
        <v>0.182769048363289</v>
      </c>
      <c r="H34">
        <v>0.15689188852331001</v>
      </c>
      <c r="I34">
        <v>0.119845837766103</v>
      </c>
      <c r="J34" s="28">
        <v>0.10947065189819</v>
      </c>
      <c r="K34">
        <v>0.15444747459418301</v>
      </c>
      <c r="L34">
        <v>0.17328850938898699</v>
      </c>
      <c r="M34">
        <v>0.17024620530535201</v>
      </c>
      <c r="N34">
        <f t="shared" si="5"/>
        <v>1.0375185867913E-2</v>
      </c>
    </row>
    <row r="35" spans="1:16" s="7" customFormat="1" x14ac:dyDescent="0.2">
      <c r="A35" t="s">
        <v>587</v>
      </c>
      <c r="B35">
        <v>0.23809523487876499</v>
      </c>
      <c r="C35">
        <v>0.147717956186701</v>
      </c>
      <c r="D35">
        <v>0.13643588350331301</v>
      </c>
      <c r="E35">
        <v>0.12346513197718199</v>
      </c>
      <c r="F35" s="7">
        <v>0.21194157565472499</v>
      </c>
      <c r="G35" s="7">
        <v>0.263609408996339</v>
      </c>
      <c r="H35">
        <v>0.23648931682068</v>
      </c>
      <c r="I35">
        <v>0.18167317799878899</v>
      </c>
      <c r="J35">
        <v>0.16094648533945399</v>
      </c>
      <c r="K35">
        <v>0.207346542809736</v>
      </c>
      <c r="L35">
        <v>0.244867465564859</v>
      </c>
      <c r="M35">
        <v>0.24936637512162901</v>
      </c>
      <c r="N35">
        <f t="shared" si="5"/>
        <v>2.0726692659334994E-2</v>
      </c>
      <c r="O35"/>
      <c r="P35"/>
    </row>
    <row r="36" spans="1:16" s="5" customFormat="1" x14ac:dyDescent="0.2">
      <c r="A36" s="27" t="s">
        <v>588</v>
      </c>
      <c r="B36" s="5">
        <v>0.173842944210476</v>
      </c>
      <c r="C36" s="5">
        <v>0.120797591839351</v>
      </c>
      <c r="D36" s="5">
        <v>0.13439274052866201</v>
      </c>
      <c r="E36" s="5">
        <v>0.145942503749002</v>
      </c>
      <c r="F36" s="5">
        <v>0.26062853407519598</v>
      </c>
      <c r="G36" s="5">
        <v>0.27983360902571902</v>
      </c>
      <c r="H36" s="5">
        <v>0.248394160810155</v>
      </c>
      <c r="I36">
        <v>0.161240356990629</v>
      </c>
      <c r="J36" s="5">
        <v>0.156052790000448</v>
      </c>
      <c r="K36" s="5">
        <v>0.279382578647769</v>
      </c>
      <c r="L36" s="5">
        <v>0.281630762439183</v>
      </c>
      <c r="M36" s="5">
        <v>0.26695539691429698</v>
      </c>
      <c r="N36">
        <f t="shared" si="5"/>
        <v>5.1875669901809973E-3</v>
      </c>
    </row>
    <row r="37" spans="1:16" s="7" customFormat="1" x14ac:dyDescent="0.2">
      <c r="A37" t="s">
        <v>589</v>
      </c>
      <c r="B37">
        <v>0.36062025207029902</v>
      </c>
      <c r="C37">
        <v>0.20605255568191899</v>
      </c>
      <c r="D37">
        <v>0.22793697277333699</v>
      </c>
      <c r="E37">
        <v>0.234058803768112</v>
      </c>
      <c r="F37">
        <v>0.39052691131886103</v>
      </c>
      <c r="G37">
        <v>0.40442784649513402</v>
      </c>
      <c r="H37">
        <v>0.37530418614169198</v>
      </c>
      <c r="I37">
        <v>0.246002923552917</v>
      </c>
      <c r="J37">
        <v>0.248709749468284</v>
      </c>
      <c r="K37">
        <v>0.40914240638622401</v>
      </c>
      <c r="L37">
        <v>0.39821078221627398</v>
      </c>
      <c r="M37">
        <v>0.39136873001352301</v>
      </c>
      <c r="N37">
        <f t="shared" si="5"/>
        <v>-2.7068259153670005E-3</v>
      </c>
      <c r="O37"/>
      <c r="P37"/>
    </row>
    <row r="38" spans="1:16" s="7" customFormat="1" x14ac:dyDescent="0.2">
      <c r="A38" s="7" t="s">
        <v>527</v>
      </c>
      <c r="B38">
        <v>0.103650354586126</v>
      </c>
      <c r="C38">
        <v>9.8075416692049597E-2</v>
      </c>
      <c r="D38">
        <v>0.13626255482285099</v>
      </c>
      <c r="E38">
        <v>0.15783988639625901</v>
      </c>
      <c r="F38">
        <v>0.18222977445782301</v>
      </c>
      <c r="G38">
        <v>0.15252482614669</v>
      </c>
      <c r="H38">
        <v>0.15274746212241999</v>
      </c>
      <c r="I38">
        <v>0.101116200032659</v>
      </c>
      <c r="J38">
        <v>0.139987452235312</v>
      </c>
      <c r="K38">
        <v>0.18795199885953701</v>
      </c>
      <c r="L38">
        <v>0.15674148324912801</v>
      </c>
      <c r="M38">
        <v>0.15337166431836599</v>
      </c>
      <c r="N38">
        <f t="shared" si="5"/>
        <v>-3.8871252202653001E-2</v>
      </c>
    </row>
    <row r="39" spans="1:16" x14ac:dyDescent="0.2">
      <c r="A39" t="s">
        <v>14</v>
      </c>
      <c r="B39">
        <v>0.21001024093734699</v>
      </c>
      <c r="C39">
        <v>0.16077491994149401</v>
      </c>
      <c r="D39">
        <v>0.251453043723877</v>
      </c>
      <c r="E39">
        <v>0.27569101401281798</v>
      </c>
      <c r="F39">
        <v>0.31050445137857802</v>
      </c>
      <c r="G39">
        <v>0.22682705053617699</v>
      </c>
      <c r="H39">
        <v>0.239412052314943</v>
      </c>
      <c r="I39">
        <v>0.155997898640862</v>
      </c>
      <c r="J39">
        <v>0.25332689246367202</v>
      </c>
      <c r="K39">
        <v>0.31695756568918199</v>
      </c>
      <c r="L39">
        <v>0.231187881954041</v>
      </c>
      <c r="M39">
        <v>0.23322512403711601</v>
      </c>
      <c r="N39">
        <f t="shared" si="5"/>
        <v>-9.7328993822810017E-2</v>
      </c>
    </row>
    <row r="40" spans="1:16" s="5" customFormat="1" x14ac:dyDescent="0.2">
      <c r="A40" s="5" t="s">
        <v>1925</v>
      </c>
      <c r="B40" s="5">
        <v>0.19895039084080701</v>
      </c>
      <c r="C40" s="5">
        <v>0.15806217539287201</v>
      </c>
      <c r="D40" s="5">
        <v>0.217190627418095</v>
      </c>
      <c r="E40" s="5">
        <v>0.23936308319588001</v>
      </c>
      <c r="F40" s="5">
        <v>0.27122015475002398</v>
      </c>
      <c r="G40" s="5">
        <v>0.224256754550128</v>
      </c>
      <c r="H40" s="5">
        <v>0.231700677936858</v>
      </c>
      <c r="I40">
        <v>0.151516875806296</v>
      </c>
      <c r="J40" s="5">
        <v>0.21537063628330799</v>
      </c>
      <c r="K40" s="5">
        <v>0.277669972431969</v>
      </c>
      <c r="L40" s="5">
        <v>0.22916576522812401</v>
      </c>
      <c r="M40" s="5">
        <v>0.22951930381624</v>
      </c>
      <c r="N40">
        <f t="shared" si="5"/>
        <v>-6.3853760477011995E-2</v>
      </c>
    </row>
    <row r="41" spans="1:16" s="7" customFormat="1" x14ac:dyDescent="0.2">
      <c r="A41" s="7" t="s">
        <v>590</v>
      </c>
      <c r="B41">
        <v>0.20184037065551499</v>
      </c>
      <c r="C41">
        <v>0.41015104658434498</v>
      </c>
      <c r="D41">
        <v>0.389412732487048</v>
      </c>
      <c r="E41">
        <v>0.33463748592114501</v>
      </c>
      <c r="F41">
        <v>0.34532166952643301</v>
      </c>
      <c r="G41">
        <v>0.37364837262522399</v>
      </c>
      <c r="H41">
        <v>0.35382996352603302</v>
      </c>
      <c r="I41">
        <v>0.34000966192401</v>
      </c>
      <c r="J41">
        <v>0.29991208052083801</v>
      </c>
      <c r="K41">
        <v>0.35384571750635901</v>
      </c>
      <c r="L41">
        <v>0.38286161845214201</v>
      </c>
      <c r="M41">
        <v>0.36445680107550099</v>
      </c>
      <c r="N41">
        <f t="shared" si="5"/>
        <v>4.0097581403171989E-2</v>
      </c>
    </row>
    <row r="42" spans="1:16" x14ac:dyDescent="0.2">
      <c r="A42" t="s">
        <v>591</v>
      </c>
      <c r="B42">
        <v>0.40885820920749799</v>
      </c>
      <c r="C42">
        <v>0.68078124328973599</v>
      </c>
      <c r="D42">
        <v>0.60479156129294798</v>
      </c>
      <c r="E42">
        <v>0.493790651894913</v>
      </c>
      <c r="F42">
        <v>0.50209160514627105</v>
      </c>
      <c r="G42">
        <v>0.56845638636026397</v>
      </c>
      <c r="H42">
        <v>0.54564481980869906</v>
      </c>
      <c r="I42">
        <v>0.539618150314782</v>
      </c>
      <c r="J42">
        <v>0.465879618531164</v>
      </c>
      <c r="K42">
        <v>0.50604237426517495</v>
      </c>
      <c r="L42">
        <v>0.57400409630916704</v>
      </c>
      <c r="M42">
        <v>0.55724955611856297</v>
      </c>
      <c r="N42">
        <f t="shared" si="5"/>
        <v>7.3738531783618E-2</v>
      </c>
    </row>
    <row r="43" spans="1:16" s="5" customFormat="1" x14ac:dyDescent="0.2">
      <c r="A43" s="5" t="s">
        <v>1926</v>
      </c>
      <c r="B43" s="5">
        <v>0.38735641699516099</v>
      </c>
      <c r="C43" s="5">
        <v>0.66808620462326596</v>
      </c>
      <c r="D43" s="5">
        <v>0.62583338521343901</v>
      </c>
      <c r="E43" s="5">
        <v>0.51343451452565203</v>
      </c>
      <c r="F43" s="5">
        <v>0.52455701654943998</v>
      </c>
      <c r="G43" s="5">
        <v>0.56025861409863098</v>
      </c>
      <c r="H43" s="5">
        <v>0.53171049777990598</v>
      </c>
      <c r="I43">
        <v>0.52004562235423202</v>
      </c>
      <c r="J43" s="5">
        <v>0.464382771763036</v>
      </c>
      <c r="K43" s="5">
        <v>0.53092790522872801</v>
      </c>
      <c r="L43" s="5">
        <v>0.56794985561980904</v>
      </c>
      <c r="M43" s="5">
        <v>0.54764424226914299</v>
      </c>
      <c r="N43">
        <f t="shared" si="5"/>
        <v>5.5662850591196023E-2</v>
      </c>
    </row>
    <row r="44" spans="1:16" s="7" customFormat="1" x14ac:dyDescent="0.2">
      <c r="A44" s="7" t="s">
        <v>1914</v>
      </c>
      <c r="B44">
        <v>0.21260743932616999</v>
      </c>
      <c r="C44">
        <v>0.105356488043514</v>
      </c>
      <c r="D44">
        <v>9.5832892830231595E-2</v>
      </c>
      <c r="E44">
        <v>0.15899195206543701</v>
      </c>
      <c r="F44">
        <v>0.130924199284816</v>
      </c>
      <c r="G44">
        <v>0.140125783582562</v>
      </c>
      <c r="H44">
        <v>0.149299216915287</v>
      </c>
      <c r="I44">
        <v>0.207732149663863</v>
      </c>
      <c r="J44">
        <v>0.198459897949573</v>
      </c>
      <c r="K44">
        <v>0.12601215421402101</v>
      </c>
      <c r="L44">
        <v>0.13524424466794399</v>
      </c>
      <c r="M44">
        <v>0.14309688760859299</v>
      </c>
      <c r="N44">
        <f t="shared" si="5"/>
        <v>9.2722517142899974E-3</v>
      </c>
    </row>
    <row r="45" spans="1:16" x14ac:dyDescent="0.2">
      <c r="A45" t="s">
        <v>1915</v>
      </c>
      <c r="B45">
        <v>0.43908505132831999</v>
      </c>
      <c r="C45">
        <v>0.177585230527668</v>
      </c>
      <c r="D45">
        <v>0.15195293381247901</v>
      </c>
      <c r="E45">
        <v>0.23823903186220499</v>
      </c>
      <c r="F45">
        <v>0.19640780957283699</v>
      </c>
      <c r="G45">
        <v>0.219626390979903</v>
      </c>
      <c r="H45">
        <v>0.24775101278934999</v>
      </c>
      <c r="I45">
        <v>0.34678109715208599</v>
      </c>
      <c r="J45">
        <v>0.32805785996880599</v>
      </c>
      <c r="K45">
        <v>0.182692724063582</v>
      </c>
      <c r="L45">
        <v>0.205310225225346</v>
      </c>
      <c r="M45">
        <v>0.228035146566549</v>
      </c>
      <c r="N45">
        <f t="shared" si="5"/>
        <v>1.8723237183280006E-2</v>
      </c>
    </row>
    <row r="46" spans="1:16" s="5" customFormat="1" x14ac:dyDescent="0.2">
      <c r="A46" s="5" t="s">
        <v>1927</v>
      </c>
      <c r="B46" s="5">
        <v>0.413693192164031</v>
      </c>
      <c r="C46" s="5">
        <v>0.17385161998386001</v>
      </c>
      <c r="D46" s="5">
        <v>0.15697598736846399</v>
      </c>
      <c r="E46" s="5">
        <v>0.24720240227846699</v>
      </c>
      <c r="F46" s="5">
        <v>0.20422282870053499</v>
      </c>
      <c r="G46" s="5">
        <v>0.21548463135123999</v>
      </c>
      <c r="H46" s="5">
        <v>0.23658882428323399</v>
      </c>
      <c r="I46">
        <v>0.32843750183947001</v>
      </c>
      <c r="J46" s="5">
        <v>0.32024659195365401</v>
      </c>
      <c r="K46" s="5">
        <v>0.19140212233930101</v>
      </c>
      <c r="L46" s="5">
        <v>0.202884379152065</v>
      </c>
      <c r="M46" s="5">
        <v>0.22283645391461501</v>
      </c>
      <c r="N46">
        <f t="shared" si="5"/>
        <v>8.1909098858160001E-3</v>
      </c>
    </row>
    <row r="47" spans="1:16" x14ac:dyDescent="0.2">
      <c r="A47" t="s">
        <v>20</v>
      </c>
      <c r="B47" t="s">
        <v>1916</v>
      </c>
      <c r="C47" t="s">
        <v>1920</v>
      </c>
      <c r="D47" t="s">
        <v>1928</v>
      </c>
      <c r="E47" t="s">
        <v>1929</v>
      </c>
      <c r="F47" t="s">
        <v>1930</v>
      </c>
      <c r="G47" t="s">
        <v>1934</v>
      </c>
      <c r="H47" t="s">
        <v>1954</v>
      </c>
      <c r="I47" t="s">
        <v>1994</v>
      </c>
      <c r="J47" t="s">
        <v>1957</v>
      </c>
      <c r="K47" t="s">
        <v>1958</v>
      </c>
      <c r="L47" t="s">
        <v>1959</v>
      </c>
      <c r="M47" t="s">
        <v>1961</v>
      </c>
      <c r="N47" t="e">
        <f t="shared" si="5"/>
        <v>#VALUE!</v>
      </c>
    </row>
    <row r="48" spans="1:16" x14ac:dyDescent="0.2">
      <c r="F48" t="s">
        <v>1950</v>
      </c>
      <c r="H48" t="s">
        <v>1973</v>
      </c>
      <c r="J48" t="s">
        <v>1974</v>
      </c>
    </row>
    <row r="49" spans="1:13" x14ac:dyDescent="0.2">
      <c r="A49" s="27" t="s">
        <v>588</v>
      </c>
      <c r="F49" t="s">
        <v>1951</v>
      </c>
      <c r="G49">
        <f>+G36-F36</f>
        <v>1.9205074950523038E-2</v>
      </c>
      <c r="H49">
        <f>+H36-F36</f>
        <v>-1.2234373265040982E-2</v>
      </c>
      <c r="J49">
        <f>+-J36+I36</f>
        <v>5.1875669901809973E-3</v>
      </c>
    </row>
    <row r="50" spans="1:13" x14ac:dyDescent="0.2">
      <c r="A50" s="27"/>
      <c r="F50" t="s">
        <v>1949</v>
      </c>
    </row>
    <row r="51" spans="1:13" x14ac:dyDescent="0.2">
      <c r="A51" s="5" t="s">
        <v>1925</v>
      </c>
      <c r="F51" t="s">
        <v>1952</v>
      </c>
      <c r="G51">
        <f>+G40-F40</f>
        <v>-4.6963400199895977E-2</v>
      </c>
      <c r="H51">
        <f>+H40-F40</f>
        <v>-3.9519476813165977E-2</v>
      </c>
      <c r="J51">
        <f>-J40+I40</f>
        <v>-6.3853760477011995E-2</v>
      </c>
    </row>
    <row r="52" spans="1:13" x14ac:dyDescent="0.2">
      <c r="A52" s="5" t="s">
        <v>1926</v>
      </c>
      <c r="G52">
        <f>+G43-F43</f>
        <v>3.5701597549191E-2</v>
      </c>
      <c r="H52">
        <f>+H43-F43</f>
        <v>7.1534812304659967E-3</v>
      </c>
      <c r="J52">
        <f>+-K43+J43</f>
        <v>-6.6545133465692019E-2</v>
      </c>
      <c r="M52" t="s">
        <v>1960</v>
      </c>
    </row>
    <row r="53" spans="1:13" x14ac:dyDescent="0.2">
      <c r="A53" s="5" t="s">
        <v>1927</v>
      </c>
      <c r="F53" t="s">
        <v>1953</v>
      </c>
      <c r="G53">
        <f>+G46-F46</f>
        <v>1.1261802650705005E-2</v>
      </c>
      <c r="H53">
        <f>+H46-F46</f>
        <v>3.2365995582699009E-2</v>
      </c>
      <c r="J53">
        <f>+-K46+J46</f>
        <v>0.128844469614353</v>
      </c>
    </row>
    <row r="55" spans="1:13" x14ac:dyDescent="0.2">
      <c r="A55" s="7" t="s">
        <v>527</v>
      </c>
      <c r="G55">
        <f>+G38-F38</f>
        <v>-2.9704948311133017E-2</v>
      </c>
      <c r="H55">
        <f>+H38-F38</f>
        <v>-2.9482312335403021E-2</v>
      </c>
    </row>
    <row r="56" spans="1:13" x14ac:dyDescent="0.2">
      <c r="A56" s="7" t="s">
        <v>590</v>
      </c>
      <c r="G56">
        <f>+G41-F41</f>
        <v>2.8326703098790984E-2</v>
      </c>
      <c r="H56">
        <f>+H41-F41</f>
        <v>8.508293999600014E-3</v>
      </c>
    </row>
    <row r="57" spans="1:13" x14ac:dyDescent="0.2">
      <c r="A57" s="7" t="s">
        <v>1914</v>
      </c>
      <c r="G57">
        <f>+G44-F44</f>
        <v>9.2015842977460072E-3</v>
      </c>
      <c r="H57">
        <f>+H44-F44</f>
        <v>1.8375017630471002E-2</v>
      </c>
    </row>
    <row r="60" spans="1:13" x14ac:dyDescent="0.2">
      <c r="D60" t="s">
        <v>1912</v>
      </c>
      <c r="E60" t="s">
        <v>590</v>
      </c>
      <c r="F60" t="s">
        <v>1913</v>
      </c>
      <c r="G60" t="s">
        <v>1921</v>
      </c>
      <c r="H60" t="s">
        <v>1922</v>
      </c>
      <c r="I60" t="s">
        <v>1923</v>
      </c>
    </row>
    <row r="61" spans="1:13" x14ac:dyDescent="0.2">
      <c r="B61" s="7" t="s">
        <v>750</v>
      </c>
      <c r="C61" s="7" t="s">
        <v>751</v>
      </c>
      <c r="D61" t="s">
        <v>415</v>
      </c>
      <c r="E61" t="s">
        <v>1842</v>
      </c>
      <c r="F61" t="s">
        <v>413</v>
      </c>
      <c r="G61" t="s">
        <v>416</v>
      </c>
      <c r="H61" t="s">
        <v>1924</v>
      </c>
      <c r="I61" t="s">
        <v>414</v>
      </c>
    </row>
    <row r="62" spans="1:13" x14ac:dyDescent="0.2">
      <c r="A62">
        <v>2018</v>
      </c>
      <c r="B62" s="7">
        <v>0.28791820000000001</v>
      </c>
      <c r="C62" s="7">
        <v>8.8974800000000007E-2</v>
      </c>
      <c r="D62">
        <v>9.3033099999999994E-2</v>
      </c>
      <c r="E62">
        <v>0.18355890000000002</v>
      </c>
      <c r="F62">
        <v>8.20496E-2</v>
      </c>
      <c r="G62" s="26">
        <v>0.25940410000000003</v>
      </c>
      <c r="H62" s="26">
        <v>0.51181699999999997</v>
      </c>
      <c r="I62" s="26">
        <v>0.22877890000000001</v>
      </c>
    </row>
    <row r="63" spans="1:13" x14ac:dyDescent="0.2">
      <c r="A63">
        <v>2024</v>
      </c>
      <c r="B63" s="8">
        <v>0.3208511</v>
      </c>
      <c r="C63" s="18">
        <v>5.5927400000000002E-2</v>
      </c>
      <c r="D63">
        <v>5.2973899999999997E-2</v>
      </c>
      <c r="E63">
        <v>0.20866489999999999</v>
      </c>
      <c r="F63">
        <v>9.8772799999999994E-2</v>
      </c>
      <c r="G63" s="26">
        <v>0.1469818</v>
      </c>
      <c r="H63" s="26">
        <v>0.57896259999999988</v>
      </c>
      <c r="I63" s="26">
        <v>0.27405560000000001</v>
      </c>
    </row>
    <row r="64" spans="1:13" x14ac:dyDescent="0.2">
      <c r="B64" s="8">
        <f>+B63-B62</f>
        <v>3.2932899999999987E-2</v>
      </c>
      <c r="C64" s="8">
        <f>+C63-C62</f>
        <v>-3.3047400000000005E-2</v>
      </c>
      <c r="D64">
        <v>-4.0059199999999996E-2</v>
      </c>
      <c r="E64">
        <v>2.5105999999999962E-2</v>
      </c>
      <c r="F64">
        <v>1.6723199999999994E-2</v>
      </c>
      <c r="G64" s="26">
        <v>-0.11242230000000003</v>
      </c>
      <c r="H64" s="26">
        <v>6.7145599999999916E-2</v>
      </c>
      <c r="I64" s="26">
        <v>4.5276700000000003E-2</v>
      </c>
    </row>
    <row r="65" spans="2:26" x14ac:dyDescent="0.2">
      <c r="B65" s="8"/>
      <c r="C65" s="8"/>
    </row>
    <row r="66" spans="2:26" x14ac:dyDescent="0.2">
      <c r="B66" s="8"/>
      <c r="C66" s="8"/>
    </row>
    <row r="69" spans="2:26" x14ac:dyDescent="0.2">
      <c r="C69" t="s">
        <v>1975</v>
      </c>
    </row>
    <row r="70" spans="2:26" x14ac:dyDescent="0.2">
      <c r="C70" t="s">
        <v>1976</v>
      </c>
      <c r="D70" s="7" t="s">
        <v>1977</v>
      </c>
      <c r="E70" s="7" t="s">
        <v>594</v>
      </c>
      <c r="F70" t="s">
        <v>1919</v>
      </c>
      <c r="G70" t="s">
        <v>1978</v>
      </c>
      <c r="H70" t="s">
        <v>1931</v>
      </c>
      <c r="I70" t="s">
        <v>1932</v>
      </c>
      <c r="J70" t="s">
        <v>1933</v>
      </c>
      <c r="K70" t="s">
        <v>1979</v>
      </c>
      <c r="L70" t="s">
        <v>1980</v>
      </c>
      <c r="M70" t="s">
        <v>1981</v>
      </c>
      <c r="N70" t="s">
        <v>1982</v>
      </c>
      <c r="O70" t="s">
        <v>1983</v>
      </c>
      <c r="P70" t="s">
        <v>1984</v>
      </c>
      <c r="Q70" t="s">
        <v>1985</v>
      </c>
      <c r="R70" t="s">
        <v>1986</v>
      </c>
      <c r="S70" t="s">
        <v>1987</v>
      </c>
      <c r="T70" t="s">
        <v>1988</v>
      </c>
      <c r="U70" t="s">
        <v>1989</v>
      </c>
      <c r="V70" t="s">
        <v>1990</v>
      </c>
      <c r="W70" t="s">
        <v>1991</v>
      </c>
      <c r="X70" t="s">
        <v>1992</v>
      </c>
      <c r="Y70" t="s">
        <v>1993</v>
      </c>
      <c r="Z70" t="s">
        <v>1994</v>
      </c>
    </row>
    <row r="71" spans="2:26" x14ac:dyDescent="0.2">
      <c r="C71" s="1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AB8-2A73-A945-B432-0CEBF58B2C3E}">
  <dimension ref="A1:R53"/>
  <sheetViews>
    <sheetView zoomScale="120" zoomScaleNormal="120" workbookViewId="0">
      <pane xSplit="1" topLeftCell="B1" activePane="topRight" state="frozen"/>
      <selection pane="topRight" activeCell="A52" sqref="A1:XFD52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21.5" bestFit="1" customWidth="1"/>
  </cols>
  <sheetData>
    <row r="1" spans="1:16" x14ac:dyDescent="0.2">
      <c r="A1" t="s">
        <v>1484</v>
      </c>
    </row>
    <row r="2" spans="1:16" x14ac:dyDescent="0.2">
      <c r="A2" t="s">
        <v>503</v>
      </c>
    </row>
    <row r="3" spans="1:16" x14ac:dyDescent="0.2">
      <c r="H3" t="s">
        <v>756</v>
      </c>
    </row>
    <row r="4" spans="1:16" x14ac:dyDescent="0.2">
      <c r="A4" t="s">
        <v>19</v>
      </c>
      <c r="B4">
        <v>20</v>
      </c>
      <c r="C4" s="7">
        <v>30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s="7">
        <v>100</v>
      </c>
      <c r="K4" s="7">
        <v>100</v>
      </c>
      <c r="L4" s="7">
        <v>100</v>
      </c>
      <c r="M4" s="7">
        <v>100</v>
      </c>
      <c r="N4">
        <f>+M4</f>
        <v>100</v>
      </c>
      <c r="O4" s="7">
        <v>100</v>
      </c>
      <c r="P4" s="7">
        <v>100</v>
      </c>
    </row>
    <row r="5" spans="1:16" x14ac:dyDescent="0.2">
      <c r="A5" t="s">
        <v>18</v>
      </c>
      <c r="B5">
        <v>21</v>
      </c>
      <c r="C5">
        <v>21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 s="7">
        <v>10</v>
      </c>
      <c r="K5" s="7">
        <v>10</v>
      </c>
      <c r="L5" s="7">
        <v>10</v>
      </c>
      <c r="M5" s="7">
        <v>10</v>
      </c>
      <c r="N5" s="7">
        <v>30</v>
      </c>
      <c r="O5" s="7">
        <v>10</v>
      </c>
      <c r="P5" s="7">
        <v>10</v>
      </c>
    </row>
    <row r="6" spans="1:16" x14ac:dyDescent="0.2">
      <c r="A6" t="s">
        <v>8</v>
      </c>
      <c r="B6">
        <f t="shared" ref="B6:C6" si="0">30*3</f>
        <v>90</v>
      </c>
      <c r="C6">
        <f t="shared" si="0"/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</row>
    <row r="7" spans="1:16" x14ac:dyDescent="0.2">
      <c r="A7" t="s">
        <v>21</v>
      </c>
      <c r="B7">
        <f t="shared" ref="B7:C7" si="1">+(1-0.04)^(1/4)</f>
        <v>0.98984640076795305</v>
      </c>
      <c r="C7">
        <f t="shared" si="1"/>
        <v>0.98984640076795305</v>
      </c>
      <c r="D7">
        <f t="shared" ref="D7:J7" si="2">+C7</f>
        <v>0.98984640076795305</v>
      </c>
      <c r="E7">
        <f t="shared" si="2"/>
        <v>0.98984640076795305</v>
      </c>
      <c r="F7">
        <f t="shared" si="2"/>
        <v>0.98984640076795305</v>
      </c>
      <c r="G7">
        <f t="shared" si="2"/>
        <v>0.98984640076795305</v>
      </c>
      <c r="H7">
        <f t="shared" si="2"/>
        <v>0.98984640076795305</v>
      </c>
      <c r="I7">
        <f t="shared" si="2"/>
        <v>0.98984640076795305</v>
      </c>
      <c r="J7">
        <f t="shared" si="2"/>
        <v>0.98984640076795305</v>
      </c>
      <c r="K7">
        <f t="shared" ref="K7:L7" si="3">+J7</f>
        <v>0.98984640076795305</v>
      </c>
      <c r="L7">
        <f t="shared" si="3"/>
        <v>0.98984640076795305</v>
      </c>
      <c r="M7">
        <f t="shared" ref="M7:O7" si="4">+L7</f>
        <v>0.98984640076795305</v>
      </c>
      <c r="N7">
        <f t="shared" si="4"/>
        <v>0.98984640076795305</v>
      </c>
      <c r="O7">
        <f t="shared" si="4"/>
        <v>0.98984640076795305</v>
      </c>
      <c r="P7">
        <f t="shared" ref="P7" si="5">+O7</f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2">
      <c r="A9" t="s">
        <v>2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  <c r="I9" s="7">
        <v>2.5</v>
      </c>
      <c r="J9" s="7">
        <v>2.5</v>
      </c>
      <c r="K9" s="7">
        <v>2.5</v>
      </c>
      <c r="L9" s="7">
        <v>4</v>
      </c>
      <c r="M9" s="7">
        <v>4</v>
      </c>
      <c r="N9" s="7">
        <v>4</v>
      </c>
      <c r="O9" s="7">
        <v>2.5</v>
      </c>
      <c r="P9" s="7">
        <v>2.5</v>
      </c>
    </row>
    <row r="10" spans="1:16" x14ac:dyDescent="0.2">
      <c r="A10" t="s">
        <v>3</v>
      </c>
      <c r="B10">
        <f t="shared" ref="B10:P10" si="6">0.3/4</f>
        <v>7.4999999999999997E-2</v>
      </c>
      <c r="C10">
        <f t="shared" si="6"/>
        <v>7.4999999999999997E-2</v>
      </c>
      <c r="D10">
        <f t="shared" si="6"/>
        <v>7.4999999999999997E-2</v>
      </c>
      <c r="E10">
        <f t="shared" si="6"/>
        <v>7.4999999999999997E-2</v>
      </c>
      <c r="F10">
        <f t="shared" si="6"/>
        <v>7.4999999999999997E-2</v>
      </c>
      <c r="G10">
        <f t="shared" si="6"/>
        <v>7.4999999999999997E-2</v>
      </c>
      <c r="H10">
        <f t="shared" si="6"/>
        <v>7.4999999999999997E-2</v>
      </c>
      <c r="I10">
        <f t="shared" si="6"/>
        <v>7.4999999999999997E-2</v>
      </c>
      <c r="J10">
        <f t="shared" si="6"/>
        <v>7.4999999999999997E-2</v>
      </c>
      <c r="K10">
        <f t="shared" si="6"/>
        <v>7.4999999999999997E-2</v>
      </c>
      <c r="L10">
        <f t="shared" si="6"/>
        <v>7.4999999999999997E-2</v>
      </c>
      <c r="M10">
        <f t="shared" si="6"/>
        <v>7.4999999999999997E-2</v>
      </c>
      <c r="N10">
        <f t="shared" si="6"/>
        <v>7.4999999999999997E-2</v>
      </c>
      <c r="O10">
        <f t="shared" si="6"/>
        <v>7.4999999999999997E-2</v>
      </c>
      <c r="P10">
        <f t="shared" si="6"/>
        <v>7.4999999999999997E-2</v>
      </c>
    </row>
    <row r="11" spans="1:16" x14ac:dyDescent="0.2">
      <c r="A11" t="s">
        <v>4</v>
      </c>
      <c r="B11">
        <v>0.5</v>
      </c>
      <c r="C11">
        <v>0.5</v>
      </c>
      <c r="D11" s="7">
        <v>0.91100000000000003</v>
      </c>
      <c r="E11" s="7">
        <v>0.8</v>
      </c>
      <c r="F11" s="7">
        <v>0.85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</row>
    <row r="12" spans="1:16" x14ac:dyDescent="0.2">
      <c r="A12" t="s">
        <v>611</v>
      </c>
      <c r="B12">
        <v>0.8</v>
      </c>
      <c r="C12">
        <v>0.8</v>
      </c>
      <c r="D12">
        <v>0.8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</row>
    <row r="13" spans="1:16" x14ac:dyDescent="0.2">
      <c r="A13" t="s">
        <v>9</v>
      </c>
      <c r="B13">
        <v>0.38</v>
      </c>
      <c r="C13">
        <v>0.38</v>
      </c>
      <c r="D13" s="7">
        <v>0.5</v>
      </c>
      <c r="E13" s="7">
        <v>0.6</v>
      </c>
      <c r="F13" s="7">
        <v>0.9</v>
      </c>
      <c r="G13" s="7">
        <v>0.9</v>
      </c>
      <c r="H13" s="7">
        <v>0.9</v>
      </c>
      <c r="I13" s="7">
        <v>0.9</v>
      </c>
      <c r="J13" s="7">
        <v>0.9</v>
      </c>
      <c r="K13" s="7">
        <v>0.9</v>
      </c>
      <c r="L13" s="7">
        <v>0.9</v>
      </c>
      <c r="M13" s="7">
        <v>0.9</v>
      </c>
      <c r="N13" s="7">
        <v>0.9</v>
      </c>
      <c r="O13" s="7">
        <v>0.9</v>
      </c>
      <c r="P13" s="7">
        <v>0.9</v>
      </c>
    </row>
    <row r="14" spans="1:16" x14ac:dyDescent="0.2">
      <c r="A14" t="s">
        <v>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s="7" t="s">
        <v>755</v>
      </c>
      <c r="H14" s="7" t="s">
        <v>755</v>
      </c>
      <c r="I14" s="7" t="s">
        <v>755</v>
      </c>
      <c r="J14" s="7" t="s">
        <v>755</v>
      </c>
      <c r="K14" s="7" t="s">
        <v>755</v>
      </c>
      <c r="L14" s="7" t="s">
        <v>755</v>
      </c>
      <c r="M14" s="7" t="s">
        <v>755</v>
      </c>
      <c r="N14" s="7" t="s">
        <v>755</v>
      </c>
      <c r="O14" s="7" t="s">
        <v>755</v>
      </c>
      <c r="P14" s="7" t="s">
        <v>755</v>
      </c>
    </row>
    <row r="15" spans="1:16" x14ac:dyDescent="0.2">
      <c r="A15" t="s">
        <v>6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t="s">
        <v>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90</v>
      </c>
      <c r="P16">
        <v>150</v>
      </c>
    </row>
    <row r="17" spans="1:18" x14ac:dyDescent="0.2">
      <c r="A17" t="s">
        <v>504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1.2</v>
      </c>
      <c r="I17" s="7">
        <v>1.2</v>
      </c>
      <c r="J17" s="7">
        <v>1</v>
      </c>
      <c r="K17">
        <v>0.8</v>
      </c>
      <c r="L17">
        <v>0.8</v>
      </c>
      <c r="M17">
        <v>1</v>
      </c>
      <c r="N17">
        <v>1</v>
      </c>
      <c r="O17" s="7">
        <v>1</v>
      </c>
      <c r="P17">
        <f>+O17</f>
        <v>1</v>
      </c>
    </row>
    <row r="18" spans="1:18" x14ac:dyDescent="0.2">
      <c r="I18" s="7"/>
      <c r="J18" s="7"/>
    </row>
    <row r="19" spans="1:18" x14ac:dyDescent="0.2">
      <c r="I19" s="7"/>
      <c r="J19" s="7"/>
    </row>
    <row r="20" spans="1:18" x14ac:dyDescent="0.2">
      <c r="A20" t="s">
        <v>612</v>
      </c>
      <c r="B20" t="s">
        <v>615</v>
      </c>
      <c r="I20" s="7"/>
      <c r="J20" s="7"/>
    </row>
    <row r="21" spans="1:18" x14ac:dyDescent="0.2">
      <c r="A21" t="s">
        <v>613</v>
      </c>
      <c r="B21" t="s">
        <v>614</v>
      </c>
      <c r="I21" s="7"/>
      <c r="J21" s="7"/>
      <c r="Q21">
        <v>4</v>
      </c>
      <c r="R21">
        <v>2.5</v>
      </c>
    </row>
    <row r="22" spans="1:18" x14ac:dyDescent="0.2">
      <c r="A22" t="s">
        <v>616</v>
      </c>
      <c r="B22">
        <v>0</v>
      </c>
      <c r="C22" t="s">
        <v>1847</v>
      </c>
      <c r="D22" t="s">
        <v>1847</v>
      </c>
      <c r="E22" t="s">
        <v>1848</v>
      </c>
      <c r="F22" t="s">
        <v>1849</v>
      </c>
      <c r="G22" t="s">
        <v>1850</v>
      </c>
      <c r="H22" t="s">
        <v>1851</v>
      </c>
      <c r="I22" t="s">
        <v>1852</v>
      </c>
      <c r="J22" s="12" t="s">
        <v>1853</v>
      </c>
      <c r="K22" s="12" t="s">
        <v>1854</v>
      </c>
      <c r="L22" t="s">
        <v>1847</v>
      </c>
      <c r="M22" t="s">
        <v>1847</v>
      </c>
      <c r="N22" t="s">
        <v>1855</v>
      </c>
      <c r="O22" t="s">
        <v>1871</v>
      </c>
      <c r="P22" t="s">
        <v>1886</v>
      </c>
    </row>
    <row r="23" spans="1:18" x14ac:dyDescent="0.2">
      <c r="A23" t="s">
        <v>12</v>
      </c>
      <c r="B23" t="s">
        <v>593</v>
      </c>
      <c r="C23">
        <v>0.350449343710104</v>
      </c>
      <c r="D23">
        <v>0.35587366804749399</v>
      </c>
      <c r="E23">
        <v>0.35431619849130003</v>
      </c>
      <c r="F23">
        <v>0.48666363111591499</v>
      </c>
      <c r="G23">
        <v>0.36765418989405502</v>
      </c>
      <c r="H23">
        <v>0.33468403141438802</v>
      </c>
      <c r="I23">
        <v>0.38749844949614598</v>
      </c>
      <c r="J23">
        <v>0.41238186422859002</v>
      </c>
      <c r="K23">
        <v>0.47825701099992102</v>
      </c>
      <c r="L23">
        <v>0.46100161775051102</v>
      </c>
      <c r="M23">
        <v>0.42983404811863102</v>
      </c>
      <c r="N23">
        <v>0.41595223133026998</v>
      </c>
      <c r="O23" t="s">
        <v>1872</v>
      </c>
      <c r="P23" t="s">
        <v>1887</v>
      </c>
    </row>
    <row r="24" spans="1:18" x14ac:dyDescent="0.2">
      <c r="A24" t="s">
        <v>440</v>
      </c>
      <c r="B24" t="s">
        <v>594</v>
      </c>
      <c r="C24" t="s">
        <v>1856</v>
      </c>
      <c r="D24" t="s">
        <v>1856</v>
      </c>
      <c r="E24" t="s">
        <v>1856</v>
      </c>
      <c r="F24" t="s">
        <v>1856</v>
      </c>
      <c r="G24" t="s">
        <v>1856</v>
      </c>
      <c r="H24" t="s">
        <v>1857</v>
      </c>
      <c r="I24" t="s">
        <v>1858</v>
      </c>
      <c r="J24" t="s">
        <v>1856</v>
      </c>
      <c r="K24" t="s">
        <v>1859</v>
      </c>
      <c r="L24" t="s">
        <v>1860</v>
      </c>
      <c r="M24" t="s">
        <v>1856</v>
      </c>
      <c r="N24" t="s">
        <v>1856</v>
      </c>
      <c r="O24" t="s">
        <v>594</v>
      </c>
      <c r="P24" t="s">
        <v>594</v>
      </c>
    </row>
    <row r="25" spans="1:18" x14ac:dyDescent="0.2">
      <c r="B25" t="s">
        <v>595</v>
      </c>
      <c r="C25">
        <v>0.924407885009501</v>
      </c>
      <c r="D25">
        <v>0.95287262164845599</v>
      </c>
      <c r="E25">
        <v>1.0084322817353</v>
      </c>
      <c r="F25">
        <v>1.2345498210649799</v>
      </c>
      <c r="G25">
        <v>1.2151221253442299</v>
      </c>
      <c r="H25">
        <v>1.0725842668757899</v>
      </c>
      <c r="I25">
        <v>1.0661746692780001</v>
      </c>
      <c r="J25">
        <v>1.2345498210649799</v>
      </c>
      <c r="K25">
        <v>1.5139497524779699</v>
      </c>
      <c r="L25">
        <v>1.5579085137058699</v>
      </c>
      <c r="M25">
        <v>1.2151221253442299</v>
      </c>
      <c r="N25">
        <v>1.2151221253442299</v>
      </c>
      <c r="O25" t="s">
        <v>753</v>
      </c>
      <c r="P25" t="s">
        <v>757</v>
      </c>
    </row>
    <row r="26" spans="1:18" x14ac:dyDescent="0.2">
      <c r="B26" t="s">
        <v>596</v>
      </c>
      <c r="C26">
        <v>0.97413963461853803</v>
      </c>
      <c r="D26">
        <v>0.98403742588514698</v>
      </c>
      <c r="E26">
        <v>1.00280289700673</v>
      </c>
      <c r="F26">
        <v>1.07276074600603</v>
      </c>
      <c r="G26">
        <v>1.0671037421508001</v>
      </c>
      <c r="H26">
        <v>1.0236318901871999</v>
      </c>
      <c r="I26">
        <v>1.03919492241131</v>
      </c>
      <c r="J26">
        <v>1.1347630149855801</v>
      </c>
      <c r="K26">
        <v>1.28252806328358</v>
      </c>
      <c r="L26">
        <v>1.3944612905431699</v>
      </c>
      <c r="M26">
        <v>1.15735061440595</v>
      </c>
      <c r="N26">
        <v>1.15735061440595</v>
      </c>
      <c r="O26" t="s">
        <v>973</v>
      </c>
      <c r="P26" t="s">
        <v>1888</v>
      </c>
    </row>
    <row r="27" spans="1:18" x14ac:dyDescent="0.2">
      <c r="B27" t="s">
        <v>597</v>
      </c>
      <c r="C27">
        <v>0.46220394250475</v>
      </c>
      <c r="D27">
        <v>8.4805663326712605E-2</v>
      </c>
      <c r="E27">
        <v>0.20168645634706001</v>
      </c>
      <c r="F27">
        <v>0.18518247315974701</v>
      </c>
      <c r="G27">
        <v>0.243024425068847</v>
      </c>
      <c r="H27">
        <v>0.17202576519464299</v>
      </c>
      <c r="I27">
        <v>0.14668981843790399</v>
      </c>
      <c r="J27">
        <v>0.24690996421299599</v>
      </c>
      <c r="K27">
        <v>0.46562867115231399</v>
      </c>
      <c r="L27">
        <v>0.60280752981688401</v>
      </c>
      <c r="M27">
        <v>0.243024425068847</v>
      </c>
      <c r="N27">
        <v>0.243024425068847</v>
      </c>
      <c r="O27" t="s">
        <v>974</v>
      </c>
      <c r="P27" t="s">
        <v>1889</v>
      </c>
    </row>
    <row r="28" spans="1:18" x14ac:dyDescent="0.2">
      <c r="B28" t="s">
        <v>598</v>
      </c>
      <c r="C28" t="s">
        <v>1861</v>
      </c>
      <c r="D28" t="s">
        <v>1862</v>
      </c>
      <c r="E28" t="s">
        <v>1863</v>
      </c>
      <c r="F28" t="s">
        <v>1864</v>
      </c>
      <c r="G28" t="s">
        <v>1865</v>
      </c>
      <c r="H28" t="s">
        <v>1866</v>
      </c>
      <c r="I28" t="s">
        <v>1867</v>
      </c>
      <c r="J28" t="s">
        <v>1868</v>
      </c>
      <c r="K28" t="s">
        <v>1869</v>
      </c>
      <c r="L28" t="s">
        <v>1870</v>
      </c>
      <c r="M28" t="s">
        <v>1865</v>
      </c>
      <c r="N28" t="s">
        <v>1865</v>
      </c>
      <c r="O28" t="s">
        <v>975</v>
      </c>
      <c r="P28" t="s">
        <v>1890</v>
      </c>
    </row>
    <row r="29" spans="1:18" s="7" customFormat="1" x14ac:dyDescent="0.2">
      <c r="A29" s="7" t="s">
        <v>585</v>
      </c>
      <c r="B29" s="7" t="s">
        <v>599</v>
      </c>
      <c r="C29" s="7">
        <v>7.0941851829866995E-2</v>
      </c>
      <c r="D29" s="7">
        <v>1.31505555663767E-2</v>
      </c>
      <c r="E29" s="7">
        <v>3.1816331965896998E-2</v>
      </c>
      <c r="F29" s="7">
        <v>3.1006264115738098E-2</v>
      </c>
      <c r="G29" s="7">
        <v>4.5962898453306103E-2</v>
      </c>
      <c r="H29">
        <v>4.3766127320816597E-2</v>
      </c>
      <c r="I29">
        <v>2.28975873243028E-2</v>
      </c>
      <c r="J29">
        <v>2.8086781472187801E-2</v>
      </c>
      <c r="K29">
        <v>3.7948509276251603E-2</v>
      </c>
      <c r="L29">
        <v>1.9484759438552501E-2</v>
      </c>
      <c r="M29">
        <v>1.05890283831486E-2</v>
      </c>
      <c r="N29">
        <v>1.07158338487989E-2</v>
      </c>
      <c r="O29" t="s">
        <v>1873</v>
      </c>
      <c r="P29" t="s">
        <v>1891</v>
      </c>
      <c r="Q29" s="7">
        <f>+M29-L29</f>
        <v>-8.8957310554039007E-3</v>
      </c>
      <c r="R29" s="7">
        <f>+J29-K29</f>
        <v>-9.8617278040638023E-3</v>
      </c>
    </row>
    <row r="30" spans="1:18" x14ac:dyDescent="0.2">
      <c r="A30" t="s">
        <v>584</v>
      </c>
      <c r="B30" t="s">
        <v>600</v>
      </c>
      <c r="C30">
        <v>0.12095048814164901</v>
      </c>
      <c r="D30">
        <v>2.2390469282260201E-2</v>
      </c>
      <c r="E30">
        <v>5.4993561975575901E-2</v>
      </c>
      <c r="F30">
        <v>4.9707357512035699E-2</v>
      </c>
      <c r="G30">
        <v>7.8201390485088201E-2</v>
      </c>
      <c r="H30">
        <v>6.3612197999723299E-2</v>
      </c>
      <c r="I30">
        <v>3.2454896959628499E-2</v>
      </c>
      <c r="J30">
        <v>4.7078541065091899E-2</v>
      </c>
      <c r="K30">
        <v>7.6907659440715495E-2</v>
      </c>
      <c r="L30">
        <v>3.9992034416017203E-2</v>
      </c>
      <c r="M30">
        <v>1.76925205109617E-2</v>
      </c>
      <c r="N30">
        <v>1.824839067151E-2</v>
      </c>
      <c r="O30" t="s">
        <v>1874</v>
      </c>
      <c r="P30" t="s">
        <v>1892</v>
      </c>
      <c r="Q30" s="7">
        <f t="shared" ref="Q30:Q40" si="7">+M30-L30</f>
        <v>-2.2299513905055503E-2</v>
      </c>
      <c r="R30" s="7">
        <f t="shared" ref="R30:R40" si="8">+J30-K30</f>
        <v>-2.9829118375623596E-2</v>
      </c>
    </row>
    <row r="31" spans="1:18" s="7" customFormat="1" x14ac:dyDescent="0.2">
      <c r="A31" s="7" t="s">
        <v>586</v>
      </c>
      <c r="B31" s="7" t="s">
        <v>601</v>
      </c>
      <c r="C31" s="7">
        <v>7.5966948089168596E-2</v>
      </c>
      <c r="D31" s="7">
        <v>9.9691713627888895E-2</v>
      </c>
      <c r="E31" s="7">
        <v>8.8733897143686499E-2</v>
      </c>
      <c r="F31" s="7">
        <v>0.10483962255000299</v>
      </c>
      <c r="G31" s="7">
        <v>9.6506597240663794E-2</v>
      </c>
      <c r="H31">
        <v>9.8874355457150495E-2</v>
      </c>
      <c r="I31">
        <v>0.10970060733614601</v>
      </c>
      <c r="J31">
        <v>0.106890037093095</v>
      </c>
      <c r="K31">
        <v>0.101831170721115</v>
      </c>
      <c r="L31">
        <v>0.112205415537537</v>
      </c>
      <c r="M31">
        <v>0.116544969058002</v>
      </c>
      <c r="N31">
        <v>0.10888041472316901</v>
      </c>
      <c r="O31" t="s">
        <v>1875</v>
      </c>
      <c r="P31" t="s">
        <v>1893</v>
      </c>
      <c r="Q31" s="7">
        <f t="shared" si="7"/>
        <v>4.3395535204650004E-3</v>
      </c>
      <c r="R31" s="7">
        <f t="shared" si="8"/>
        <v>5.0588663719799976E-3</v>
      </c>
    </row>
    <row r="32" spans="1:18" x14ac:dyDescent="0.2">
      <c r="A32" t="s">
        <v>587</v>
      </c>
      <c r="B32" t="s">
        <v>602</v>
      </c>
      <c r="C32">
        <v>0.12919435103889099</v>
      </c>
      <c r="D32">
        <v>0.169466780498715</v>
      </c>
      <c r="E32">
        <v>0.15291121490142201</v>
      </c>
      <c r="F32">
        <v>0.16959791277431299</v>
      </c>
      <c r="G32">
        <v>0.16586944268502499</v>
      </c>
      <c r="H32">
        <v>0.174451191506209</v>
      </c>
      <c r="I32">
        <v>0.18749522450182399</v>
      </c>
      <c r="J32">
        <v>0.179449242124959</v>
      </c>
      <c r="K32">
        <v>0.16555227135755601</v>
      </c>
      <c r="L32">
        <v>0.18321639224399699</v>
      </c>
      <c r="M32">
        <v>0.19377487394335699</v>
      </c>
      <c r="N32">
        <v>0.18455058229576199</v>
      </c>
      <c r="O32" t="s">
        <v>1876</v>
      </c>
      <c r="P32" t="s">
        <v>1894</v>
      </c>
      <c r="Q32" s="7">
        <f t="shared" si="7"/>
        <v>1.0558481699359995E-2</v>
      </c>
      <c r="R32" s="7">
        <f t="shared" si="8"/>
        <v>1.3896970767402983E-2</v>
      </c>
    </row>
    <row r="33" spans="1:18" s="27" customFormat="1" x14ac:dyDescent="0.2">
      <c r="A33" s="27" t="s">
        <v>588</v>
      </c>
      <c r="B33" s="27" t="s">
        <v>603</v>
      </c>
      <c r="C33" s="27">
        <v>0.14690879991903499</v>
      </c>
      <c r="D33" s="27">
        <v>0.112842269194265</v>
      </c>
      <c r="E33" s="5">
        <v>0.120550229109583</v>
      </c>
      <c r="F33" s="5">
        <v>0.13584588666574099</v>
      </c>
      <c r="G33" s="5">
        <v>0.14246949569396899</v>
      </c>
      <c r="H33" s="5">
        <v>0.14264048277796701</v>
      </c>
      <c r="I33" s="5">
        <v>0.132598194660449</v>
      </c>
      <c r="J33" s="5">
        <v>0.13497681856528301</v>
      </c>
      <c r="K33" s="5">
        <v>0.13977967999736701</v>
      </c>
      <c r="L33" s="5">
        <v>0.13169017497609001</v>
      </c>
      <c r="M33" s="5">
        <v>0.12713399744115</v>
      </c>
      <c r="N33" s="5">
        <v>0.119596248571968</v>
      </c>
      <c r="O33" s="5" t="s">
        <v>1877</v>
      </c>
      <c r="P33" s="5" t="s">
        <v>1895</v>
      </c>
      <c r="Q33" s="7">
        <f t="shared" si="7"/>
        <v>-4.5561775349400035E-3</v>
      </c>
      <c r="R33" s="7">
        <f t="shared" si="8"/>
        <v>-4.8028614320839991E-3</v>
      </c>
    </row>
    <row r="34" spans="1:18" x14ac:dyDescent="0.2">
      <c r="A34" t="s">
        <v>589</v>
      </c>
      <c r="B34" t="s">
        <v>604</v>
      </c>
      <c r="C34">
        <v>0.25014483918053998</v>
      </c>
      <c r="D34">
        <v>0.19185724978097499</v>
      </c>
      <c r="E34">
        <v>0.20790477687699799</v>
      </c>
      <c r="F34">
        <v>0.219305270286348</v>
      </c>
      <c r="G34">
        <v>0.24407083317011299</v>
      </c>
      <c r="H34">
        <v>0.238063389505933</v>
      </c>
      <c r="I34">
        <v>0.21995012146145199</v>
      </c>
      <c r="J34">
        <v>0.22652778319005101</v>
      </c>
      <c r="K34">
        <v>0.24245993079827199</v>
      </c>
      <c r="L34">
        <v>0.223208426660014</v>
      </c>
      <c r="M34">
        <v>0.211467394454319</v>
      </c>
      <c r="N34">
        <v>0.20279897296727201</v>
      </c>
      <c r="O34" t="s">
        <v>1878</v>
      </c>
      <c r="P34" t="s">
        <v>1896</v>
      </c>
      <c r="Q34" s="7">
        <f t="shared" si="7"/>
        <v>-1.1741032205695001E-2</v>
      </c>
      <c r="R34" s="7">
        <f t="shared" si="8"/>
        <v>-1.5932147608220981E-2</v>
      </c>
    </row>
    <row r="35" spans="1:18" s="27" customFormat="1" ht="15" customHeight="1" x14ac:dyDescent="0.2">
      <c r="A35" s="27" t="s">
        <v>527</v>
      </c>
      <c r="B35" s="27" t="s">
        <v>605</v>
      </c>
      <c r="C35" s="27">
        <v>0.202946316230284</v>
      </c>
      <c r="D35" s="27">
        <v>3.84596402071734E-2</v>
      </c>
      <c r="E35" s="5">
        <v>9.3378739685778603E-2</v>
      </c>
      <c r="F35" s="5">
        <v>7.9483556595611807E-2</v>
      </c>
      <c r="G35" s="5">
        <v>8.4769110821729096E-2</v>
      </c>
      <c r="H35" s="5">
        <v>7.9630247913274901E-2</v>
      </c>
      <c r="I35" s="5">
        <v>4.6514275944257499E-2</v>
      </c>
      <c r="J35" s="5">
        <v>5.7400992697685498E-2</v>
      </c>
      <c r="K35" s="5">
        <v>7.6590406691925295E-2</v>
      </c>
      <c r="L35" s="5">
        <v>4.0797201229233297E-2</v>
      </c>
      <c r="M35" s="5">
        <v>2.2336107244501999E-2</v>
      </c>
      <c r="N35" s="5">
        <v>2.5109847008044899E-2</v>
      </c>
      <c r="O35" s="5" t="s">
        <v>1879</v>
      </c>
      <c r="P35" s="5" t="s">
        <v>1897</v>
      </c>
      <c r="Q35" s="7">
        <f t="shared" si="7"/>
        <v>-1.8461093984731298E-2</v>
      </c>
      <c r="R35" s="7">
        <f t="shared" si="8"/>
        <v>-1.9189413994239797E-2</v>
      </c>
    </row>
    <row r="36" spans="1:18" x14ac:dyDescent="0.2">
      <c r="A36" t="s">
        <v>14</v>
      </c>
      <c r="B36" t="s">
        <v>606</v>
      </c>
      <c r="C36">
        <v>0.34201926152846801</v>
      </c>
      <c r="D36">
        <v>6.4865683432564006E-2</v>
      </c>
      <c r="E36">
        <v>0.158334161333375</v>
      </c>
      <c r="F36">
        <v>0.12739509235403401</v>
      </c>
      <c r="G36">
        <v>0.13958797598141701</v>
      </c>
      <c r="H36">
        <v>0.112459716245357</v>
      </c>
      <c r="I36">
        <v>6.4010549186340804E-2</v>
      </c>
      <c r="J36">
        <v>9.2752878843890996E-2</v>
      </c>
      <c r="K36">
        <v>0.149619062454066</v>
      </c>
      <c r="L36">
        <v>8.0921123614007398E-2</v>
      </c>
      <c r="M36">
        <v>3.6175232404808903E-2</v>
      </c>
      <c r="N36">
        <v>4.10831635210289E-2</v>
      </c>
      <c r="O36" t="s">
        <v>1880</v>
      </c>
      <c r="P36" t="s">
        <v>1898</v>
      </c>
      <c r="Q36" s="7">
        <f t="shared" si="7"/>
        <v>-4.4745891209198495E-2</v>
      </c>
      <c r="R36" s="7">
        <f t="shared" si="8"/>
        <v>-5.6866183610175008E-2</v>
      </c>
    </row>
    <row r="37" spans="1:18" x14ac:dyDescent="0.2">
      <c r="A37" t="s">
        <v>530</v>
      </c>
      <c r="B37" t="s">
        <v>607</v>
      </c>
      <c r="C37">
        <v>0.32792842070401801</v>
      </c>
      <c r="D37">
        <v>6.4635635964591404E-2</v>
      </c>
      <c r="E37">
        <v>0.15747775047658299</v>
      </c>
      <c r="F37">
        <v>0.12701377034768499</v>
      </c>
      <c r="G37">
        <v>0.13792319270790601</v>
      </c>
      <c r="H37">
        <v>0.110072910107943</v>
      </c>
      <c r="I37">
        <v>6.2029403563533002E-2</v>
      </c>
      <c r="J37">
        <v>9.1161125761712203E-2</v>
      </c>
      <c r="K37">
        <v>0.14854882488715801</v>
      </c>
      <c r="L37">
        <v>7.99135248953695E-2</v>
      </c>
      <c r="M37">
        <v>3.51124962327709E-2</v>
      </c>
      <c r="N37">
        <v>4.0012971453988098E-2</v>
      </c>
      <c r="O37" t="s">
        <v>1881</v>
      </c>
      <c r="P37" t="s">
        <v>1899</v>
      </c>
      <c r="Q37" s="7">
        <f t="shared" si="7"/>
        <v>-4.4801028662598601E-2</v>
      </c>
      <c r="R37" s="7">
        <f t="shared" si="8"/>
        <v>-5.7387699125445807E-2</v>
      </c>
    </row>
    <row r="38" spans="1:18" s="5" customFormat="1" x14ac:dyDescent="0.2">
      <c r="A38" s="5" t="s">
        <v>590</v>
      </c>
      <c r="B38" s="5" t="s">
        <v>608</v>
      </c>
      <c r="C38" s="5">
        <v>0.414115504765112</v>
      </c>
      <c r="D38" s="5">
        <v>0.55431961920080097</v>
      </c>
      <c r="E38" s="5">
        <v>0.49546036193863902</v>
      </c>
      <c r="F38" s="5">
        <v>0.53871229555020494</v>
      </c>
      <c r="G38" s="5">
        <v>0.51373544403363802</v>
      </c>
      <c r="H38" s="5">
        <v>0.52208719430845096</v>
      </c>
      <c r="I38" s="5">
        <v>0.569192342111012</v>
      </c>
      <c r="J38" s="5">
        <v>0.55409756692168399</v>
      </c>
      <c r="K38" s="5">
        <v>0.52729897729445296</v>
      </c>
      <c r="L38" s="5">
        <v>0.56968641927276198</v>
      </c>
      <c r="M38" s="5">
        <v>0.59795439759209701</v>
      </c>
      <c r="N38" s="5">
        <v>0.58395032477764597</v>
      </c>
      <c r="O38" s="5" t="s">
        <v>1882</v>
      </c>
      <c r="P38" s="5" t="s">
        <v>1900</v>
      </c>
      <c r="Q38" s="7">
        <f t="shared" si="7"/>
        <v>2.826797831933503E-2</v>
      </c>
      <c r="R38" s="7">
        <f t="shared" si="8"/>
        <v>2.6798589627231029E-2</v>
      </c>
    </row>
    <row r="39" spans="1:18" x14ac:dyDescent="0.2">
      <c r="A39" t="s">
        <v>591</v>
      </c>
      <c r="B39" t="s">
        <v>609</v>
      </c>
      <c r="C39">
        <v>0.70293918703662295</v>
      </c>
      <c r="D39">
        <v>0.93929665391253303</v>
      </c>
      <c r="E39">
        <v>0.84780660242872996</v>
      </c>
      <c r="F39">
        <v>0.87613696058006796</v>
      </c>
      <c r="G39">
        <v>0.87908635674715097</v>
      </c>
      <c r="H39">
        <v>0.91882331536446005</v>
      </c>
      <c r="I39">
        <v>0.97628277833419197</v>
      </c>
      <c r="J39">
        <v>0.93322262500136399</v>
      </c>
      <c r="K39">
        <v>0.86020748930110102</v>
      </c>
      <c r="L39">
        <v>0.93808769513167301</v>
      </c>
      <c r="M39">
        <v>1.0006053280265199</v>
      </c>
      <c r="N39">
        <v>0.99342450224343404</v>
      </c>
      <c r="O39" t="s">
        <v>1883</v>
      </c>
      <c r="P39" t="s">
        <v>1901</v>
      </c>
      <c r="Q39" s="7">
        <f t="shared" si="7"/>
        <v>6.2517632894846908E-2</v>
      </c>
      <c r="R39" s="7">
        <f t="shared" si="8"/>
        <v>7.3015135700262968E-2</v>
      </c>
    </row>
    <row r="40" spans="1:18" x14ac:dyDescent="0.2">
      <c r="A40" t="s">
        <v>592</v>
      </c>
      <c r="B40" t="s">
        <v>610</v>
      </c>
      <c r="C40">
        <v>0.67207157929598005</v>
      </c>
      <c r="D40">
        <v>0.93536436403540801</v>
      </c>
      <c r="E40">
        <v>0.84252224952341603</v>
      </c>
      <c r="F40">
        <v>0.87298622965231298</v>
      </c>
      <c r="G40">
        <v>0.86207680729209302</v>
      </c>
      <c r="H40">
        <v>0.88992708989205604</v>
      </c>
      <c r="I40">
        <v>0.93797059643646596</v>
      </c>
      <c r="J40">
        <v>0.90883887423828702</v>
      </c>
      <c r="K40">
        <v>0.85145117511284096</v>
      </c>
      <c r="L40">
        <v>0.92008647510463004</v>
      </c>
      <c r="M40">
        <v>0.96488750376722898</v>
      </c>
      <c r="N40">
        <v>0.95998702854601103</v>
      </c>
      <c r="O40" t="s">
        <v>1884</v>
      </c>
      <c r="P40" t="s">
        <v>1902</v>
      </c>
      <c r="Q40" s="7">
        <f t="shared" si="7"/>
        <v>4.4801028662598941E-2</v>
      </c>
      <c r="R40" s="7">
        <f t="shared" si="8"/>
        <v>5.7387699125446057E-2</v>
      </c>
    </row>
    <row r="41" spans="1:18" x14ac:dyDescent="0.2">
      <c r="A41" t="s">
        <v>20</v>
      </c>
      <c r="B41">
        <v>1.3720445425468</v>
      </c>
      <c r="C41" t="s">
        <v>619</v>
      </c>
      <c r="D41" t="s">
        <v>749</v>
      </c>
      <c r="E41" t="s">
        <v>752</v>
      </c>
      <c r="F41" t="s">
        <v>754</v>
      </c>
      <c r="G41" t="s">
        <v>758</v>
      </c>
      <c r="H41" t="s">
        <v>760</v>
      </c>
      <c r="I41" t="s">
        <v>972</v>
      </c>
      <c r="J41" t="s">
        <v>976</v>
      </c>
      <c r="K41" t="s">
        <v>1839</v>
      </c>
      <c r="L41" t="s">
        <v>1840</v>
      </c>
      <c r="M41" t="s">
        <v>1841</v>
      </c>
      <c r="N41" t="s">
        <v>1846</v>
      </c>
      <c r="O41" t="s">
        <v>1885</v>
      </c>
      <c r="P41" t="s">
        <v>1903</v>
      </c>
      <c r="Q41" s="7"/>
      <c r="R41" s="7"/>
    </row>
    <row r="42" spans="1:18" x14ac:dyDescent="0.2">
      <c r="H42">
        <f>+G33-H33</f>
        <v>-1.7098708399801432E-4</v>
      </c>
      <c r="J42">
        <f>+I33-J33</f>
        <v>-2.3786239048340097E-3</v>
      </c>
      <c r="K42" s="2">
        <f>+J33-K33</f>
        <v>-4.8028614320839991E-3</v>
      </c>
      <c r="M42">
        <f>+M33-L33</f>
        <v>-4.5561775349400035E-3</v>
      </c>
      <c r="Q42" s="7"/>
      <c r="R42" s="7"/>
    </row>
    <row r="43" spans="1:18" x14ac:dyDescent="0.2">
      <c r="B43" s="7" t="s">
        <v>750</v>
      </c>
      <c r="C43" s="7" t="s">
        <v>751</v>
      </c>
      <c r="K43" s="2"/>
      <c r="Q43" s="7"/>
      <c r="R43" s="7"/>
    </row>
    <row r="44" spans="1:18" x14ac:dyDescent="0.2">
      <c r="A44">
        <v>2018</v>
      </c>
      <c r="B44" s="7">
        <v>0.28791820000000001</v>
      </c>
      <c r="C44" s="7">
        <v>8.8974800000000007E-2</v>
      </c>
      <c r="H44">
        <f>+G35-H35</f>
        <v>5.1388629084541948E-3</v>
      </c>
      <c r="J44">
        <f>+I35-J35</f>
        <v>-1.0886716753427998E-2</v>
      </c>
      <c r="K44" s="2">
        <f>+J35-K35</f>
        <v>-1.9189413994239797E-2</v>
      </c>
      <c r="M44">
        <f>+M35-L35</f>
        <v>-1.8461093984731298E-2</v>
      </c>
      <c r="Q44" s="7"/>
      <c r="R44" s="7"/>
    </row>
    <row r="45" spans="1:18" x14ac:dyDescent="0.2">
      <c r="A45">
        <v>2024</v>
      </c>
      <c r="B45" s="8">
        <v>0.3208511</v>
      </c>
      <c r="C45" s="18">
        <v>5.5927400000000002E-2</v>
      </c>
      <c r="H45">
        <f>+G36-H36</f>
        <v>2.7128259736060006E-2</v>
      </c>
      <c r="J45">
        <f>+I36-J36</f>
        <v>-2.8742329657550192E-2</v>
      </c>
      <c r="K45" s="2">
        <f>+J36-K36</f>
        <v>-5.6866183610175008E-2</v>
      </c>
      <c r="M45">
        <f>+M36-L36</f>
        <v>-4.4745891209198495E-2</v>
      </c>
      <c r="Q45" s="7"/>
      <c r="R45" s="7"/>
    </row>
    <row r="46" spans="1:18" x14ac:dyDescent="0.2">
      <c r="B46" s="8">
        <f>+B45-B44</f>
        <v>3.2932899999999987E-2</v>
      </c>
      <c r="C46" s="8">
        <f>+C45-C44</f>
        <v>-3.3047400000000005E-2</v>
      </c>
      <c r="Q46" s="7"/>
      <c r="R46" s="7"/>
    </row>
    <row r="47" spans="1:18" x14ac:dyDescent="0.2">
      <c r="B47" s="8"/>
      <c r="C47" s="8"/>
      <c r="H47" t="s">
        <v>977</v>
      </c>
      <c r="Q47" s="7"/>
      <c r="R47" s="7"/>
    </row>
    <row r="48" spans="1:18" x14ac:dyDescent="0.2">
      <c r="B48" s="8" t="s">
        <v>747</v>
      </c>
      <c r="C48" s="8" t="s">
        <v>415</v>
      </c>
      <c r="D48" t="s">
        <v>416</v>
      </c>
      <c r="E48" t="s">
        <v>1996</v>
      </c>
    </row>
    <row r="49" spans="2:6" x14ac:dyDescent="0.2">
      <c r="B49" s="24">
        <v>0.26560850000000003</v>
      </c>
      <c r="C49" s="24">
        <v>9.3033099999999994E-2</v>
      </c>
      <c r="D49" s="24">
        <v>0.25940410000000003</v>
      </c>
      <c r="E49" s="24">
        <v>0.74059589999999997</v>
      </c>
      <c r="F49" s="24"/>
    </row>
    <row r="50" spans="2:6" x14ac:dyDescent="0.2">
      <c r="B50" s="24">
        <v>0.30743759999999998</v>
      </c>
      <c r="C50" s="24">
        <v>5.2973899999999997E-2</v>
      </c>
      <c r="D50" s="24">
        <v>0.1469818</v>
      </c>
      <c r="E50" s="24">
        <v>0.85301819999999995</v>
      </c>
      <c r="F50" s="24"/>
    </row>
    <row r="51" spans="2:6" x14ac:dyDescent="0.2">
      <c r="B51" s="24">
        <v>4.1829099999999952E-2</v>
      </c>
      <c r="C51" s="24">
        <v>-4.0059199999999996E-2</v>
      </c>
      <c r="D51" s="24">
        <v>-0.11242230000000003</v>
      </c>
      <c r="E51" s="24">
        <v>1.1210400000000009E-2</v>
      </c>
      <c r="F51" s="24"/>
    </row>
    <row r="53" spans="2:6" x14ac:dyDescent="0.2">
      <c r="C53" s="1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44A0-1D5E-0A46-8FA7-B4D3C3C18A67}">
  <dimension ref="A1:BH143"/>
  <sheetViews>
    <sheetView workbookViewId="0">
      <selection activeCell="G6" sqref="G6"/>
    </sheetView>
  </sheetViews>
  <sheetFormatPr baseColWidth="10" defaultRowHeight="16" x14ac:dyDescent="0.2"/>
  <cols>
    <col min="20" max="20" width="10.83203125" style="21"/>
    <col min="37" max="37" width="10.83203125" style="21"/>
    <col min="51" max="51" width="10.83203125" style="21"/>
  </cols>
  <sheetData>
    <row r="1" spans="1:60" x14ac:dyDescent="0.2">
      <c r="A1" t="s">
        <v>1482</v>
      </c>
    </row>
    <row r="2" spans="1:60" x14ac:dyDescent="0.2">
      <c r="A2" t="s">
        <v>1337</v>
      </c>
      <c r="BA2" t="s">
        <v>1413</v>
      </c>
      <c r="BH2" t="s">
        <v>1448</v>
      </c>
    </row>
    <row r="3" spans="1:60" x14ac:dyDescent="0.2">
      <c r="A3" t="s">
        <v>1338</v>
      </c>
      <c r="F3" t="s">
        <v>1339</v>
      </c>
      <c r="BA3" t="s">
        <v>1414</v>
      </c>
      <c r="BH3" t="s">
        <v>1449</v>
      </c>
    </row>
    <row r="4" spans="1:60" x14ac:dyDescent="0.2">
      <c r="F4" t="s">
        <v>1340</v>
      </c>
      <c r="BA4" t="s">
        <v>1415</v>
      </c>
      <c r="BH4" t="s">
        <v>1450</v>
      </c>
    </row>
    <row r="5" spans="1:60" x14ac:dyDescent="0.2">
      <c r="A5" t="s">
        <v>1341</v>
      </c>
      <c r="F5" t="s">
        <v>1342</v>
      </c>
      <c r="BA5" t="s">
        <v>1416</v>
      </c>
      <c r="BH5" t="s">
        <v>1451</v>
      </c>
    </row>
    <row r="6" spans="1:60" x14ac:dyDescent="0.2">
      <c r="F6" t="s">
        <v>1343</v>
      </c>
      <c r="BA6" t="s">
        <v>1417</v>
      </c>
      <c r="BH6" t="s">
        <v>1452</v>
      </c>
    </row>
    <row r="7" spans="1:60" x14ac:dyDescent="0.2">
      <c r="F7" t="s">
        <v>1344</v>
      </c>
      <c r="BA7" t="s">
        <v>1418</v>
      </c>
      <c r="BH7" t="s">
        <v>1453</v>
      </c>
    </row>
    <row r="8" spans="1:60" x14ac:dyDescent="0.2">
      <c r="A8" s="21" t="s">
        <v>1480</v>
      </c>
      <c r="B8" s="21"/>
      <c r="C8" s="21"/>
      <c r="D8" s="21"/>
      <c r="E8" s="21"/>
      <c r="F8" s="21" t="s">
        <v>1481</v>
      </c>
      <c r="BA8" t="s">
        <v>1419</v>
      </c>
      <c r="BH8" t="s">
        <v>1454</v>
      </c>
    </row>
    <row r="9" spans="1:60" x14ac:dyDescent="0.2">
      <c r="BA9" t="s">
        <v>1420</v>
      </c>
      <c r="BH9" t="s">
        <v>1455</v>
      </c>
    </row>
    <row r="10" spans="1:60" x14ac:dyDescent="0.2">
      <c r="BA10" t="s">
        <v>1421</v>
      </c>
      <c r="BH10" t="s">
        <v>1456</v>
      </c>
    </row>
    <row r="11" spans="1:60" x14ac:dyDescent="0.2">
      <c r="BA11" t="s">
        <v>1422</v>
      </c>
      <c r="BH11" t="s">
        <v>1457</v>
      </c>
    </row>
    <row r="12" spans="1:60" x14ac:dyDescent="0.2">
      <c r="A12" t="s">
        <v>978</v>
      </c>
      <c r="H12" t="s">
        <v>1009</v>
      </c>
      <c r="O12" t="s">
        <v>1255</v>
      </c>
      <c r="U12" t="s">
        <v>1284</v>
      </c>
      <c r="AM12" t="s">
        <v>1128</v>
      </c>
      <c r="AS12" t="s">
        <v>1165</v>
      </c>
      <c r="BA12" t="s">
        <v>1423</v>
      </c>
      <c r="BH12" t="s">
        <v>1458</v>
      </c>
    </row>
    <row r="13" spans="1:60" x14ac:dyDescent="0.2">
      <c r="A13" t="s">
        <v>979</v>
      </c>
      <c r="H13" t="s">
        <v>1010</v>
      </c>
      <c r="O13" t="s">
        <v>1256</v>
      </c>
      <c r="U13" t="s">
        <v>1285</v>
      </c>
      <c r="AM13" t="s">
        <v>1129</v>
      </c>
      <c r="AS13" t="s">
        <v>1166</v>
      </c>
      <c r="BA13" t="s">
        <v>1424</v>
      </c>
      <c r="BH13" t="s">
        <v>1459</v>
      </c>
    </row>
    <row r="14" spans="1:60" x14ac:dyDescent="0.2">
      <c r="A14" t="s">
        <v>980</v>
      </c>
      <c r="H14" t="s">
        <v>1011</v>
      </c>
      <c r="O14" t="s">
        <v>1257</v>
      </c>
      <c r="U14" t="s">
        <v>1286</v>
      </c>
      <c r="AM14" t="s">
        <v>1130</v>
      </c>
      <c r="AS14" t="s">
        <v>1167</v>
      </c>
      <c r="BA14" t="s">
        <v>1425</v>
      </c>
      <c r="BH14" t="s">
        <v>1460</v>
      </c>
    </row>
    <row r="15" spans="1:60" x14ac:dyDescent="0.2">
      <c r="A15" t="s">
        <v>981</v>
      </c>
      <c r="H15" t="s">
        <v>1012</v>
      </c>
      <c r="O15" t="s">
        <v>1258</v>
      </c>
      <c r="U15" t="s">
        <v>1287</v>
      </c>
      <c r="AM15" t="s">
        <v>1131</v>
      </c>
      <c r="AS15" t="s">
        <v>1168</v>
      </c>
      <c r="BA15" t="s">
        <v>1426</v>
      </c>
      <c r="BH15" t="s">
        <v>1461</v>
      </c>
    </row>
    <row r="16" spans="1:60" x14ac:dyDescent="0.2">
      <c r="A16" t="s">
        <v>982</v>
      </c>
      <c r="H16" t="s">
        <v>1013</v>
      </c>
      <c r="O16" t="s">
        <v>1259</v>
      </c>
      <c r="U16" t="s">
        <v>1288</v>
      </c>
      <c r="AM16" t="s">
        <v>1132</v>
      </c>
      <c r="AS16" t="s">
        <v>1169</v>
      </c>
      <c r="BA16" t="s">
        <v>1427</v>
      </c>
      <c r="BH16" t="s">
        <v>1462</v>
      </c>
    </row>
    <row r="17" spans="1:60" x14ac:dyDescent="0.2">
      <c r="A17" t="s">
        <v>983</v>
      </c>
      <c r="H17" t="s">
        <v>1014</v>
      </c>
      <c r="O17" t="s">
        <v>1260</v>
      </c>
      <c r="U17" t="s">
        <v>1289</v>
      </c>
      <c r="AM17" t="s">
        <v>1133</v>
      </c>
      <c r="AS17" t="s">
        <v>1170</v>
      </c>
      <c r="BA17" t="s">
        <v>1428</v>
      </c>
      <c r="BH17" t="s">
        <v>1463</v>
      </c>
    </row>
    <row r="18" spans="1:60" x14ac:dyDescent="0.2">
      <c r="A18" t="s">
        <v>984</v>
      </c>
      <c r="H18" t="s">
        <v>1015</v>
      </c>
      <c r="O18" t="s">
        <v>1261</v>
      </c>
      <c r="U18" t="s">
        <v>1290</v>
      </c>
      <c r="AM18" t="s">
        <v>1134</v>
      </c>
      <c r="AS18" t="s">
        <v>1171</v>
      </c>
      <c r="BA18" t="s">
        <v>1429</v>
      </c>
      <c r="BH18" t="s">
        <v>1464</v>
      </c>
    </row>
    <row r="19" spans="1:60" x14ac:dyDescent="0.2">
      <c r="A19" t="s">
        <v>985</v>
      </c>
      <c r="H19" t="s">
        <v>1016</v>
      </c>
      <c r="O19" t="s">
        <v>1262</v>
      </c>
      <c r="U19" t="s">
        <v>1291</v>
      </c>
      <c r="AM19" t="s">
        <v>1135</v>
      </c>
      <c r="AS19" t="s">
        <v>1172</v>
      </c>
      <c r="BA19" t="s">
        <v>1430</v>
      </c>
      <c r="BH19" t="s">
        <v>1465</v>
      </c>
    </row>
    <row r="20" spans="1:60" x14ac:dyDescent="0.2">
      <c r="A20" t="s">
        <v>986</v>
      </c>
      <c r="H20" t="s">
        <v>1017</v>
      </c>
      <c r="O20" t="s">
        <v>1263</v>
      </c>
      <c r="U20" t="s">
        <v>1292</v>
      </c>
      <c r="AM20" t="s">
        <v>1136</v>
      </c>
      <c r="AS20" t="s">
        <v>1173</v>
      </c>
      <c r="BA20" t="s">
        <v>1431</v>
      </c>
      <c r="BH20" t="s">
        <v>1466</v>
      </c>
    </row>
    <row r="21" spans="1:60" x14ac:dyDescent="0.2">
      <c r="A21" t="s">
        <v>987</v>
      </c>
      <c r="H21" t="s">
        <v>1018</v>
      </c>
      <c r="O21" t="s">
        <v>1264</v>
      </c>
      <c r="U21" t="s">
        <v>1293</v>
      </c>
      <c r="AM21" t="s">
        <v>1137</v>
      </c>
      <c r="AS21" t="s">
        <v>1174</v>
      </c>
      <c r="BA21" t="s">
        <v>1432</v>
      </c>
      <c r="BH21" t="s">
        <v>1467</v>
      </c>
    </row>
    <row r="22" spans="1:60" x14ac:dyDescent="0.2">
      <c r="A22" t="s">
        <v>988</v>
      </c>
      <c r="H22" t="s">
        <v>1019</v>
      </c>
      <c r="O22" t="s">
        <v>1265</v>
      </c>
      <c r="U22" t="s">
        <v>1294</v>
      </c>
      <c r="AM22" t="s">
        <v>1138</v>
      </c>
      <c r="AS22" t="s">
        <v>1175</v>
      </c>
      <c r="BA22" t="s">
        <v>1433</v>
      </c>
      <c r="BH22" t="s">
        <v>1468</v>
      </c>
    </row>
    <row r="23" spans="1:60" x14ac:dyDescent="0.2">
      <c r="A23" t="s">
        <v>989</v>
      </c>
      <c r="H23" t="s">
        <v>1020</v>
      </c>
      <c r="O23" t="s">
        <v>1266</v>
      </c>
      <c r="U23" t="s">
        <v>1295</v>
      </c>
      <c r="AM23" t="s">
        <v>1139</v>
      </c>
      <c r="AS23" t="s">
        <v>1176</v>
      </c>
      <c r="BA23" t="s">
        <v>1434</v>
      </c>
      <c r="BH23" t="s">
        <v>1469</v>
      </c>
    </row>
    <row r="24" spans="1:60" x14ac:dyDescent="0.2">
      <c r="A24" t="s">
        <v>990</v>
      </c>
      <c r="H24" t="s">
        <v>1021</v>
      </c>
      <c r="O24" t="s">
        <v>1267</v>
      </c>
      <c r="U24" t="s">
        <v>1296</v>
      </c>
      <c r="AM24" t="s">
        <v>1140</v>
      </c>
      <c r="AS24" t="s">
        <v>1177</v>
      </c>
      <c r="BA24" t="s">
        <v>1435</v>
      </c>
      <c r="BH24" t="s">
        <v>1470</v>
      </c>
    </row>
    <row r="25" spans="1:60" x14ac:dyDescent="0.2">
      <c r="A25" t="s">
        <v>991</v>
      </c>
      <c r="H25" t="s">
        <v>1022</v>
      </c>
      <c r="O25" t="s">
        <v>1268</v>
      </c>
      <c r="U25" t="s">
        <v>1297</v>
      </c>
      <c r="AM25" t="s">
        <v>1141</v>
      </c>
      <c r="AS25" t="s">
        <v>1178</v>
      </c>
      <c r="BA25" t="s">
        <v>1436</v>
      </c>
      <c r="BH25" t="s">
        <v>1471</v>
      </c>
    </row>
    <row r="26" spans="1:60" x14ac:dyDescent="0.2">
      <c r="A26" t="s">
        <v>992</v>
      </c>
      <c r="H26" t="s">
        <v>1023</v>
      </c>
      <c r="O26" t="s">
        <v>1269</v>
      </c>
      <c r="U26" t="s">
        <v>1298</v>
      </c>
      <c r="AM26" t="s">
        <v>1142</v>
      </c>
      <c r="AS26" t="s">
        <v>1179</v>
      </c>
      <c r="BA26" t="s">
        <v>1437</v>
      </c>
      <c r="BH26" t="s">
        <v>1472</v>
      </c>
    </row>
    <row r="27" spans="1:60" x14ac:dyDescent="0.2">
      <c r="A27" t="s">
        <v>993</v>
      </c>
      <c r="H27" t="s">
        <v>1024</v>
      </c>
      <c r="O27" t="s">
        <v>1270</v>
      </c>
      <c r="U27" t="s">
        <v>1299</v>
      </c>
      <c r="AM27" t="s">
        <v>1143</v>
      </c>
      <c r="AS27" t="s">
        <v>1180</v>
      </c>
      <c r="BA27" t="s">
        <v>1438</v>
      </c>
      <c r="BH27" t="s">
        <v>1473</v>
      </c>
    </row>
    <row r="28" spans="1:60" x14ac:dyDescent="0.2">
      <c r="A28" t="s">
        <v>994</v>
      </c>
      <c r="H28" t="s">
        <v>1025</v>
      </c>
      <c r="O28" t="s">
        <v>1271</v>
      </c>
      <c r="U28" t="s">
        <v>1300</v>
      </c>
      <c r="AM28" t="s">
        <v>1144</v>
      </c>
      <c r="AS28" t="s">
        <v>1181</v>
      </c>
      <c r="BA28" t="s">
        <v>1439</v>
      </c>
      <c r="BH28" t="s">
        <v>1474</v>
      </c>
    </row>
    <row r="29" spans="1:60" x14ac:dyDescent="0.2">
      <c r="A29" t="s">
        <v>995</v>
      </c>
      <c r="H29" t="s">
        <v>1026</v>
      </c>
      <c r="O29" t="s">
        <v>1272</v>
      </c>
      <c r="U29" t="s">
        <v>1301</v>
      </c>
      <c r="AM29" t="s">
        <v>1145</v>
      </c>
      <c r="AS29" t="s">
        <v>1182</v>
      </c>
      <c r="BA29" t="s">
        <v>1440</v>
      </c>
      <c r="BH29" t="s">
        <v>1475</v>
      </c>
    </row>
    <row r="30" spans="1:60" x14ac:dyDescent="0.2">
      <c r="A30" t="s">
        <v>996</v>
      </c>
      <c r="H30" t="s">
        <v>1027</v>
      </c>
      <c r="O30" t="s">
        <v>1273</v>
      </c>
      <c r="U30" t="s">
        <v>1302</v>
      </c>
      <c r="AM30" t="s">
        <v>1146</v>
      </c>
      <c r="AS30" t="s">
        <v>1183</v>
      </c>
      <c r="BA30" t="s">
        <v>1441</v>
      </c>
      <c r="BH30" t="s">
        <v>1477</v>
      </c>
    </row>
    <row r="31" spans="1:60" x14ac:dyDescent="0.2">
      <c r="A31" t="s">
        <v>997</v>
      </c>
      <c r="H31" t="s">
        <v>1028</v>
      </c>
      <c r="O31" t="s">
        <v>1274</v>
      </c>
      <c r="U31" t="s">
        <v>1303</v>
      </c>
      <c r="AM31" t="s">
        <v>1147</v>
      </c>
      <c r="AS31" t="s">
        <v>1184</v>
      </c>
      <c r="BA31" t="s">
        <v>1442</v>
      </c>
    </row>
    <row r="32" spans="1:60" x14ac:dyDescent="0.2">
      <c r="A32" t="s">
        <v>998</v>
      </c>
      <c r="H32" t="s">
        <v>1029</v>
      </c>
      <c r="O32" t="s">
        <v>1275</v>
      </c>
      <c r="U32" t="s">
        <v>1304</v>
      </c>
      <c r="AM32" t="s">
        <v>1148</v>
      </c>
      <c r="AS32" t="s">
        <v>1185</v>
      </c>
      <c r="BA32" t="s">
        <v>1443</v>
      </c>
      <c r="BH32" t="s">
        <v>1478</v>
      </c>
    </row>
    <row r="33" spans="1:60" x14ac:dyDescent="0.2">
      <c r="A33" t="s">
        <v>999</v>
      </c>
      <c r="H33" t="s">
        <v>1030</v>
      </c>
      <c r="O33" t="s">
        <v>1276</v>
      </c>
      <c r="U33" t="s">
        <v>1305</v>
      </c>
      <c r="AM33" t="s">
        <v>1149</v>
      </c>
      <c r="AS33" t="s">
        <v>1186</v>
      </c>
      <c r="BA33" t="s">
        <v>1444</v>
      </c>
      <c r="BH33" t="s">
        <v>1479</v>
      </c>
    </row>
    <row r="34" spans="1:60" x14ac:dyDescent="0.2">
      <c r="A34" t="s">
        <v>1000</v>
      </c>
      <c r="H34" t="s">
        <v>1031</v>
      </c>
      <c r="O34" t="s">
        <v>1277</v>
      </c>
      <c r="U34" t="s">
        <v>1306</v>
      </c>
      <c r="AM34" t="s">
        <v>1150</v>
      </c>
      <c r="AS34" t="s">
        <v>1187</v>
      </c>
      <c r="BA34" t="s">
        <v>1445</v>
      </c>
    </row>
    <row r="35" spans="1:60" x14ac:dyDescent="0.2">
      <c r="A35" t="s">
        <v>1001</v>
      </c>
      <c r="H35" t="s">
        <v>1032</v>
      </c>
      <c r="O35" t="s">
        <v>1278</v>
      </c>
      <c r="U35" t="s">
        <v>1307</v>
      </c>
      <c r="AM35" t="s">
        <v>1151</v>
      </c>
      <c r="AS35" t="s">
        <v>1188</v>
      </c>
      <c r="BA35" t="s">
        <v>1446</v>
      </c>
    </row>
    <row r="36" spans="1:60" x14ac:dyDescent="0.2">
      <c r="A36" t="s">
        <v>1002</v>
      </c>
      <c r="H36" t="s">
        <v>1033</v>
      </c>
      <c r="O36" t="s">
        <v>1279</v>
      </c>
      <c r="U36" t="s">
        <v>1308</v>
      </c>
      <c r="AM36" t="s">
        <v>1152</v>
      </c>
      <c r="AS36" t="s">
        <v>1189</v>
      </c>
      <c r="BA36" t="s">
        <v>1447</v>
      </c>
    </row>
    <row r="37" spans="1:60" x14ac:dyDescent="0.2">
      <c r="A37" t="s">
        <v>1003</v>
      </c>
      <c r="H37" t="s">
        <v>1034</v>
      </c>
      <c r="O37" t="s">
        <v>1280</v>
      </c>
      <c r="AM37" t="s">
        <v>1153</v>
      </c>
      <c r="AS37" t="s">
        <v>1190</v>
      </c>
    </row>
    <row r="38" spans="1:60" x14ac:dyDescent="0.2">
      <c r="A38" t="s">
        <v>1004</v>
      </c>
      <c r="H38" t="s">
        <v>1035</v>
      </c>
      <c r="O38" t="s">
        <v>1281</v>
      </c>
      <c r="AM38" t="s">
        <v>1154</v>
      </c>
      <c r="AS38" t="s">
        <v>1191</v>
      </c>
    </row>
    <row r="39" spans="1:60" x14ac:dyDescent="0.2">
      <c r="A39" t="s">
        <v>1005</v>
      </c>
      <c r="H39" t="s">
        <v>1036</v>
      </c>
      <c r="O39" t="s">
        <v>1282</v>
      </c>
      <c r="AM39" t="s">
        <v>1155</v>
      </c>
      <c r="AS39" t="s">
        <v>1192</v>
      </c>
    </row>
    <row r="40" spans="1:60" x14ac:dyDescent="0.2">
      <c r="A40" t="s">
        <v>1006</v>
      </c>
      <c r="H40" t="s">
        <v>1037</v>
      </c>
      <c r="O40" t="s">
        <v>1283</v>
      </c>
      <c r="AM40" t="s">
        <v>1156</v>
      </c>
      <c r="AS40" t="s">
        <v>1193</v>
      </c>
    </row>
    <row r="41" spans="1:60" x14ac:dyDescent="0.2">
      <c r="A41" t="s">
        <v>1007</v>
      </c>
      <c r="AM41" t="s">
        <v>1157</v>
      </c>
      <c r="AS41" t="s">
        <v>1194</v>
      </c>
    </row>
    <row r="42" spans="1:60" x14ac:dyDescent="0.2">
      <c r="A42" t="s">
        <v>1008</v>
      </c>
      <c r="AM42" t="s">
        <v>1158</v>
      </c>
      <c r="AS42" t="s">
        <v>1195</v>
      </c>
    </row>
    <row r="43" spans="1:60" x14ac:dyDescent="0.2">
      <c r="AM43" t="s">
        <v>1159</v>
      </c>
      <c r="AS43" t="s">
        <v>1196</v>
      </c>
    </row>
    <row r="44" spans="1:60" x14ac:dyDescent="0.2">
      <c r="A44" t="s">
        <v>1041</v>
      </c>
      <c r="B44" t="s">
        <v>1042</v>
      </c>
      <c r="C44">
        <v>100</v>
      </c>
      <c r="T44" s="21" t="s">
        <v>1043</v>
      </c>
      <c r="U44">
        <v>100</v>
      </c>
      <c r="V44" t="s">
        <v>1042</v>
      </c>
      <c r="W44">
        <v>100</v>
      </c>
      <c r="AM44" t="s">
        <v>1160</v>
      </c>
      <c r="AS44" t="s">
        <v>1197</v>
      </c>
    </row>
    <row r="45" spans="1:60" x14ac:dyDescent="0.2">
      <c r="A45" s="16" t="s">
        <v>1040</v>
      </c>
      <c r="AM45" t="s">
        <v>1161</v>
      </c>
      <c r="AS45" t="s">
        <v>1198</v>
      </c>
    </row>
    <row r="46" spans="1:60" x14ac:dyDescent="0.2">
      <c r="A46" t="s">
        <v>1202</v>
      </c>
      <c r="T46" s="21" t="s">
        <v>1044</v>
      </c>
      <c r="AM46" t="s">
        <v>1162</v>
      </c>
      <c r="AS46" t="s">
        <v>1199</v>
      </c>
    </row>
    <row r="47" spans="1:60" x14ac:dyDescent="0.2">
      <c r="A47" t="s">
        <v>1038</v>
      </c>
      <c r="T47" s="21" t="s">
        <v>1045</v>
      </c>
      <c r="AM47" t="s">
        <v>1163</v>
      </c>
      <c r="AS47" t="s">
        <v>1200</v>
      </c>
    </row>
    <row r="48" spans="1:60" x14ac:dyDescent="0.2">
      <c r="A48" t="s">
        <v>1203</v>
      </c>
      <c r="T48" s="21" t="s">
        <v>1046</v>
      </c>
      <c r="AM48" t="s">
        <v>1164</v>
      </c>
      <c r="AS48" t="s">
        <v>1201</v>
      </c>
    </row>
    <row r="49" spans="1:52" x14ac:dyDescent="0.2">
      <c r="A49" t="s">
        <v>1204</v>
      </c>
      <c r="T49" s="21" t="s">
        <v>1047</v>
      </c>
      <c r="AY49" s="21" t="s">
        <v>1345</v>
      </c>
    </row>
    <row r="50" spans="1:52" x14ac:dyDescent="0.2">
      <c r="A50" t="s">
        <v>1205</v>
      </c>
      <c r="T50" s="21" t="s">
        <v>1048</v>
      </c>
    </row>
    <row r="51" spans="1:52" x14ac:dyDescent="0.2">
      <c r="A51" t="s">
        <v>1206</v>
      </c>
      <c r="T51" s="21" t="s">
        <v>1049</v>
      </c>
      <c r="AZ51" t="s">
        <v>1202</v>
      </c>
    </row>
    <row r="52" spans="1:52" x14ac:dyDescent="0.2">
      <c r="A52" t="s">
        <v>1207</v>
      </c>
      <c r="T52" s="21" t="s">
        <v>1050</v>
      </c>
      <c r="AZ52" t="s">
        <v>1346</v>
      </c>
    </row>
    <row r="53" spans="1:52" x14ac:dyDescent="0.2">
      <c r="A53" t="s">
        <v>1208</v>
      </c>
      <c r="T53" s="21" t="s">
        <v>1051</v>
      </c>
      <c r="AZ53" t="s">
        <v>1347</v>
      </c>
    </row>
    <row r="54" spans="1:52" x14ac:dyDescent="0.2">
      <c r="A54" t="s">
        <v>1209</v>
      </c>
      <c r="T54" s="21" t="s">
        <v>1052</v>
      </c>
      <c r="AZ54" t="s">
        <v>1348</v>
      </c>
    </row>
    <row r="55" spans="1:52" x14ac:dyDescent="0.2">
      <c r="A55" t="s">
        <v>1210</v>
      </c>
      <c r="T55" s="21" t="s">
        <v>1053</v>
      </c>
      <c r="AZ55" t="s">
        <v>1349</v>
      </c>
    </row>
    <row r="56" spans="1:52" x14ac:dyDescent="0.2">
      <c r="A56" t="s">
        <v>1211</v>
      </c>
      <c r="T56" s="21" t="s">
        <v>1054</v>
      </c>
      <c r="AZ56" t="s">
        <v>1350</v>
      </c>
    </row>
    <row r="57" spans="1:52" x14ac:dyDescent="0.2">
      <c r="A57" t="s">
        <v>1212</v>
      </c>
      <c r="T57" s="21" t="s">
        <v>1055</v>
      </c>
      <c r="AZ57" t="s">
        <v>1351</v>
      </c>
    </row>
    <row r="58" spans="1:52" x14ac:dyDescent="0.2">
      <c r="A58" t="s">
        <v>1213</v>
      </c>
      <c r="T58" s="21" t="s">
        <v>1056</v>
      </c>
      <c r="AZ58" t="s">
        <v>1352</v>
      </c>
    </row>
    <row r="59" spans="1:52" x14ac:dyDescent="0.2">
      <c r="A59" t="s">
        <v>1214</v>
      </c>
      <c r="T59" s="21" t="s">
        <v>1057</v>
      </c>
      <c r="AZ59" t="s">
        <v>1353</v>
      </c>
    </row>
    <row r="60" spans="1:52" x14ac:dyDescent="0.2">
      <c r="A60" t="s">
        <v>1215</v>
      </c>
      <c r="T60" s="21" t="s">
        <v>1058</v>
      </c>
      <c r="AZ60" t="s">
        <v>1354</v>
      </c>
    </row>
    <row r="61" spans="1:52" x14ac:dyDescent="0.2">
      <c r="A61" t="s">
        <v>1059</v>
      </c>
      <c r="T61" s="21" t="s">
        <v>1059</v>
      </c>
      <c r="AZ61" t="s">
        <v>1355</v>
      </c>
    </row>
    <row r="62" spans="1:52" x14ac:dyDescent="0.2">
      <c r="A62" t="s">
        <v>1216</v>
      </c>
      <c r="T62" s="21" t="s">
        <v>1060</v>
      </c>
      <c r="AZ62" t="s">
        <v>1356</v>
      </c>
    </row>
    <row r="63" spans="1:52" x14ac:dyDescent="0.2">
      <c r="A63" t="s">
        <v>1217</v>
      </c>
      <c r="T63" s="21" t="s">
        <v>1061</v>
      </c>
      <c r="AZ63" t="s">
        <v>1357</v>
      </c>
    </row>
    <row r="64" spans="1:52" x14ac:dyDescent="0.2">
      <c r="A64" t="s">
        <v>1218</v>
      </c>
      <c r="T64" s="21" t="s">
        <v>1062</v>
      </c>
      <c r="AZ64" t="s">
        <v>1358</v>
      </c>
    </row>
    <row r="65" spans="1:53" x14ac:dyDescent="0.2">
      <c r="A65" t="s">
        <v>1219</v>
      </c>
      <c r="T65" s="21" t="s">
        <v>1063</v>
      </c>
      <c r="AZ65" t="s">
        <v>1359</v>
      </c>
      <c r="BA65" t="s">
        <v>1476</v>
      </c>
    </row>
    <row r="66" spans="1:53" x14ac:dyDescent="0.2">
      <c r="A66" t="s">
        <v>1220</v>
      </c>
      <c r="T66" s="21" t="s">
        <v>1064</v>
      </c>
      <c r="AZ66" t="s">
        <v>1360</v>
      </c>
    </row>
    <row r="67" spans="1:53" x14ac:dyDescent="0.2">
      <c r="A67" t="s">
        <v>1221</v>
      </c>
      <c r="T67" s="21" t="s">
        <v>1065</v>
      </c>
      <c r="AZ67" t="s">
        <v>1361</v>
      </c>
    </row>
    <row r="68" spans="1:53" x14ac:dyDescent="0.2">
      <c r="A68" t="s">
        <v>1222</v>
      </c>
      <c r="T68" s="21" t="s">
        <v>1066</v>
      </c>
      <c r="AZ68" t="s">
        <v>1362</v>
      </c>
    </row>
    <row r="69" spans="1:53" x14ac:dyDescent="0.2">
      <c r="A69" t="s">
        <v>1223</v>
      </c>
      <c r="T69" s="21" t="s">
        <v>1067</v>
      </c>
      <c r="AZ69" t="s">
        <v>1363</v>
      </c>
    </row>
    <row r="70" spans="1:53" x14ac:dyDescent="0.2">
      <c r="A70" t="s">
        <v>1224</v>
      </c>
      <c r="T70" s="21" t="s">
        <v>1068</v>
      </c>
      <c r="AZ70" t="s">
        <v>1364</v>
      </c>
    </row>
    <row r="71" spans="1:53" x14ac:dyDescent="0.2">
      <c r="A71" t="s">
        <v>1225</v>
      </c>
      <c r="T71" s="21" t="s">
        <v>1069</v>
      </c>
      <c r="AZ71" t="s">
        <v>1365</v>
      </c>
    </row>
    <row r="72" spans="1:53" x14ac:dyDescent="0.2">
      <c r="A72" t="s">
        <v>1226</v>
      </c>
      <c r="T72" s="21" t="s">
        <v>1070</v>
      </c>
      <c r="AZ72" t="s">
        <v>1366</v>
      </c>
    </row>
    <row r="73" spans="1:53" x14ac:dyDescent="0.2">
      <c r="A73" t="s">
        <v>1227</v>
      </c>
      <c r="T73" s="21" t="s">
        <v>1071</v>
      </c>
    </row>
    <row r="74" spans="1:53" x14ac:dyDescent="0.2">
      <c r="A74" t="s">
        <v>1228</v>
      </c>
      <c r="T74" s="21" t="s">
        <v>1072</v>
      </c>
      <c r="AZ74" t="s">
        <v>1367</v>
      </c>
    </row>
    <row r="75" spans="1:53" x14ac:dyDescent="0.2">
      <c r="AZ75" t="s">
        <v>1368</v>
      </c>
    </row>
    <row r="76" spans="1:53" x14ac:dyDescent="0.2">
      <c r="T76" s="21" t="s">
        <v>1073</v>
      </c>
      <c r="AZ76" t="s">
        <v>1369</v>
      </c>
    </row>
    <row r="77" spans="1:53" x14ac:dyDescent="0.2">
      <c r="A77" t="s">
        <v>1038</v>
      </c>
      <c r="T77" s="21" t="s">
        <v>1045</v>
      </c>
      <c r="AZ77" t="s">
        <v>1370</v>
      </c>
    </row>
    <row r="78" spans="1:53" x14ac:dyDescent="0.2">
      <c r="A78" t="s">
        <v>1309</v>
      </c>
      <c r="T78" s="21" t="s">
        <v>1074</v>
      </c>
      <c r="AZ78" t="s">
        <v>1371</v>
      </c>
    </row>
    <row r="79" spans="1:53" x14ac:dyDescent="0.2">
      <c r="A79" t="s">
        <v>1310</v>
      </c>
      <c r="T79" s="21" t="s">
        <v>1075</v>
      </c>
    </row>
    <row r="80" spans="1:53" x14ac:dyDescent="0.2">
      <c r="A80" t="s">
        <v>1311</v>
      </c>
      <c r="T80" s="21" t="s">
        <v>1076</v>
      </c>
      <c r="AZ80" t="s">
        <v>1372</v>
      </c>
    </row>
    <row r="81" spans="1:52" x14ac:dyDescent="0.2">
      <c r="A81" t="s">
        <v>1312</v>
      </c>
      <c r="T81" s="21" t="s">
        <v>1077</v>
      </c>
      <c r="AZ81" t="s">
        <v>1346</v>
      </c>
    </row>
    <row r="82" spans="1:52" x14ac:dyDescent="0.2">
      <c r="A82" t="s">
        <v>1313</v>
      </c>
      <c r="T82" s="21" t="s">
        <v>1078</v>
      </c>
      <c r="AZ82" t="s">
        <v>1373</v>
      </c>
    </row>
    <row r="83" spans="1:52" x14ac:dyDescent="0.2">
      <c r="A83" t="s">
        <v>1314</v>
      </c>
      <c r="T83" s="21" t="s">
        <v>1079</v>
      </c>
      <c r="AZ83" t="s">
        <v>1374</v>
      </c>
    </row>
    <row r="84" spans="1:52" x14ac:dyDescent="0.2">
      <c r="A84" t="s">
        <v>1315</v>
      </c>
      <c r="T84" s="21" t="s">
        <v>1080</v>
      </c>
      <c r="AZ84" t="s">
        <v>1375</v>
      </c>
    </row>
    <row r="85" spans="1:52" x14ac:dyDescent="0.2">
      <c r="A85" t="s">
        <v>1316</v>
      </c>
      <c r="T85" s="21" t="s">
        <v>1081</v>
      </c>
      <c r="AZ85" t="s">
        <v>1376</v>
      </c>
    </row>
    <row r="86" spans="1:52" x14ac:dyDescent="0.2">
      <c r="A86" t="s">
        <v>1317</v>
      </c>
      <c r="T86" s="21" t="s">
        <v>1082</v>
      </c>
      <c r="AZ86" t="s">
        <v>1377</v>
      </c>
    </row>
    <row r="87" spans="1:52" x14ac:dyDescent="0.2">
      <c r="A87" t="s">
        <v>1318</v>
      </c>
      <c r="T87" s="21" t="s">
        <v>1083</v>
      </c>
      <c r="AZ87" t="s">
        <v>1378</v>
      </c>
    </row>
    <row r="88" spans="1:52" x14ac:dyDescent="0.2">
      <c r="A88" t="s">
        <v>1319</v>
      </c>
      <c r="T88" s="21" t="s">
        <v>1084</v>
      </c>
      <c r="AZ88" t="s">
        <v>1379</v>
      </c>
    </row>
    <row r="89" spans="1:52" x14ac:dyDescent="0.2">
      <c r="A89" t="s">
        <v>1320</v>
      </c>
      <c r="T89" s="21" t="s">
        <v>1085</v>
      </c>
      <c r="AZ89" t="s">
        <v>1380</v>
      </c>
    </row>
    <row r="90" spans="1:52" x14ac:dyDescent="0.2">
      <c r="A90" t="s">
        <v>1321</v>
      </c>
      <c r="T90" s="21" t="s">
        <v>1086</v>
      </c>
      <c r="AZ90" t="s">
        <v>1381</v>
      </c>
    </row>
    <row r="91" spans="1:52" x14ac:dyDescent="0.2">
      <c r="A91" t="s">
        <v>1322</v>
      </c>
      <c r="T91" s="21" t="s">
        <v>1087</v>
      </c>
      <c r="AZ91" t="s">
        <v>1382</v>
      </c>
    </row>
    <row r="92" spans="1:52" x14ac:dyDescent="0.2">
      <c r="A92" t="s">
        <v>1323</v>
      </c>
      <c r="T92" s="21" t="s">
        <v>1088</v>
      </c>
      <c r="AZ92" t="s">
        <v>1383</v>
      </c>
    </row>
    <row r="93" spans="1:52" x14ac:dyDescent="0.2">
      <c r="A93" t="s">
        <v>1324</v>
      </c>
      <c r="T93" s="21" t="s">
        <v>1089</v>
      </c>
      <c r="AZ93" t="s">
        <v>1384</v>
      </c>
    </row>
    <row r="94" spans="1:52" x14ac:dyDescent="0.2">
      <c r="A94" t="s">
        <v>1325</v>
      </c>
      <c r="T94" s="21" t="s">
        <v>1090</v>
      </c>
      <c r="AZ94" t="s">
        <v>1385</v>
      </c>
    </row>
    <row r="95" spans="1:52" x14ac:dyDescent="0.2">
      <c r="A95" t="s">
        <v>1326</v>
      </c>
      <c r="T95" s="21" t="s">
        <v>1091</v>
      </c>
      <c r="AZ95" t="s">
        <v>1386</v>
      </c>
    </row>
    <row r="96" spans="1:52" x14ac:dyDescent="0.2">
      <c r="A96" t="s">
        <v>1327</v>
      </c>
      <c r="T96" s="21" t="s">
        <v>1092</v>
      </c>
      <c r="AZ96" t="s">
        <v>1387</v>
      </c>
    </row>
    <row r="97" spans="1:52" x14ac:dyDescent="0.2">
      <c r="A97" t="s">
        <v>1328</v>
      </c>
      <c r="T97" s="21" t="s">
        <v>1093</v>
      </c>
      <c r="AZ97" t="s">
        <v>1388</v>
      </c>
    </row>
    <row r="98" spans="1:52" x14ac:dyDescent="0.2">
      <c r="A98" t="s">
        <v>1329</v>
      </c>
      <c r="T98" s="21" t="s">
        <v>1094</v>
      </c>
      <c r="AZ98" t="s">
        <v>1389</v>
      </c>
    </row>
    <row r="99" spans="1:52" x14ac:dyDescent="0.2">
      <c r="A99" t="s">
        <v>1330</v>
      </c>
      <c r="T99" s="21" t="s">
        <v>1089</v>
      </c>
      <c r="AZ99" t="s">
        <v>1390</v>
      </c>
    </row>
    <row r="100" spans="1:52" x14ac:dyDescent="0.2">
      <c r="A100" t="s">
        <v>1331</v>
      </c>
      <c r="T100" s="21" t="s">
        <v>1095</v>
      </c>
      <c r="AZ100" t="s">
        <v>1391</v>
      </c>
    </row>
    <row r="101" spans="1:52" x14ac:dyDescent="0.2">
      <c r="A101" t="s">
        <v>1327</v>
      </c>
      <c r="T101" s="21" t="s">
        <v>1096</v>
      </c>
      <c r="AZ101" t="s">
        <v>1392</v>
      </c>
    </row>
    <row r="102" spans="1:52" x14ac:dyDescent="0.2">
      <c r="A102" t="s">
        <v>1332</v>
      </c>
      <c r="T102" s="21" t="s">
        <v>1097</v>
      </c>
    </row>
    <row r="103" spans="1:52" x14ac:dyDescent="0.2">
      <c r="A103" t="s">
        <v>1333</v>
      </c>
      <c r="T103" s="21" t="s">
        <v>1098</v>
      </c>
      <c r="AZ103" t="s">
        <v>1346</v>
      </c>
    </row>
    <row r="104" spans="1:52" x14ac:dyDescent="0.2">
      <c r="A104" t="s">
        <v>1334</v>
      </c>
      <c r="T104" s="21" t="s">
        <v>1099</v>
      </c>
      <c r="AZ104" t="s">
        <v>1393</v>
      </c>
    </row>
    <row r="105" spans="1:52" x14ac:dyDescent="0.2">
      <c r="AZ105" t="s">
        <v>1394</v>
      </c>
    </row>
    <row r="106" spans="1:52" x14ac:dyDescent="0.2">
      <c r="A106" t="s">
        <v>1038</v>
      </c>
      <c r="T106" s="21" t="s">
        <v>1045</v>
      </c>
      <c r="AZ106" t="s">
        <v>1395</v>
      </c>
    </row>
    <row r="107" spans="1:52" x14ac:dyDescent="0.2">
      <c r="A107" t="s">
        <v>1229</v>
      </c>
      <c r="T107" s="21" t="s">
        <v>1100</v>
      </c>
      <c r="AZ107" t="s">
        <v>1396</v>
      </c>
    </row>
    <row r="108" spans="1:52" x14ac:dyDescent="0.2">
      <c r="A108" t="s">
        <v>1230</v>
      </c>
      <c r="T108" s="21" t="s">
        <v>1101</v>
      </c>
      <c r="AZ108" t="s">
        <v>1397</v>
      </c>
    </row>
    <row r="109" spans="1:52" x14ac:dyDescent="0.2">
      <c r="A109" t="s">
        <v>1231</v>
      </c>
      <c r="T109" s="21" t="s">
        <v>1102</v>
      </c>
      <c r="AZ109" t="s">
        <v>1398</v>
      </c>
    </row>
    <row r="110" spans="1:52" x14ac:dyDescent="0.2">
      <c r="A110" t="s">
        <v>1232</v>
      </c>
      <c r="T110" s="21" t="s">
        <v>1103</v>
      </c>
      <c r="AZ110" t="s">
        <v>1399</v>
      </c>
    </row>
    <row r="111" spans="1:52" x14ac:dyDescent="0.2">
      <c r="A111" t="s">
        <v>1233</v>
      </c>
      <c r="T111" s="21" t="s">
        <v>1104</v>
      </c>
      <c r="AZ111" t="s">
        <v>1400</v>
      </c>
    </row>
    <row r="112" spans="1:52" x14ac:dyDescent="0.2">
      <c r="A112" t="s">
        <v>1234</v>
      </c>
      <c r="T112" s="21" t="s">
        <v>1105</v>
      </c>
      <c r="AZ112" t="s">
        <v>1401</v>
      </c>
    </row>
    <row r="113" spans="1:52" x14ac:dyDescent="0.2">
      <c r="A113" t="s">
        <v>1235</v>
      </c>
      <c r="T113" s="21" t="s">
        <v>1106</v>
      </c>
      <c r="AZ113" t="s">
        <v>1402</v>
      </c>
    </row>
    <row r="114" spans="1:52" x14ac:dyDescent="0.2">
      <c r="A114" t="s">
        <v>1236</v>
      </c>
      <c r="T114" s="21" t="s">
        <v>1107</v>
      </c>
      <c r="AZ114" t="s">
        <v>1403</v>
      </c>
    </row>
    <row r="115" spans="1:52" x14ac:dyDescent="0.2">
      <c r="A115" t="s">
        <v>1237</v>
      </c>
      <c r="T115" s="21" t="s">
        <v>1108</v>
      </c>
      <c r="AZ115" t="s">
        <v>1404</v>
      </c>
    </row>
    <row r="116" spans="1:52" x14ac:dyDescent="0.2">
      <c r="A116" t="s">
        <v>1238</v>
      </c>
      <c r="T116" s="21" t="s">
        <v>1109</v>
      </c>
      <c r="AZ116" t="s">
        <v>1405</v>
      </c>
    </row>
    <row r="117" spans="1:52" x14ac:dyDescent="0.2">
      <c r="A117" t="s">
        <v>1239</v>
      </c>
      <c r="T117" s="21" t="s">
        <v>1110</v>
      </c>
      <c r="AZ117" t="s">
        <v>1406</v>
      </c>
    </row>
    <row r="118" spans="1:52" x14ac:dyDescent="0.2">
      <c r="A118" t="s">
        <v>1240</v>
      </c>
      <c r="T118" s="21" t="s">
        <v>1111</v>
      </c>
      <c r="AZ118" t="s">
        <v>1407</v>
      </c>
    </row>
    <row r="119" spans="1:52" x14ac:dyDescent="0.2">
      <c r="A119" t="s">
        <v>1241</v>
      </c>
      <c r="T119" s="21" t="s">
        <v>1112</v>
      </c>
      <c r="AZ119" t="s">
        <v>1408</v>
      </c>
    </row>
    <row r="120" spans="1:52" x14ac:dyDescent="0.2">
      <c r="A120" t="s">
        <v>1039</v>
      </c>
      <c r="T120" s="21" t="s">
        <v>1039</v>
      </c>
      <c r="AZ120" t="s">
        <v>1409</v>
      </c>
    </row>
    <row r="121" spans="1:52" x14ac:dyDescent="0.2">
      <c r="A121" t="s">
        <v>1242</v>
      </c>
      <c r="T121" s="21" t="s">
        <v>1113</v>
      </c>
      <c r="AZ121" t="s">
        <v>1410</v>
      </c>
    </row>
    <row r="122" spans="1:52" x14ac:dyDescent="0.2">
      <c r="A122" t="s">
        <v>1243</v>
      </c>
      <c r="T122" s="21" t="s">
        <v>1114</v>
      </c>
      <c r="AZ122" t="s">
        <v>1411</v>
      </c>
    </row>
    <row r="123" spans="1:52" x14ac:dyDescent="0.2">
      <c r="A123" t="s">
        <v>1244</v>
      </c>
      <c r="T123" s="21" t="s">
        <v>1115</v>
      </c>
      <c r="AZ123" t="s">
        <v>1412</v>
      </c>
    </row>
    <row r="124" spans="1:52" x14ac:dyDescent="0.2">
      <c r="A124" t="s">
        <v>1245</v>
      </c>
      <c r="T124" s="21" t="s">
        <v>1116</v>
      </c>
    </row>
    <row r="125" spans="1:52" x14ac:dyDescent="0.2">
      <c r="A125" t="s">
        <v>1246</v>
      </c>
      <c r="T125" s="21" t="s">
        <v>1117</v>
      </c>
    </row>
    <row r="126" spans="1:52" x14ac:dyDescent="0.2">
      <c r="A126" t="s">
        <v>1247</v>
      </c>
      <c r="T126" s="21" t="s">
        <v>1118</v>
      </c>
    </row>
    <row r="127" spans="1:52" x14ac:dyDescent="0.2">
      <c r="A127" t="s">
        <v>1248</v>
      </c>
      <c r="T127" s="21" t="s">
        <v>1119</v>
      </c>
    </row>
    <row r="128" spans="1:52" x14ac:dyDescent="0.2">
      <c r="A128" t="s">
        <v>1249</v>
      </c>
      <c r="T128" s="21" t="s">
        <v>1120</v>
      </c>
    </row>
    <row r="129" spans="1:20" x14ac:dyDescent="0.2">
      <c r="A129" t="s">
        <v>1250</v>
      </c>
      <c r="T129" s="21" t="s">
        <v>1121</v>
      </c>
    </row>
    <row r="130" spans="1:20" x14ac:dyDescent="0.2">
      <c r="A130" t="s">
        <v>1251</v>
      </c>
      <c r="T130" s="21" t="s">
        <v>1122</v>
      </c>
    </row>
    <row r="131" spans="1:20" x14ac:dyDescent="0.2">
      <c r="A131" t="s">
        <v>1252</v>
      </c>
      <c r="T131" s="21" t="s">
        <v>1123</v>
      </c>
    </row>
    <row r="132" spans="1:20" x14ac:dyDescent="0.2">
      <c r="A132" t="s">
        <v>1253</v>
      </c>
      <c r="T132" s="21" t="s">
        <v>1124</v>
      </c>
    </row>
    <row r="133" spans="1:20" x14ac:dyDescent="0.2">
      <c r="A133" t="s">
        <v>1254</v>
      </c>
      <c r="T133" s="21" t="s">
        <v>1125</v>
      </c>
    </row>
    <row r="135" spans="1:20" x14ac:dyDescent="0.2">
      <c r="A135" t="s">
        <v>1335</v>
      </c>
    </row>
    <row r="136" spans="1:20" x14ac:dyDescent="0.2">
      <c r="A136" t="s">
        <v>1336</v>
      </c>
      <c r="P136" s="21" t="s">
        <v>1043</v>
      </c>
      <c r="Q136">
        <v>100</v>
      </c>
      <c r="R136" t="s">
        <v>1042</v>
      </c>
      <c r="S136">
        <v>100</v>
      </c>
      <c r="T136" s="21" t="s">
        <v>1126</v>
      </c>
    </row>
    <row r="137" spans="1:20" x14ac:dyDescent="0.2">
      <c r="T137" s="21" t="s">
        <v>1127</v>
      </c>
    </row>
    <row r="139" spans="1:20" x14ac:dyDescent="0.2">
      <c r="P139" s="21" t="s">
        <v>1043</v>
      </c>
      <c r="Q139">
        <v>50</v>
      </c>
      <c r="R139" t="s">
        <v>1042</v>
      </c>
      <c r="S139">
        <v>100</v>
      </c>
      <c r="T139" s="21" t="s">
        <v>1335</v>
      </c>
    </row>
    <row r="140" spans="1:20" x14ac:dyDescent="0.2">
      <c r="T140" s="21" t="s">
        <v>1336</v>
      </c>
    </row>
    <row r="142" spans="1:20" x14ac:dyDescent="0.2">
      <c r="P142" s="21" t="s">
        <v>1043</v>
      </c>
      <c r="Q142">
        <v>20</v>
      </c>
      <c r="R142" t="s">
        <v>1042</v>
      </c>
      <c r="S142">
        <v>100</v>
      </c>
      <c r="T142" s="21" t="s">
        <v>1478</v>
      </c>
    </row>
    <row r="143" spans="1:20" x14ac:dyDescent="0.2">
      <c r="T143" s="21" t="s">
        <v>1479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06D-2FA1-E146-92FC-6687A481583A}">
  <dimension ref="A1:Q23"/>
  <sheetViews>
    <sheetView zoomScale="120" zoomScaleNormal="120" workbookViewId="0">
      <selection activeCell="F28" sqref="F28"/>
    </sheetView>
  </sheetViews>
  <sheetFormatPr baseColWidth="10" defaultRowHeight="16" x14ac:dyDescent="0.2"/>
  <cols>
    <col min="4" max="4" width="23.6640625" bestFit="1" customWidth="1"/>
    <col min="5" max="18" width="15.6640625" customWidth="1"/>
  </cols>
  <sheetData>
    <row r="1" spans="1:17" x14ac:dyDescent="0.2">
      <c r="A1" t="s">
        <v>706</v>
      </c>
    </row>
    <row r="2" spans="1:17" x14ac:dyDescent="0.2">
      <c r="A2" t="s">
        <v>707</v>
      </c>
    </row>
    <row r="3" spans="1:17" x14ac:dyDescent="0.2">
      <c r="A3" t="s">
        <v>708</v>
      </c>
      <c r="D3" t="s">
        <v>710</v>
      </c>
    </row>
    <row r="4" spans="1:17" x14ac:dyDescent="0.2">
      <c r="E4" t="s">
        <v>11</v>
      </c>
      <c r="F4" t="s">
        <v>12</v>
      </c>
      <c r="G4" t="s">
        <v>440</v>
      </c>
      <c r="L4" t="s">
        <v>528</v>
      </c>
      <c r="M4" t="s">
        <v>15</v>
      </c>
      <c r="N4" t="s">
        <v>527</v>
      </c>
      <c r="O4" t="s">
        <v>14</v>
      </c>
      <c r="P4" t="s">
        <v>530</v>
      </c>
      <c r="Q4" t="s">
        <v>20</v>
      </c>
    </row>
    <row r="5" spans="1:17" x14ac:dyDescent="0.2">
      <c r="D5" s="16" t="s">
        <v>632</v>
      </c>
      <c r="E5" t="s">
        <v>620</v>
      </c>
      <c r="F5" t="s">
        <v>621</v>
      </c>
      <c r="G5" t="s">
        <v>594</v>
      </c>
      <c r="H5" t="s">
        <v>622</v>
      </c>
      <c r="I5" t="s">
        <v>623</v>
      </c>
      <c r="J5" t="s">
        <v>624</v>
      </c>
      <c r="K5" t="s">
        <v>625</v>
      </c>
      <c r="L5" t="s">
        <v>626</v>
      </c>
      <c r="M5" t="s">
        <v>627</v>
      </c>
      <c r="N5" t="s">
        <v>628</v>
      </c>
      <c r="O5" t="s">
        <v>629</v>
      </c>
      <c r="P5" t="s">
        <v>630</v>
      </c>
      <c r="Q5" t="s">
        <v>631</v>
      </c>
    </row>
    <row r="6" spans="1:17" x14ac:dyDescent="0.2">
      <c r="D6">
        <v>50</v>
      </c>
      <c r="E6" t="s">
        <v>633</v>
      </c>
      <c r="F6" t="s">
        <v>634</v>
      </c>
      <c r="G6" t="s">
        <v>594</v>
      </c>
      <c r="H6" t="s">
        <v>635</v>
      </c>
      <c r="I6" t="s">
        <v>636</v>
      </c>
      <c r="J6" t="s">
        <v>637</v>
      </c>
      <c r="K6" t="s">
        <v>638</v>
      </c>
      <c r="L6" t="s">
        <v>639</v>
      </c>
      <c r="M6" t="s">
        <v>640</v>
      </c>
      <c r="N6" t="s">
        <v>641</v>
      </c>
      <c r="O6" t="s">
        <v>642</v>
      </c>
      <c r="P6" t="s">
        <v>643</v>
      </c>
      <c r="Q6" t="s">
        <v>644</v>
      </c>
    </row>
    <row r="7" spans="1:17" x14ac:dyDescent="0.2">
      <c r="D7" s="9">
        <v>100</v>
      </c>
      <c r="E7" t="s">
        <v>670</v>
      </c>
      <c r="F7" t="s">
        <v>671</v>
      </c>
      <c r="G7" t="s">
        <v>594</v>
      </c>
      <c r="H7" t="s">
        <v>672</v>
      </c>
      <c r="I7" t="s">
        <v>673</v>
      </c>
      <c r="J7" t="s">
        <v>674</v>
      </c>
      <c r="K7" t="s">
        <v>675</v>
      </c>
      <c r="L7" t="s">
        <v>676</v>
      </c>
      <c r="M7" t="s">
        <v>677</v>
      </c>
      <c r="N7" t="s">
        <v>678</v>
      </c>
      <c r="O7" t="s">
        <v>679</v>
      </c>
      <c r="P7" t="s">
        <v>680</v>
      </c>
      <c r="Q7" t="s">
        <v>681</v>
      </c>
    </row>
    <row r="8" spans="1:17" x14ac:dyDescent="0.2">
      <c r="D8">
        <v>150</v>
      </c>
      <c r="E8" t="s">
        <v>682</v>
      </c>
      <c r="F8" t="s">
        <v>683</v>
      </c>
      <c r="G8" t="s">
        <v>594</v>
      </c>
      <c r="H8" t="s">
        <v>684</v>
      </c>
      <c r="I8" t="s">
        <v>685</v>
      </c>
      <c r="J8" t="s">
        <v>686</v>
      </c>
      <c r="K8" t="s">
        <v>687</v>
      </c>
      <c r="L8" t="s">
        <v>688</v>
      </c>
      <c r="M8" t="s">
        <v>689</v>
      </c>
      <c r="N8" t="s">
        <v>690</v>
      </c>
      <c r="O8" t="s">
        <v>691</v>
      </c>
      <c r="P8" t="s">
        <v>692</v>
      </c>
      <c r="Q8" t="s">
        <v>693</v>
      </c>
    </row>
    <row r="9" spans="1:17" s="7" customFormat="1" x14ac:dyDescent="0.2">
      <c r="D9" s="7">
        <v>200</v>
      </c>
      <c r="E9" s="7" t="s">
        <v>645</v>
      </c>
      <c r="F9" s="7" t="s">
        <v>646</v>
      </c>
      <c r="G9" s="7" t="s">
        <v>594</v>
      </c>
      <c r="H9" s="7" t="s">
        <v>647</v>
      </c>
      <c r="I9" s="7" t="s">
        <v>648</v>
      </c>
      <c r="J9" s="7" t="s">
        <v>649</v>
      </c>
      <c r="K9" s="7" t="s">
        <v>650</v>
      </c>
      <c r="L9" s="7" t="s">
        <v>651</v>
      </c>
      <c r="M9" s="7" t="s">
        <v>652</v>
      </c>
      <c r="N9" s="7" t="s">
        <v>653</v>
      </c>
      <c r="O9" s="7" t="s">
        <v>654</v>
      </c>
      <c r="P9" s="7" t="s">
        <v>655</v>
      </c>
      <c r="Q9" s="7" t="s">
        <v>656</v>
      </c>
    </row>
    <row r="10" spans="1:17" x14ac:dyDescent="0.2">
      <c r="D10">
        <v>250</v>
      </c>
      <c r="E10" t="s">
        <v>694</v>
      </c>
      <c r="F10" t="s">
        <v>695</v>
      </c>
      <c r="G10" t="s">
        <v>594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  <c r="O10" t="s">
        <v>703</v>
      </c>
      <c r="P10" t="s">
        <v>704</v>
      </c>
      <c r="Q10" t="s">
        <v>705</v>
      </c>
    </row>
    <row r="11" spans="1:17" x14ac:dyDescent="0.2">
      <c r="D11">
        <v>300</v>
      </c>
      <c r="E11" t="s">
        <v>658</v>
      </c>
      <c r="F11" t="s">
        <v>659</v>
      </c>
      <c r="G11" t="s">
        <v>594</v>
      </c>
      <c r="H11" t="s">
        <v>660</v>
      </c>
      <c r="I11" t="s">
        <v>661</v>
      </c>
      <c r="J11" t="s">
        <v>662</v>
      </c>
      <c r="K11" t="s">
        <v>663</v>
      </c>
      <c r="L11" t="s">
        <v>664</v>
      </c>
      <c r="M11" t="s">
        <v>665</v>
      </c>
      <c r="N11" t="s">
        <v>666</v>
      </c>
      <c r="O11" t="s">
        <v>667</v>
      </c>
      <c r="P11" t="s">
        <v>668</v>
      </c>
      <c r="Q11" t="s">
        <v>669</v>
      </c>
    </row>
    <row r="17" spans="1:17" x14ac:dyDescent="0.2">
      <c r="D17" t="s">
        <v>709</v>
      </c>
    </row>
    <row r="18" spans="1:17" x14ac:dyDescent="0.2">
      <c r="D18" t="s">
        <v>657</v>
      </c>
    </row>
    <row r="19" spans="1:17" x14ac:dyDescent="0.2">
      <c r="D19">
        <v>10</v>
      </c>
      <c r="E19" t="s">
        <v>711</v>
      </c>
      <c r="F19" t="s">
        <v>712</v>
      </c>
      <c r="G19" t="s">
        <v>594</v>
      </c>
      <c r="H19" t="s">
        <v>647</v>
      </c>
      <c r="I19" t="s">
        <v>648</v>
      </c>
      <c r="J19" t="s">
        <v>649</v>
      </c>
      <c r="K19" t="s">
        <v>650</v>
      </c>
      <c r="L19" t="s">
        <v>713</v>
      </c>
      <c r="M19" t="s">
        <v>714</v>
      </c>
      <c r="N19" t="s">
        <v>715</v>
      </c>
      <c r="O19" t="s">
        <v>716</v>
      </c>
      <c r="P19" t="s">
        <v>717</v>
      </c>
      <c r="Q19" t="s">
        <v>718</v>
      </c>
    </row>
    <row r="20" spans="1:17" s="17" customFormat="1" x14ac:dyDescent="0.2">
      <c r="A20" s="7"/>
      <c r="B20" s="7"/>
      <c r="C20" s="7"/>
      <c r="D20" s="20">
        <v>15</v>
      </c>
      <c r="E20" s="17" t="s">
        <v>735</v>
      </c>
      <c r="F20" s="17" t="s">
        <v>736</v>
      </c>
      <c r="G20" s="17" t="s">
        <v>594</v>
      </c>
      <c r="H20" s="17" t="s">
        <v>737</v>
      </c>
      <c r="I20" s="17" t="s">
        <v>738</v>
      </c>
      <c r="J20" s="17" t="s">
        <v>739</v>
      </c>
      <c r="K20" s="17" t="s">
        <v>740</v>
      </c>
      <c r="L20" s="17" t="s">
        <v>741</v>
      </c>
      <c r="M20" s="17" t="s">
        <v>742</v>
      </c>
      <c r="N20" s="17" t="s">
        <v>743</v>
      </c>
      <c r="O20" s="17" t="s">
        <v>744</v>
      </c>
      <c r="P20" s="17" t="s">
        <v>745</v>
      </c>
      <c r="Q20" s="17" t="s">
        <v>746</v>
      </c>
    </row>
    <row r="21" spans="1:17" x14ac:dyDescent="0.2">
      <c r="D21" s="7">
        <v>21</v>
      </c>
      <c r="E21" s="7" t="s">
        <v>645</v>
      </c>
      <c r="F21" s="7" t="s">
        <v>646</v>
      </c>
      <c r="G21" s="7" t="s">
        <v>594</v>
      </c>
      <c r="H21" s="7" t="s">
        <v>647</v>
      </c>
      <c r="I21" s="7" t="s">
        <v>648</v>
      </c>
      <c r="J21" s="7" t="s">
        <v>649</v>
      </c>
      <c r="K21" s="7" t="s">
        <v>650</v>
      </c>
      <c r="L21" s="7" t="s">
        <v>651</v>
      </c>
      <c r="M21" s="7" t="s">
        <v>652</v>
      </c>
      <c r="N21" s="7" t="s">
        <v>653</v>
      </c>
      <c r="O21" s="7" t="s">
        <v>654</v>
      </c>
      <c r="P21" s="7" t="s">
        <v>655</v>
      </c>
      <c r="Q21" s="7" t="s">
        <v>656</v>
      </c>
    </row>
    <row r="22" spans="1:17" x14ac:dyDescent="0.2">
      <c r="D22">
        <v>50</v>
      </c>
      <c r="E22" t="s">
        <v>727</v>
      </c>
      <c r="F22" t="s">
        <v>728</v>
      </c>
      <c r="G22" t="s">
        <v>594</v>
      </c>
      <c r="H22" t="s">
        <v>647</v>
      </c>
      <c r="I22" t="s">
        <v>648</v>
      </c>
      <c r="J22" t="s">
        <v>649</v>
      </c>
      <c r="K22" t="s">
        <v>650</v>
      </c>
      <c r="L22" t="s">
        <v>729</v>
      </c>
      <c r="M22" t="s">
        <v>730</v>
      </c>
      <c r="N22" t="s">
        <v>731</v>
      </c>
      <c r="O22" t="s">
        <v>732</v>
      </c>
      <c r="P22" t="s">
        <v>733</v>
      </c>
      <c r="Q22" t="s">
        <v>734</v>
      </c>
    </row>
    <row r="23" spans="1:17" x14ac:dyDescent="0.2">
      <c r="D23">
        <v>100</v>
      </c>
      <c r="E23" t="s">
        <v>719</v>
      </c>
      <c r="F23" t="s">
        <v>720</v>
      </c>
      <c r="G23" t="s">
        <v>594</v>
      </c>
      <c r="H23" t="s">
        <v>647</v>
      </c>
      <c r="I23" t="s">
        <v>648</v>
      </c>
      <c r="J23" t="s">
        <v>649</v>
      </c>
      <c r="K23" t="s">
        <v>650</v>
      </c>
      <c r="L23" t="s">
        <v>721</v>
      </c>
      <c r="M23" t="s">
        <v>722</v>
      </c>
      <c r="N23" t="s">
        <v>723</v>
      </c>
      <c r="O23" t="s">
        <v>724</v>
      </c>
      <c r="P23" t="s">
        <v>725</v>
      </c>
      <c r="Q23" t="s">
        <v>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FE3-26C0-604A-852F-D533EB47599E}">
  <dimension ref="A1:AB266"/>
  <sheetViews>
    <sheetView topLeftCell="E2" workbookViewId="0">
      <selection activeCell="AB6" sqref="AB6"/>
    </sheetView>
  </sheetViews>
  <sheetFormatPr baseColWidth="10" defaultRowHeight="16" x14ac:dyDescent="0.2"/>
  <sheetData>
    <row r="1" spans="1:28" x14ac:dyDescent="0.2">
      <c r="A1" t="s">
        <v>1484</v>
      </c>
    </row>
    <row r="4" spans="1:28" x14ac:dyDescent="0.2">
      <c r="A4" t="s">
        <v>1483</v>
      </c>
      <c r="P4" t="s">
        <v>1493</v>
      </c>
      <c r="AA4" t="s">
        <v>1493</v>
      </c>
    </row>
    <row r="5" spans="1:28" x14ac:dyDescent="0.2">
      <c r="A5" t="s">
        <v>1485</v>
      </c>
      <c r="B5">
        <v>10</v>
      </c>
      <c r="P5" t="s">
        <v>1485</v>
      </c>
      <c r="Q5">
        <v>10</v>
      </c>
      <c r="AA5" t="s">
        <v>1485</v>
      </c>
      <c r="AB5">
        <v>20</v>
      </c>
    </row>
    <row r="6" spans="1:28" x14ac:dyDescent="0.2">
      <c r="A6" t="s">
        <v>1486</v>
      </c>
      <c r="B6">
        <v>100</v>
      </c>
      <c r="P6" t="s">
        <v>1486</v>
      </c>
      <c r="Q6">
        <v>100</v>
      </c>
      <c r="AA6" t="s">
        <v>1486</v>
      </c>
      <c r="AB6">
        <v>100</v>
      </c>
    </row>
    <row r="7" spans="1:28" x14ac:dyDescent="0.2">
      <c r="A7" t="s">
        <v>1487</v>
      </c>
      <c r="P7" t="s">
        <v>1487</v>
      </c>
      <c r="Q7" t="s">
        <v>1494</v>
      </c>
      <c r="AA7" t="s">
        <v>1487</v>
      </c>
      <c r="AB7" t="s">
        <v>1494</v>
      </c>
    </row>
    <row r="8" spans="1:28" x14ac:dyDescent="0.2">
      <c r="N8" t="s">
        <v>1805</v>
      </c>
    </row>
    <row r="9" spans="1:28" x14ac:dyDescent="0.2">
      <c r="A9" t="s">
        <v>1621</v>
      </c>
      <c r="N9" t="s">
        <v>1806</v>
      </c>
    </row>
    <row r="10" spans="1:28" x14ac:dyDescent="0.2">
      <c r="A10" t="s">
        <v>1622</v>
      </c>
      <c r="N10" t="s">
        <v>1807</v>
      </c>
    </row>
    <row r="11" spans="1:28" x14ac:dyDescent="0.2">
      <c r="A11" t="s">
        <v>1623</v>
      </c>
      <c r="N11" t="s">
        <v>1808</v>
      </c>
    </row>
    <row r="12" spans="1:28" x14ac:dyDescent="0.2">
      <c r="A12" t="s">
        <v>1624</v>
      </c>
      <c r="N12" t="s">
        <v>1809</v>
      </c>
    </row>
    <row r="13" spans="1:28" x14ac:dyDescent="0.2">
      <c r="A13" t="s">
        <v>1625</v>
      </c>
      <c r="N13" t="s">
        <v>1810</v>
      </c>
    </row>
    <row r="14" spans="1:28" x14ac:dyDescent="0.2">
      <c r="A14" t="s">
        <v>1626</v>
      </c>
      <c r="N14" t="s">
        <v>1811</v>
      </c>
    </row>
    <row r="15" spans="1:28" x14ac:dyDescent="0.2">
      <c r="A15" t="s">
        <v>1627</v>
      </c>
      <c r="N15" t="s">
        <v>1812</v>
      </c>
    </row>
    <row r="16" spans="1:28" x14ac:dyDescent="0.2">
      <c r="A16" t="s">
        <v>1628</v>
      </c>
      <c r="N16" t="s">
        <v>1813</v>
      </c>
    </row>
    <row r="17" spans="1:14" x14ac:dyDescent="0.2">
      <c r="A17" t="s">
        <v>1629</v>
      </c>
      <c r="N17" t="s">
        <v>1814</v>
      </c>
    </row>
    <row r="18" spans="1:14" x14ac:dyDescent="0.2">
      <c r="A18" t="s">
        <v>1630</v>
      </c>
      <c r="N18" t="s">
        <v>1815</v>
      </c>
    </row>
    <row r="19" spans="1:14" x14ac:dyDescent="0.2">
      <c r="A19" t="s">
        <v>1631</v>
      </c>
      <c r="N19" t="s">
        <v>1816</v>
      </c>
    </row>
    <row r="20" spans="1:14" x14ac:dyDescent="0.2">
      <c r="A20" t="s">
        <v>1632</v>
      </c>
      <c r="N20" t="s">
        <v>1817</v>
      </c>
    </row>
    <row r="21" spans="1:14" x14ac:dyDescent="0.2">
      <c r="A21" t="s">
        <v>1633</v>
      </c>
      <c r="N21" t="s">
        <v>1818</v>
      </c>
    </row>
    <row r="22" spans="1:14" x14ac:dyDescent="0.2">
      <c r="A22" t="s">
        <v>1634</v>
      </c>
      <c r="N22" t="s">
        <v>1819</v>
      </c>
    </row>
    <row r="23" spans="1:14" x14ac:dyDescent="0.2">
      <c r="A23" t="s">
        <v>1635</v>
      </c>
      <c r="N23" t="s">
        <v>1820</v>
      </c>
    </row>
    <row r="24" spans="1:14" x14ac:dyDescent="0.2">
      <c r="A24" t="s">
        <v>1636</v>
      </c>
      <c r="N24" t="s">
        <v>1821</v>
      </c>
    </row>
    <row r="25" spans="1:14" x14ac:dyDescent="0.2">
      <c r="A25" t="s">
        <v>1637</v>
      </c>
      <c r="N25" t="s">
        <v>1822</v>
      </c>
    </row>
    <row r="26" spans="1:14" x14ac:dyDescent="0.2">
      <c r="A26" t="s">
        <v>1638</v>
      </c>
      <c r="N26" t="s">
        <v>1823</v>
      </c>
    </row>
    <row r="27" spans="1:14" x14ac:dyDescent="0.2">
      <c r="A27" t="s">
        <v>1639</v>
      </c>
      <c r="N27" t="s">
        <v>1824</v>
      </c>
    </row>
    <row r="28" spans="1:14" x14ac:dyDescent="0.2">
      <c r="A28" t="s">
        <v>1640</v>
      </c>
      <c r="N28" t="s">
        <v>1825</v>
      </c>
    </row>
    <row r="29" spans="1:14" x14ac:dyDescent="0.2">
      <c r="A29" t="s">
        <v>1641</v>
      </c>
      <c r="N29" t="s">
        <v>1826</v>
      </c>
    </row>
    <row r="30" spans="1:14" x14ac:dyDescent="0.2">
      <c r="A30" t="s">
        <v>1642</v>
      </c>
      <c r="N30" t="s">
        <v>1827</v>
      </c>
    </row>
    <row r="31" spans="1:14" x14ac:dyDescent="0.2">
      <c r="A31" t="s">
        <v>1637</v>
      </c>
      <c r="N31" t="s">
        <v>1828</v>
      </c>
    </row>
    <row r="32" spans="1:14" x14ac:dyDescent="0.2">
      <c r="A32" t="s">
        <v>1643</v>
      </c>
      <c r="N32" t="s">
        <v>1829</v>
      </c>
    </row>
    <row r="33" spans="1:16" x14ac:dyDescent="0.2">
      <c r="A33" t="s">
        <v>1644</v>
      </c>
      <c r="N33" t="s">
        <v>1830</v>
      </c>
    </row>
    <row r="34" spans="1:16" x14ac:dyDescent="0.2">
      <c r="N34" t="s">
        <v>1831</v>
      </c>
    </row>
    <row r="35" spans="1:16" x14ac:dyDescent="0.2">
      <c r="A35" t="s">
        <v>1645</v>
      </c>
      <c r="N35" t="s">
        <v>1832</v>
      </c>
      <c r="P35" t="s">
        <v>1495</v>
      </c>
    </row>
    <row r="36" spans="1:16" x14ac:dyDescent="0.2">
      <c r="A36" t="s">
        <v>1496</v>
      </c>
      <c r="N36" t="s">
        <v>1833</v>
      </c>
      <c r="P36" t="s">
        <v>1496</v>
      </c>
    </row>
    <row r="37" spans="1:16" x14ac:dyDescent="0.2">
      <c r="A37" t="s">
        <v>1488</v>
      </c>
      <c r="N37" t="s">
        <v>1834</v>
      </c>
      <c r="P37" t="s">
        <v>1488</v>
      </c>
    </row>
    <row r="38" spans="1:16" x14ac:dyDescent="0.2">
      <c r="A38" t="s">
        <v>1646</v>
      </c>
      <c r="N38" t="s">
        <v>1835</v>
      </c>
      <c r="P38" t="s">
        <v>1497</v>
      </c>
    </row>
    <row r="39" spans="1:16" x14ac:dyDescent="0.2">
      <c r="A39" t="s">
        <v>1647</v>
      </c>
      <c r="N39" t="s">
        <v>1836</v>
      </c>
      <c r="P39" t="s">
        <v>1498</v>
      </c>
    </row>
    <row r="40" spans="1:16" x14ac:dyDescent="0.2">
      <c r="A40" t="s">
        <v>1647</v>
      </c>
      <c r="N40" t="s">
        <v>1837</v>
      </c>
      <c r="P40" t="s">
        <v>1499</v>
      </c>
    </row>
    <row r="41" spans="1:16" x14ac:dyDescent="0.2">
      <c r="A41" t="s">
        <v>1647</v>
      </c>
      <c r="N41" t="s">
        <v>1838</v>
      </c>
      <c r="P41" t="s">
        <v>1500</v>
      </c>
    </row>
    <row r="42" spans="1:16" x14ac:dyDescent="0.2">
      <c r="A42" t="s">
        <v>1647</v>
      </c>
      <c r="P42" t="s">
        <v>1501</v>
      </c>
    </row>
    <row r="43" spans="1:16" x14ac:dyDescent="0.2">
      <c r="A43" t="s">
        <v>1647</v>
      </c>
      <c r="P43" t="s">
        <v>1502</v>
      </c>
    </row>
    <row r="44" spans="1:16" x14ac:dyDescent="0.2">
      <c r="A44" t="s">
        <v>1647</v>
      </c>
      <c r="P44" t="s">
        <v>1503</v>
      </c>
    </row>
    <row r="45" spans="1:16" x14ac:dyDescent="0.2">
      <c r="A45" t="s">
        <v>1647</v>
      </c>
      <c r="P45" t="s">
        <v>1504</v>
      </c>
    </row>
    <row r="46" spans="1:16" x14ac:dyDescent="0.2">
      <c r="A46" t="s">
        <v>1647</v>
      </c>
      <c r="P46" t="s">
        <v>1505</v>
      </c>
    </row>
    <row r="47" spans="1:16" x14ac:dyDescent="0.2">
      <c r="A47" t="s">
        <v>1647</v>
      </c>
      <c r="P47" t="s">
        <v>1506</v>
      </c>
    </row>
    <row r="49" spans="1:16" x14ac:dyDescent="0.2">
      <c r="A49" t="s">
        <v>1489</v>
      </c>
      <c r="P49" t="s">
        <v>1489</v>
      </c>
    </row>
    <row r="50" spans="1:16" x14ac:dyDescent="0.2">
      <c r="A50" t="s">
        <v>1648</v>
      </c>
      <c r="P50" t="s">
        <v>1507</v>
      </c>
    </row>
    <row r="51" spans="1:16" x14ac:dyDescent="0.2">
      <c r="A51" t="s">
        <v>1649</v>
      </c>
      <c r="P51" t="s">
        <v>1508</v>
      </c>
    </row>
    <row r="52" spans="1:16" x14ac:dyDescent="0.2">
      <c r="A52" t="s">
        <v>1650</v>
      </c>
      <c r="P52" t="s">
        <v>1509</v>
      </c>
    </row>
    <row r="53" spans="1:16" x14ac:dyDescent="0.2">
      <c r="A53" t="s">
        <v>1651</v>
      </c>
      <c r="P53" t="s">
        <v>1510</v>
      </c>
    </row>
    <row r="54" spans="1:16" x14ac:dyDescent="0.2">
      <c r="A54" t="s">
        <v>1651</v>
      </c>
      <c r="P54" t="s">
        <v>1511</v>
      </c>
    </row>
    <row r="55" spans="1:16" x14ac:dyDescent="0.2">
      <c r="A55" t="s">
        <v>1651</v>
      </c>
      <c r="P55" t="s">
        <v>1512</v>
      </c>
    </row>
    <row r="56" spans="1:16" x14ac:dyDescent="0.2">
      <c r="A56" t="s">
        <v>1651</v>
      </c>
      <c r="P56" t="s">
        <v>1513</v>
      </c>
    </row>
    <row r="57" spans="1:16" x14ac:dyDescent="0.2">
      <c r="A57" t="s">
        <v>1651</v>
      </c>
      <c r="P57" t="s">
        <v>1514</v>
      </c>
    </row>
    <row r="58" spans="1:16" x14ac:dyDescent="0.2">
      <c r="A58" t="s">
        <v>1651</v>
      </c>
      <c r="P58" t="s">
        <v>1515</v>
      </c>
    </row>
    <row r="59" spans="1:16" x14ac:dyDescent="0.2">
      <c r="A59" t="s">
        <v>1651</v>
      </c>
      <c r="P59" t="s">
        <v>1516</v>
      </c>
    </row>
    <row r="61" spans="1:16" x14ac:dyDescent="0.2">
      <c r="A61" t="s">
        <v>1490</v>
      </c>
      <c r="P61" t="s">
        <v>1490</v>
      </c>
    </row>
    <row r="62" spans="1:16" x14ac:dyDescent="0.2">
      <c r="A62" t="s">
        <v>1652</v>
      </c>
      <c r="P62" t="s">
        <v>1517</v>
      </c>
    </row>
    <row r="63" spans="1:16" x14ac:dyDescent="0.2">
      <c r="A63" t="s">
        <v>1653</v>
      </c>
      <c r="P63" t="s">
        <v>1518</v>
      </c>
    </row>
    <row r="64" spans="1:16" x14ac:dyDescent="0.2">
      <c r="A64" t="s">
        <v>1654</v>
      </c>
      <c r="P64" t="s">
        <v>1519</v>
      </c>
    </row>
    <row r="65" spans="1:16" x14ac:dyDescent="0.2">
      <c r="A65" t="s">
        <v>1654</v>
      </c>
      <c r="P65" t="s">
        <v>1520</v>
      </c>
    </row>
    <row r="66" spans="1:16" x14ac:dyDescent="0.2">
      <c r="A66" t="s">
        <v>1654</v>
      </c>
      <c r="P66" t="s">
        <v>1521</v>
      </c>
    </row>
    <row r="67" spans="1:16" x14ac:dyDescent="0.2">
      <c r="A67" t="s">
        <v>1654</v>
      </c>
      <c r="P67" t="s">
        <v>1522</v>
      </c>
    </row>
    <row r="68" spans="1:16" x14ac:dyDescent="0.2">
      <c r="A68" t="s">
        <v>1654</v>
      </c>
      <c r="P68" t="s">
        <v>1523</v>
      </c>
    </row>
    <row r="69" spans="1:16" x14ac:dyDescent="0.2">
      <c r="A69" t="s">
        <v>1654</v>
      </c>
      <c r="P69" t="s">
        <v>1524</v>
      </c>
    </row>
    <row r="70" spans="1:16" x14ac:dyDescent="0.2">
      <c r="A70" t="s">
        <v>1654</v>
      </c>
      <c r="P70" t="s">
        <v>1525</v>
      </c>
    </row>
    <row r="71" spans="1:16" x14ac:dyDescent="0.2">
      <c r="A71" t="s">
        <v>1654</v>
      </c>
      <c r="P71" t="s">
        <v>1526</v>
      </c>
    </row>
    <row r="73" spans="1:16" x14ac:dyDescent="0.2">
      <c r="A73" t="s">
        <v>1491</v>
      </c>
      <c r="P73" t="s">
        <v>1491</v>
      </c>
    </row>
    <row r="75" spans="1:16" x14ac:dyDescent="0.2">
      <c r="A75" t="s">
        <v>1527</v>
      </c>
      <c r="P75" t="s">
        <v>1527</v>
      </c>
    </row>
    <row r="76" spans="1:16" x14ac:dyDescent="0.2">
      <c r="A76" t="s">
        <v>1655</v>
      </c>
      <c r="P76" t="s">
        <v>1528</v>
      </c>
    </row>
    <row r="77" spans="1:16" x14ac:dyDescent="0.2">
      <c r="A77" t="s">
        <v>1656</v>
      </c>
      <c r="P77" t="s">
        <v>1529</v>
      </c>
    </row>
    <row r="78" spans="1:16" x14ac:dyDescent="0.2">
      <c r="A78" t="s">
        <v>1657</v>
      </c>
      <c r="P78" t="s">
        <v>1530</v>
      </c>
    </row>
    <row r="79" spans="1:16" x14ac:dyDescent="0.2">
      <c r="A79" t="s">
        <v>1658</v>
      </c>
      <c r="P79" t="s">
        <v>1531</v>
      </c>
    </row>
    <row r="80" spans="1:16" x14ac:dyDescent="0.2">
      <c r="A80" t="s">
        <v>1659</v>
      </c>
      <c r="P80" t="s">
        <v>1532</v>
      </c>
    </row>
    <row r="81" spans="1:16" x14ac:dyDescent="0.2">
      <c r="A81" t="s">
        <v>1659</v>
      </c>
      <c r="P81" t="s">
        <v>1533</v>
      </c>
    </row>
    <row r="82" spans="1:16" x14ac:dyDescent="0.2">
      <c r="A82" t="s">
        <v>1659</v>
      </c>
      <c r="P82" t="s">
        <v>1534</v>
      </c>
    </row>
    <row r="83" spans="1:16" x14ac:dyDescent="0.2">
      <c r="A83" t="s">
        <v>1659</v>
      </c>
      <c r="P83" t="s">
        <v>1535</v>
      </c>
    </row>
    <row r="84" spans="1:16" x14ac:dyDescent="0.2">
      <c r="A84" t="s">
        <v>1659</v>
      </c>
      <c r="P84" t="s">
        <v>1536</v>
      </c>
    </row>
    <row r="85" spans="1:16" x14ac:dyDescent="0.2">
      <c r="A85" t="s">
        <v>1659</v>
      </c>
      <c r="P85" t="s">
        <v>1537</v>
      </c>
    </row>
    <row r="87" spans="1:16" x14ac:dyDescent="0.2">
      <c r="A87" t="s">
        <v>1538</v>
      </c>
      <c r="P87" t="s">
        <v>1538</v>
      </c>
    </row>
    <row r="88" spans="1:16" x14ac:dyDescent="0.2">
      <c r="A88" t="s">
        <v>1660</v>
      </c>
      <c r="P88" t="s">
        <v>1539</v>
      </c>
    </row>
    <row r="89" spans="1:16" x14ac:dyDescent="0.2">
      <c r="A89" t="s">
        <v>1661</v>
      </c>
      <c r="P89" t="s">
        <v>1540</v>
      </c>
    </row>
    <row r="90" spans="1:16" x14ac:dyDescent="0.2">
      <c r="A90" t="s">
        <v>1647</v>
      </c>
      <c r="P90" t="s">
        <v>1541</v>
      </c>
    </row>
    <row r="91" spans="1:16" x14ac:dyDescent="0.2">
      <c r="A91" t="s">
        <v>1647</v>
      </c>
      <c r="P91" t="s">
        <v>1542</v>
      </c>
    </row>
    <row r="92" spans="1:16" x14ac:dyDescent="0.2">
      <c r="A92" t="s">
        <v>1647</v>
      </c>
      <c r="P92" t="s">
        <v>1543</v>
      </c>
    </row>
    <row r="93" spans="1:16" x14ac:dyDescent="0.2">
      <c r="A93" t="s">
        <v>1647</v>
      </c>
      <c r="P93" t="s">
        <v>1544</v>
      </c>
    </row>
    <row r="94" spans="1:16" x14ac:dyDescent="0.2">
      <c r="A94" t="s">
        <v>1647</v>
      </c>
      <c r="P94" t="s">
        <v>1545</v>
      </c>
    </row>
    <row r="95" spans="1:16" x14ac:dyDescent="0.2">
      <c r="A95" t="s">
        <v>1647</v>
      </c>
      <c r="P95" t="s">
        <v>1546</v>
      </c>
    </row>
    <row r="96" spans="1:16" x14ac:dyDescent="0.2">
      <c r="A96" t="s">
        <v>1647</v>
      </c>
      <c r="P96" t="s">
        <v>1547</v>
      </c>
    </row>
    <row r="97" spans="1:16" x14ac:dyDescent="0.2">
      <c r="A97" t="s">
        <v>1647</v>
      </c>
      <c r="P97" t="s">
        <v>1548</v>
      </c>
    </row>
    <row r="99" spans="1:16" x14ac:dyDescent="0.2">
      <c r="A99" t="s">
        <v>1549</v>
      </c>
      <c r="P99" t="s">
        <v>1549</v>
      </c>
    </row>
    <row r="100" spans="1:16" x14ac:dyDescent="0.2">
      <c r="A100" t="s">
        <v>1662</v>
      </c>
      <c r="P100" t="s">
        <v>1550</v>
      </c>
    </row>
    <row r="101" spans="1:16" x14ac:dyDescent="0.2">
      <c r="A101" t="s">
        <v>1647</v>
      </c>
      <c r="P101" t="s">
        <v>1551</v>
      </c>
    </row>
    <row r="102" spans="1:16" x14ac:dyDescent="0.2">
      <c r="A102" t="s">
        <v>1647</v>
      </c>
      <c r="P102" t="s">
        <v>1552</v>
      </c>
    </row>
    <row r="103" spans="1:16" x14ac:dyDescent="0.2">
      <c r="A103" t="s">
        <v>1647</v>
      </c>
      <c r="P103" t="s">
        <v>1553</v>
      </c>
    </row>
    <row r="104" spans="1:16" x14ac:dyDescent="0.2">
      <c r="A104" t="s">
        <v>1647</v>
      </c>
      <c r="P104" t="s">
        <v>1554</v>
      </c>
    </row>
    <row r="105" spans="1:16" x14ac:dyDescent="0.2">
      <c r="A105" t="s">
        <v>1647</v>
      </c>
      <c r="P105" t="s">
        <v>1555</v>
      </c>
    </row>
    <row r="106" spans="1:16" x14ac:dyDescent="0.2">
      <c r="A106" t="s">
        <v>1647</v>
      </c>
      <c r="P106" t="s">
        <v>1556</v>
      </c>
    </row>
    <row r="107" spans="1:16" x14ac:dyDescent="0.2">
      <c r="A107" t="s">
        <v>1647</v>
      </c>
      <c r="P107" t="s">
        <v>1557</v>
      </c>
    </row>
    <row r="108" spans="1:16" x14ac:dyDescent="0.2">
      <c r="A108" t="s">
        <v>1647</v>
      </c>
      <c r="P108" t="s">
        <v>1558</v>
      </c>
    </row>
    <row r="109" spans="1:16" x14ac:dyDescent="0.2">
      <c r="A109" t="s">
        <v>1647</v>
      </c>
      <c r="P109" t="s">
        <v>1559</v>
      </c>
    </row>
    <row r="111" spans="1:16" x14ac:dyDescent="0.2">
      <c r="A111" t="s">
        <v>1492</v>
      </c>
      <c r="P111" t="s">
        <v>1560</v>
      </c>
    </row>
    <row r="112" spans="1:16" x14ac:dyDescent="0.2">
      <c r="A112" t="s">
        <v>1496</v>
      </c>
      <c r="P112" t="s">
        <v>1496</v>
      </c>
    </row>
    <row r="113" spans="1:16" x14ac:dyDescent="0.2">
      <c r="A113" t="s">
        <v>1488</v>
      </c>
      <c r="P113" t="s">
        <v>1488</v>
      </c>
    </row>
    <row r="114" spans="1:16" x14ac:dyDescent="0.2">
      <c r="A114" t="s">
        <v>1663</v>
      </c>
      <c r="P114" t="s">
        <v>1561</v>
      </c>
    </row>
    <row r="115" spans="1:16" x14ac:dyDescent="0.2">
      <c r="A115" t="s">
        <v>1664</v>
      </c>
      <c r="P115" t="s">
        <v>1562</v>
      </c>
    </row>
    <row r="116" spans="1:16" x14ac:dyDescent="0.2">
      <c r="A116" t="s">
        <v>1664</v>
      </c>
      <c r="P116" t="s">
        <v>1563</v>
      </c>
    </row>
    <row r="117" spans="1:16" x14ac:dyDescent="0.2">
      <c r="A117" t="s">
        <v>1664</v>
      </c>
      <c r="P117" t="s">
        <v>1564</v>
      </c>
    </row>
    <row r="118" spans="1:16" x14ac:dyDescent="0.2">
      <c r="A118" t="s">
        <v>1664</v>
      </c>
      <c r="P118" t="s">
        <v>1565</v>
      </c>
    </row>
    <row r="119" spans="1:16" x14ac:dyDescent="0.2">
      <c r="A119" t="s">
        <v>1664</v>
      </c>
      <c r="P119" t="s">
        <v>1566</v>
      </c>
    </row>
    <row r="120" spans="1:16" x14ac:dyDescent="0.2">
      <c r="A120" t="s">
        <v>1664</v>
      </c>
      <c r="P120" t="s">
        <v>1567</v>
      </c>
    </row>
    <row r="121" spans="1:16" x14ac:dyDescent="0.2">
      <c r="A121" t="s">
        <v>1664</v>
      </c>
      <c r="P121" t="s">
        <v>1568</v>
      </c>
    </row>
    <row r="122" spans="1:16" x14ac:dyDescent="0.2">
      <c r="A122" t="s">
        <v>1664</v>
      </c>
      <c r="P122" t="s">
        <v>1569</v>
      </c>
    </row>
    <row r="123" spans="1:16" x14ac:dyDescent="0.2">
      <c r="A123" t="s">
        <v>1664</v>
      </c>
      <c r="P123" t="s">
        <v>1570</v>
      </c>
    </row>
    <row r="125" spans="1:16" x14ac:dyDescent="0.2">
      <c r="A125" t="s">
        <v>1489</v>
      </c>
      <c r="P125" t="s">
        <v>1489</v>
      </c>
    </row>
    <row r="126" spans="1:16" x14ac:dyDescent="0.2">
      <c r="A126" t="s">
        <v>1665</v>
      </c>
      <c r="P126" t="s">
        <v>1571</v>
      </c>
    </row>
    <row r="127" spans="1:16" x14ac:dyDescent="0.2">
      <c r="A127" t="s">
        <v>1666</v>
      </c>
      <c r="P127" t="s">
        <v>1572</v>
      </c>
    </row>
    <row r="128" spans="1:16" x14ac:dyDescent="0.2">
      <c r="A128" t="s">
        <v>1667</v>
      </c>
      <c r="P128" t="s">
        <v>1573</v>
      </c>
    </row>
    <row r="129" spans="1:16" x14ac:dyDescent="0.2">
      <c r="A129" t="s">
        <v>1668</v>
      </c>
      <c r="P129" t="s">
        <v>1574</v>
      </c>
    </row>
    <row r="130" spans="1:16" x14ac:dyDescent="0.2">
      <c r="A130" t="s">
        <v>1668</v>
      </c>
      <c r="P130" t="s">
        <v>1575</v>
      </c>
    </row>
    <row r="131" spans="1:16" x14ac:dyDescent="0.2">
      <c r="A131" t="s">
        <v>1668</v>
      </c>
      <c r="P131" t="s">
        <v>1576</v>
      </c>
    </row>
    <row r="132" spans="1:16" x14ac:dyDescent="0.2">
      <c r="A132" t="s">
        <v>1668</v>
      </c>
      <c r="P132" t="s">
        <v>1577</v>
      </c>
    </row>
    <row r="133" spans="1:16" x14ac:dyDescent="0.2">
      <c r="A133" t="s">
        <v>1668</v>
      </c>
      <c r="P133" t="s">
        <v>1578</v>
      </c>
    </row>
    <row r="134" spans="1:16" x14ac:dyDescent="0.2">
      <c r="A134" t="s">
        <v>1668</v>
      </c>
      <c r="P134" t="s">
        <v>1579</v>
      </c>
    </row>
    <row r="135" spans="1:16" x14ac:dyDescent="0.2">
      <c r="A135" t="s">
        <v>1668</v>
      </c>
      <c r="P135" t="s">
        <v>1580</v>
      </c>
    </row>
    <row r="137" spans="1:16" x14ac:dyDescent="0.2">
      <c r="A137" t="s">
        <v>1490</v>
      </c>
      <c r="P137" t="s">
        <v>1490</v>
      </c>
    </row>
    <row r="138" spans="1:16" x14ac:dyDescent="0.2">
      <c r="A138" t="s">
        <v>1669</v>
      </c>
      <c r="P138" t="s">
        <v>1581</v>
      </c>
    </row>
    <row r="139" spans="1:16" x14ac:dyDescent="0.2">
      <c r="A139" t="s">
        <v>1670</v>
      </c>
      <c r="P139" t="s">
        <v>1582</v>
      </c>
    </row>
    <row r="140" spans="1:16" x14ac:dyDescent="0.2">
      <c r="A140" t="s">
        <v>1671</v>
      </c>
      <c r="P140" t="s">
        <v>1583</v>
      </c>
    </row>
    <row r="141" spans="1:16" x14ac:dyDescent="0.2">
      <c r="A141" t="s">
        <v>1671</v>
      </c>
      <c r="P141" t="s">
        <v>1584</v>
      </c>
    </row>
    <row r="142" spans="1:16" x14ac:dyDescent="0.2">
      <c r="A142" t="s">
        <v>1671</v>
      </c>
      <c r="P142" t="s">
        <v>1585</v>
      </c>
    </row>
    <row r="143" spans="1:16" x14ac:dyDescent="0.2">
      <c r="A143" t="s">
        <v>1671</v>
      </c>
      <c r="P143" t="s">
        <v>1586</v>
      </c>
    </row>
    <row r="144" spans="1:16" x14ac:dyDescent="0.2">
      <c r="A144" t="s">
        <v>1671</v>
      </c>
      <c r="P144" t="s">
        <v>1587</v>
      </c>
    </row>
    <row r="145" spans="1:16" x14ac:dyDescent="0.2">
      <c r="A145" t="s">
        <v>1671</v>
      </c>
      <c r="P145" t="s">
        <v>1588</v>
      </c>
    </row>
    <row r="146" spans="1:16" x14ac:dyDescent="0.2">
      <c r="A146" t="s">
        <v>1671</v>
      </c>
      <c r="P146" t="s">
        <v>1589</v>
      </c>
    </row>
    <row r="147" spans="1:16" x14ac:dyDescent="0.2">
      <c r="A147" t="s">
        <v>1671</v>
      </c>
      <c r="P147" t="s">
        <v>1590</v>
      </c>
    </row>
    <row r="149" spans="1:16" x14ac:dyDescent="0.2">
      <c r="A149" t="s">
        <v>1491</v>
      </c>
      <c r="P149" t="s">
        <v>1491</v>
      </c>
    </row>
    <row r="151" spans="1:16" x14ac:dyDescent="0.2">
      <c r="A151" t="s">
        <v>1527</v>
      </c>
      <c r="P151" t="s">
        <v>1527</v>
      </c>
    </row>
    <row r="152" spans="1:16" x14ac:dyDescent="0.2">
      <c r="A152" t="s">
        <v>1672</v>
      </c>
      <c r="P152" t="s">
        <v>1591</v>
      </c>
    </row>
    <row r="153" spans="1:16" x14ac:dyDescent="0.2">
      <c r="A153" t="s">
        <v>1672</v>
      </c>
      <c r="P153" t="s">
        <v>1592</v>
      </c>
    </row>
    <row r="154" spans="1:16" x14ac:dyDescent="0.2">
      <c r="A154" t="s">
        <v>1673</v>
      </c>
      <c r="P154" t="s">
        <v>1593</v>
      </c>
    </row>
    <row r="155" spans="1:16" x14ac:dyDescent="0.2">
      <c r="A155" t="s">
        <v>1674</v>
      </c>
      <c r="P155" t="s">
        <v>1594</v>
      </c>
    </row>
    <row r="156" spans="1:16" x14ac:dyDescent="0.2">
      <c r="A156" t="s">
        <v>1675</v>
      </c>
      <c r="P156" t="s">
        <v>1595</v>
      </c>
    </row>
    <row r="157" spans="1:16" x14ac:dyDescent="0.2">
      <c r="A157" t="s">
        <v>1675</v>
      </c>
      <c r="P157" t="s">
        <v>1596</v>
      </c>
    </row>
    <row r="158" spans="1:16" x14ac:dyDescent="0.2">
      <c r="A158" t="s">
        <v>1675</v>
      </c>
      <c r="P158" t="s">
        <v>1597</v>
      </c>
    </row>
    <row r="159" spans="1:16" x14ac:dyDescent="0.2">
      <c r="A159" t="s">
        <v>1675</v>
      </c>
      <c r="P159" t="s">
        <v>1598</v>
      </c>
    </row>
    <row r="160" spans="1:16" x14ac:dyDescent="0.2">
      <c r="A160" t="s">
        <v>1675</v>
      </c>
      <c r="P160" t="s">
        <v>1599</v>
      </c>
    </row>
    <row r="161" spans="1:16" x14ac:dyDescent="0.2">
      <c r="A161" t="s">
        <v>1675</v>
      </c>
      <c r="P161" t="s">
        <v>1600</v>
      </c>
    </row>
    <row r="163" spans="1:16" x14ac:dyDescent="0.2">
      <c r="A163" t="s">
        <v>1538</v>
      </c>
      <c r="P163" t="s">
        <v>1538</v>
      </c>
    </row>
    <row r="164" spans="1:16" x14ac:dyDescent="0.2">
      <c r="A164" t="s">
        <v>1676</v>
      </c>
      <c r="P164" t="s">
        <v>1601</v>
      </c>
    </row>
    <row r="165" spans="1:16" x14ac:dyDescent="0.2">
      <c r="A165" t="s">
        <v>1677</v>
      </c>
      <c r="P165" t="s">
        <v>1602</v>
      </c>
    </row>
    <row r="166" spans="1:16" x14ac:dyDescent="0.2">
      <c r="A166" t="s">
        <v>1678</v>
      </c>
      <c r="P166" t="s">
        <v>1603</v>
      </c>
    </row>
    <row r="167" spans="1:16" x14ac:dyDescent="0.2">
      <c r="A167" t="s">
        <v>1678</v>
      </c>
      <c r="P167" t="s">
        <v>1604</v>
      </c>
    </row>
    <row r="168" spans="1:16" x14ac:dyDescent="0.2">
      <c r="A168" t="s">
        <v>1678</v>
      </c>
      <c r="P168" t="s">
        <v>1605</v>
      </c>
    </row>
    <row r="169" spans="1:16" x14ac:dyDescent="0.2">
      <c r="A169" t="s">
        <v>1678</v>
      </c>
      <c r="P169" t="s">
        <v>1606</v>
      </c>
    </row>
    <row r="170" spans="1:16" x14ac:dyDescent="0.2">
      <c r="A170" t="s">
        <v>1678</v>
      </c>
      <c r="P170" t="s">
        <v>1607</v>
      </c>
    </row>
    <row r="171" spans="1:16" x14ac:dyDescent="0.2">
      <c r="A171" t="s">
        <v>1678</v>
      </c>
      <c r="P171" t="s">
        <v>1608</v>
      </c>
    </row>
    <row r="172" spans="1:16" x14ac:dyDescent="0.2">
      <c r="A172" t="s">
        <v>1678</v>
      </c>
      <c r="P172" t="s">
        <v>1609</v>
      </c>
    </row>
    <row r="173" spans="1:16" x14ac:dyDescent="0.2">
      <c r="A173" t="s">
        <v>1678</v>
      </c>
      <c r="P173" t="s">
        <v>1610</v>
      </c>
    </row>
    <row r="175" spans="1:16" x14ac:dyDescent="0.2">
      <c r="A175" t="s">
        <v>1549</v>
      </c>
      <c r="P175" t="s">
        <v>1549</v>
      </c>
    </row>
    <row r="176" spans="1:16" x14ac:dyDescent="0.2">
      <c r="A176" t="s">
        <v>1679</v>
      </c>
      <c r="P176" t="s">
        <v>1561</v>
      </c>
    </row>
    <row r="177" spans="1:18" x14ac:dyDescent="0.2">
      <c r="A177" t="s">
        <v>1680</v>
      </c>
      <c r="P177" t="s">
        <v>1611</v>
      </c>
    </row>
    <row r="178" spans="1:18" x14ac:dyDescent="0.2">
      <c r="A178" t="s">
        <v>1680</v>
      </c>
      <c r="P178" t="s">
        <v>1612</v>
      </c>
    </row>
    <row r="179" spans="1:18" x14ac:dyDescent="0.2">
      <c r="A179" t="s">
        <v>1680</v>
      </c>
      <c r="P179" t="s">
        <v>1613</v>
      </c>
    </row>
    <row r="180" spans="1:18" x14ac:dyDescent="0.2">
      <c r="A180" t="s">
        <v>1680</v>
      </c>
      <c r="P180" t="s">
        <v>1614</v>
      </c>
    </row>
    <row r="181" spans="1:18" x14ac:dyDescent="0.2">
      <c r="A181" t="s">
        <v>1680</v>
      </c>
      <c r="P181" t="s">
        <v>1615</v>
      </c>
    </row>
    <row r="182" spans="1:18" x14ac:dyDescent="0.2">
      <c r="A182" t="s">
        <v>1680</v>
      </c>
      <c r="P182" t="s">
        <v>1616</v>
      </c>
    </row>
    <row r="183" spans="1:18" x14ac:dyDescent="0.2">
      <c r="A183" t="s">
        <v>1680</v>
      </c>
      <c r="P183" t="s">
        <v>1617</v>
      </c>
    </row>
    <row r="184" spans="1:18" x14ac:dyDescent="0.2">
      <c r="A184" t="s">
        <v>1680</v>
      </c>
      <c r="P184" t="s">
        <v>1618</v>
      </c>
    </row>
    <row r="185" spans="1:18" x14ac:dyDescent="0.2">
      <c r="A185" t="s">
        <v>1680</v>
      </c>
      <c r="P185" t="s">
        <v>1619</v>
      </c>
    </row>
    <row r="187" spans="1:18" x14ac:dyDescent="0.2">
      <c r="A187" t="s">
        <v>1620</v>
      </c>
      <c r="P187" t="s">
        <v>1620</v>
      </c>
    </row>
    <row r="188" spans="1:18" x14ac:dyDescent="0.2">
      <c r="G188" t="s">
        <v>1801</v>
      </c>
    </row>
    <row r="189" spans="1:18" x14ac:dyDescent="0.2">
      <c r="G189" t="s">
        <v>1496</v>
      </c>
      <c r="R189" t="s">
        <v>1802</v>
      </c>
    </row>
    <row r="190" spans="1:18" x14ac:dyDescent="0.2">
      <c r="G190" t="s">
        <v>1488</v>
      </c>
      <c r="R190" t="s">
        <v>1496</v>
      </c>
    </row>
    <row r="191" spans="1:18" x14ac:dyDescent="0.2">
      <c r="G191" t="s">
        <v>1681</v>
      </c>
      <c r="R191" t="s">
        <v>1488</v>
      </c>
    </row>
    <row r="192" spans="1:18" x14ac:dyDescent="0.2">
      <c r="G192" t="s">
        <v>1682</v>
      </c>
      <c r="R192" t="s">
        <v>1741</v>
      </c>
    </row>
    <row r="193" spans="7:18" x14ac:dyDescent="0.2">
      <c r="G193" t="s">
        <v>1683</v>
      </c>
      <c r="R193" t="s">
        <v>1742</v>
      </c>
    </row>
    <row r="194" spans="7:18" x14ac:dyDescent="0.2">
      <c r="G194" t="s">
        <v>1684</v>
      </c>
      <c r="R194" t="s">
        <v>1743</v>
      </c>
    </row>
    <row r="195" spans="7:18" x14ac:dyDescent="0.2">
      <c r="G195" t="s">
        <v>1685</v>
      </c>
      <c r="R195" t="s">
        <v>1744</v>
      </c>
    </row>
    <row r="196" spans="7:18" x14ac:dyDescent="0.2">
      <c r="G196" t="s">
        <v>1686</v>
      </c>
      <c r="R196" t="s">
        <v>1745</v>
      </c>
    </row>
    <row r="197" spans="7:18" x14ac:dyDescent="0.2">
      <c r="G197" t="s">
        <v>1687</v>
      </c>
      <c r="R197" t="s">
        <v>1746</v>
      </c>
    </row>
    <row r="198" spans="7:18" x14ac:dyDescent="0.2">
      <c r="G198" t="s">
        <v>1688</v>
      </c>
      <c r="R198" t="s">
        <v>1747</v>
      </c>
    </row>
    <row r="199" spans="7:18" x14ac:dyDescent="0.2">
      <c r="G199" t="s">
        <v>1689</v>
      </c>
      <c r="R199" t="s">
        <v>1748</v>
      </c>
    </row>
    <row r="200" spans="7:18" x14ac:dyDescent="0.2">
      <c r="G200" t="s">
        <v>1690</v>
      </c>
      <c r="R200" t="s">
        <v>1749</v>
      </c>
    </row>
    <row r="201" spans="7:18" x14ac:dyDescent="0.2">
      <c r="R201" t="s">
        <v>1750</v>
      </c>
    </row>
    <row r="202" spans="7:18" x14ac:dyDescent="0.2">
      <c r="G202" t="s">
        <v>1489</v>
      </c>
    </row>
    <row r="203" spans="7:18" x14ac:dyDescent="0.2">
      <c r="G203" t="s">
        <v>1691</v>
      </c>
      <c r="R203" t="s">
        <v>1489</v>
      </c>
    </row>
    <row r="204" spans="7:18" x14ac:dyDescent="0.2">
      <c r="G204" t="s">
        <v>1692</v>
      </c>
      <c r="R204" t="s">
        <v>1751</v>
      </c>
    </row>
    <row r="205" spans="7:18" x14ac:dyDescent="0.2">
      <c r="G205" t="s">
        <v>1693</v>
      </c>
      <c r="R205" t="s">
        <v>1752</v>
      </c>
    </row>
    <row r="206" spans="7:18" x14ac:dyDescent="0.2">
      <c r="G206" t="s">
        <v>1694</v>
      </c>
      <c r="R206" t="s">
        <v>1753</v>
      </c>
    </row>
    <row r="207" spans="7:18" x14ac:dyDescent="0.2">
      <c r="G207" t="s">
        <v>1695</v>
      </c>
      <c r="R207" t="s">
        <v>1754</v>
      </c>
    </row>
    <row r="208" spans="7:18" x14ac:dyDescent="0.2">
      <c r="G208" t="s">
        <v>1696</v>
      </c>
      <c r="R208" t="s">
        <v>1755</v>
      </c>
    </row>
    <row r="209" spans="7:18" x14ac:dyDescent="0.2">
      <c r="G209" t="s">
        <v>1697</v>
      </c>
      <c r="R209" t="s">
        <v>1756</v>
      </c>
    </row>
    <row r="210" spans="7:18" x14ac:dyDescent="0.2">
      <c r="G210" t="s">
        <v>1698</v>
      </c>
      <c r="R210" t="s">
        <v>1757</v>
      </c>
    </row>
    <row r="211" spans="7:18" x14ac:dyDescent="0.2">
      <c r="G211" t="s">
        <v>1699</v>
      </c>
      <c r="R211" t="s">
        <v>1758</v>
      </c>
    </row>
    <row r="212" spans="7:18" x14ac:dyDescent="0.2">
      <c r="G212" t="s">
        <v>1700</v>
      </c>
      <c r="R212" t="s">
        <v>1759</v>
      </c>
    </row>
    <row r="213" spans="7:18" x14ac:dyDescent="0.2">
      <c r="R213" t="s">
        <v>1760</v>
      </c>
    </row>
    <row r="214" spans="7:18" x14ac:dyDescent="0.2">
      <c r="G214" t="s">
        <v>1490</v>
      </c>
    </row>
    <row r="215" spans="7:18" x14ac:dyDescent="0.2">
      <c r="G215" t="s">
        <v>1701</v>
      </c>
      <c r="R215" t="s">
        <v>1490</v>
      </c>
    </row>
    <row r="216" spans="7:18" x14ac:dyDescent="0.2">
      <c r="G216" t="s">
        <v>1702</v>
      </c>
      <c r="R216" t="s">
        <v>1761</v>
      </c>
    </row>
    <row r="217" spans="7:18" x14ac:dyDescent="0.2">
      <c r="G217" t="s">
        <v>1703</v>
      </c>
      <c r="R217" t="s">
        <v>1762</v>
      </c>
    </row>
    <row r="218" spans="7:18" x14ac:dyDescent="0.2">
      <c r="G218" t="s">
        <v>1704</v>
      </c>
      <c r="R218" t="s">
        <v>1763</v>
      </c>
    </row>
    <row r="219" spans="7:18" x14ac:dyDescent="0.2">
      <c r="G219" t="s">
        <v>1705</v>
      </c>
      <c r="R219" t="s">
        <v>1764</v>
      </c>
    </row>
    <row r="220" spans="7:18" x14ac:dyDescent="0.2">
      <c r="G220" t="s">
        <v>1706</v>
      </c>
      <c r="R220" t="s">
        <v>1765</v>
      </c>
    </row>
    <row r="221" spans="7:18" x14ac:dyDescent="0.2">
      <c r="G221" t="s">
        <v>1707</v>
      </c>
      <c r="R221" t="s">
        <v>1766</v>
      </c>
    </row>
    <row r="222" spans="7:18" x14ac:dyDescent="0.2">
      <c r="G222" t="s">
        <v>1708</v>
      </c>
      <c r="R222" t="s">
        <v>1767</v>
      </c>
    </row>
    <row r="223" spans="7:18" x14ac:dyDescent="0.2">
      <c r="G223" t="s">
        <v>1709</v>
      </c>
      <c r="R223" t="s">
        <v>1768</v>
      </c>
    </row>
    <row r="224" spans="7:18" x14ac:dyDescent="0.2">
      <c r="G224" t="s">
        <v>1710</v>
      </c>
      <c r="R224" t="s">
        <v>1769</v>
      </c>
    </row>
    <row r="225" spans="7:18" x14ac:dyDescent="0.2">
      <c r="R225" t="s">
        <v>1770</v>
      </c>
    </row>
    <row r="226" spans="7:18" x14ac:dyDescent="0.2">
      <c r="G226" t="s">
        <v>1491</v>
      </c>
    </row>
    <row r="227" spans="7:18" x14ac:dyDescent="0.2">
      <c r="R227" t="s">
        <v>1491</v>
      </c>
    </row>
    <row r="228" spans="7:18" x14ac:dyDescent="0.2">
      <c r="G228" t="s">
        <v>1527</v>
      </c>
    </row>
    <row r="229" spans="7:18" x14ac:dyDescent="0.2">
      <c r="G229" t="s">
        <v>1711</v>
      </c>
      <c r="R229" t="s">
        <v>1527</v>
      </c>
    </row>
    <row r="230" spans="7:18" x14ac:dyDescent="0.2">
      <c r="G230" t="s">
        <v>1712</v>
      </c>
      <c r="R230" t="s">
        <v>1771</v>
      </c>
    </row>
    <row r="231" spans="7:18" x14ac:dyDescent="0.2">
      <c r="G231" t="s">
        <v>1713</v>
      </c>
      <c r="R231" t="s">
        <v>1772</v>
      </c>
    </row>
    <row r="232" spans="7:18" x14ac:dyDescent="0.2">
      <c r="G232" t="s">
        <v>1714</v>
      </c>
      <c r="R232" t="s">
        <v>1773</v>
      </c>
    </row>
    <row r="233" spans="7:18" x14ac:dyDescent="0.2">
      <c r="G233" t="s">
        <v>1715</v>
      </c>
      <c r="R233" t="s">
        <v>1774</v>
      </c>
    </row>
    <row r="234" spans="7:18" x14ac:dyDescent="0.2">
      <c r="G234" t="s">
        <v>1716</v>
      </c>
      <c r="R234" t="s">
        <v>1775</v>
      </c>
    </row>
    <row r="235" spans="7:18" x14ac:dyDescent="0.2">
      <c r="G235" t="s">
        <v>1717</v>
      </c>
      <c r="R235" t="s">
        <v>1776</v>
      </c>
    </row>
    <row r="236" spans="7:18" x14ac:dyDescent="0.2">
      <c r="G236" t="s">
        <v>1718</v>
      </c>
      <c r="R236" t="s">
        <v>1777</v>
      </c>
    </row>
    <row r="237" spans="7:18" x14ac:dyDescent="0.2">
      <c r="G237" t="s">
        <v>1719</v>
      </c>
      <c r="R237" t="s">
        <v>1778</v>
      </c>
    </row>
    <row r="238" spans="7:18" x14ac:dyDescent="0.2">
      <c r="G238" t="s">
        <v>1720</v>
      </c>
      <c r="R238" t="s">
        <v>1779</v>
      </c>
    </row>
    <row r="239" spans="7:18" x14ac:dyDescent="0.2">
      <c r="R239" t="s">
        <v>1780</v>
      </c>
    </row>
    <row r="240" spans="7:18" x14ac:dyDescent="0.2">
      <c r="G240" t="s">
        <v>1538</v>
      </c>
    </row>
    <row r="241" spans="7:18" x14ac:dyDescent="0.2">
      <c r="G241" t="s">
        <v>1721</v>
      </c>
      <c r="R241" t="s">
        <v>1538</v>
      </c>
    </row>
    <row r="242" spans="7:18" x14ac:dyDescent="0.2">
      <c r="G242" t="s">
        <v>1722</v>
      </c>
      <c r="R242" t="s">
        <v>1781</v>
      </c>
    </row>
    <row r="243" spans="7:18" x14ac:dyDescent="0.2">
      <c r="G243" t="s">
        <v>1723</v>
      </c>
      <c r="R243" t="s">
        <v>1782</v>
      </c>
    </row>
    <row r="244" spans="7:18" x14ac:dyDescent="0.2">
      <c r="G244" t="s">
        <v>1724</v>
      </c>
      <c r="R244" t="s">
        <v>1783</v>
      </c>
    </row>
    <row r="245" spans="7:18" x14ac:dyDescent="0.2">
      <c r="G245" t="s">
        <v>1725</v>
      </c>
      <c r="R245" t="s">
        <v>1784</v>
      </c>
    </row>
    <row r="246" spans="7:18" x14ac:dyDescent="0.2">
      <c r="G246" t="s">
        <v>1726</v>
      </c>
      <c r="R246" t="s">
        <v>1785</v>
      </c>
    </row>
    <row r="247" spans="7:18" x14ac:dyDescent="0.2">
      <c r="G247" t="s">
        <v>1727</v>
      </c>
      <c r="R247" t="s">
        <v>1786</v>
      </c>
    </row>
    <row r="248" spans="7:18" x14ac:dyDescent="0.2">
      <c r="G248" t="s">
        <v>1728</v>
      </c>
      <c r="R248" t="s">
        <v>1787</v>
      </c>
    </row>
    <row r="249" spans="7:18" x14ac:dyDescent="0.2">
      <c r="G249" t="s">
        <v>1729</v>
      </c>
      <c r="R249" t="s">
        <v>1788</v>
      </c>
    </row>
    <row r="250" spans="7:18" x14ac:dyDescent="0.2">
      <c r="G250" t="s">
        <v>1730</v>
      </c>
      <c r="R250" t="s">
        <v>1789</v>
      </c>
    </row>
    <row r="251" spans="7:18" x14ac:dyDescent="0.2">
      <c r="R251" t="s">
        <v>1790</v>
      </c>
    </row>
    <row r="252" spans="7:18" x14ac:dyDescent="0.2">
      <c r="G252" t="s">
        <v>1549</v>
      </c>
    </row>
    <row r="253" spans="7:18" x14ac:dyDescent="0.2">
      <c r="G253" t="s">
        <v>1731</v>
      </c>
      <c r="R253" t="s">
        <v>1549</v>
      </c>
    </row>
    <row r="254" spans="7:18" x14ac:dyDescent="0.2">
      <c r="G254" t="s">
        <v>1732</v>
      </c>
      <c r="R254" t="s">
        <v>1791</v>
      </c>
    </row>
    <row r="255" spans="7:18" x14ac:dyDescent="0.2">
      <c r="G255" t="s">
        <v>1733</v>
      </c>
      <c r="R255" t="s">
        <v>1792</v>
      </c>
    </row>
    <row r="256" spans="7:18" x14ac:dyDescent="0.2">
      <c r="G256" t="s">
        <v>1734</v>
      </c>
      <c r="R256" t="s">
        <v>1793</v>
      </c>
    </row>
    <row r="257" spans="7:18" x14ac:dyDescent="0.2">
      <c r="G257" t="s">
        <v>1735</v>
      </c>
      <c r="R257" t="s">
        <v>1794</v>
      </c>
    </row>
    <row r="258" spans="7:18" x14ac:dyDescent="0.2">
      <c r="G258" t="s">
        <v>1736</v>
      </c>
      <c r="R258" t="s">
        <v>1795</v>
      </c>
    </row>
    <row r="259" spans="7:18" x14ac:dyDescent="0.2">
      <c r="G259" t="s">
        <v>1737</v>
      </c>
      <c r="R259" t="s">
        <v>1796</v>
      </c>
    </row>
    <row r="260" spans="7:18" x14ac:dyDescent="0.2">
      <c r="G260" t="s">
        <v>1738</v>
      </c>
      <c r="R260" t="s">
        <v>1797</v>
      </c>
    </row>
    <row r="261" spans="7:18" x14ac:dyDescent="0.2">
      <c r="G261" t="s">
        <v>1739</v>
      </c>
      <c r="R261" t="s">
        <v>1798</v>
      </c>
    </row>
    <row r="262" spans="7:18" x14ac:dyDescent="0.2">
      <c r="G262" t="s">
        <v>1740</v>
      </c>
      <c r="R262" t="s">
        <v>1799</v>
      </c>
    </row>
    <row r="263" spans="7:18" x14ac:dyDescent="0.2">
      <c r="R263" t="s">
        <v>1800</v>
      </c>
    </row>
    <row r="265" spans="7:18" x14ac:dyDescent="0.2">
      <c r="G265" t="s">
        <v>1803</v>
      </c>
      <c r="R265" t="s">
        <v>1620</v>
      </c>
    </row>
    <row r="266" spans="7:18" x14ac:dyDescent="0.2">
      <c r="G266" t="s">
        <v>1804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5D39-C5CF-0F4B-B5C2-7786AFA5640A}">
  <dimension ref="A1:AF401"/>
  <sheetViews>
    <sheetView zoomScale="120" zoomScaleNormal="120" workbookViewId="0">
      <pane xSplit="1" ySplit="1" topLeftCell="H374" activePane="bottomRight" state="frozen"/>
      <selection pane="topRight" activeCell="B1" sqref="B1"/>
      <selection pane="bottomLeft" activeCell="A2" sqref="A2"/>
      <selection pane="bottomRight" activeCell="O386" sqref="O386"/>
    </sheetView>
  </sheetViews>
  <sheetFormatPr baseColWidth="10" defaultRowHeight="16" x14ac:dyDescent="0.2"/>
  <cols>
    <col min="2" max="2" width="17.33203125" customWidth="1"/>
    <col min="3" max="3" width="17.33203125" style="7" customWidth="1"/>
    <col min="4" max="6" width="17.33203125" customWidth="1"/>
    <col min="7" max="7" width="17.33203125" style="7" customWidth="1"/>
    <col min="8" max="8" width="17.33203125" customWidth="1"/>
    <col min="9" max="9" width="15.33203125" customWidth="1"/>
    <col min="10" max="10" width="17.33203125" customWidth="1"/>
    <col min="11" max="13" width="15.33203125" customWidth="1"/>
    <col min="14" max="15" width="15.33203125" style="7" customWidth="1"/>
    <col min="16" max="16" width="15.33203125" customWidth="1"/>
    <col min="17" max="17" width="17.33203125" customWidth="1"/>
    <col min="18" max="18" width="15.33203125" customWidth="1"/>
    <col min="19" max="19" width="17" bestFit="1" customWidth="1"/>
    <col min="20" max="20" width="14.1640625" bestFit="1" customWidth="1"/>
    <col min="21" max="21" width="17.33203125" customWidth="1"/>
    <col min="22" max="29" width="15.83203125" customWidth="1"/>
    <col min="31" max="31" width="17" bestFit="1" customWidth="1"/>
  </cols>
  <sheetData>
    <row r="1" spans="1:31" x14ac:dyDescent="0.2">
      <c r="A1" t="s">
        <v>26</v>
      </c>
      <c r="B1" t="s">
        <v>22</v>
      </c>
      <c r="C1" s="7" t="s">
        <v>431</v>
      </c>
      <c r="D1" t="s">
        <v>23</v>
      </c>
      <c r="E1" t="s">
        <v>24</v>
      </c>
      <c r="F1" t="s">
        <v>618</v>
      </c>
      <c r="G1" s="7" t="s">
        <v>617</v>
      </c>
      <c r="H1" t="s">
        <v>25</v>
      </c>
      <c r="I1" t="s">
        <v>419</v>
      </c>
      <c r="J1" t="s">
        <v>414</v>
      </c>
      <c r="K1" t="s">
        <v>417</v>
      </c>
      <c r="L1" t="s">
        <v>416</v>
      </c>
      <c r="M1" t="s">
        <v>420</v>
      </c>
      <c r="N1" s="7" t="s">
        <v>421</v>
      </c>
      <c r="O1" s="7" t="s">
        <v>1842</v>
      </c>
      <c r="P1" t="s">
        <v>418</v>
      </c>
      <c r="Q1" t="s">
        <v>415</v>
      </c>
      <c r="R1" t="s">
        <v>747</v>
      </c>
      <c r="S1" t="s">
        <v>748</v>
      </c>
      <c r="T1" t="s">
        <v>422</v>
      </c>
      <c r="U1" t="s">
        <v>413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747</v>
      </c>
      <c r="AE1" t="s">
        <v>748</v>
      </c>
    </row>
    <row r="2" spans="1:31" x14ac:dyDescent="0.2">
      <c r="A2" t="s">
        <v>27</v>
      </c>
      <c r="B2">
        <v>1.6594120000000001</v>
      </c>
      <c r="C2" s="13">
        <f>+B2/3</f>
        <v>0.55313733333333337</v>
      </c>
      <c r="D2">
        <v>0.5365162</v>
      </c>
      <c r="E2">
        <v>0.57087399999999999</v>
      </c>
      <c r="F2">
        <f>+D2+E2</f>
        <v>1.1073902</v>
      </c>
      <c r="G2" s="7">
        <f>+F2/3</f>
        <v>0.36913006666666665</v>
      </c>
      <c r="H2">
        <v>0.55202200000000001</v>
      </c>
      <c r="M2" s="1"/>
      <c r="P2" s="1"/>
      <c r="S2" s="1"/>
      <c r="T2" s="1"/>
      <c r="V2" s="1"/>
      <c r="W2" s="1"/>
      <c r="AE2" s="1"/>
    </row>
    <row r="3" spans="1:31" x14ac:dyDescent="0.2">
      <c r="A3" t="s">
        <v>28</v>
      </c>
      <c r="B3">
        <v>1.646234</v>
      </c>
      <c r="C3" s="13">
        <f t="shared" ref="C3:C66" si="0">+B3/3</f>
        <v>0.54874466666666666</v>
      </c>
      <c r="D3">
        <v>0.53289779999999998</v>
      </c>
      <c r="E3">
        <v>0.56665209999999999</v>
      </c>
      <c r="F3">
        <f t="shared" ref="F3:F66" si="1">+D3+E3</f>
        <v>1.0995499</v>
      </c>
      <c r="G3" s="7">
        <f t="shared" ref="G3:G66" si="2">+F3/3</f>
        <v>0.36651663333333334</v>
      </c>
      <c r="H3">
        <v>0.54668349999999999</v>
      </c>
      <c r="M3" s="1"/>
      <c r="P3" s="1"/>
      <c r="S3" s="1"/>
      <c r="T3" s="1"/>
      <c r="V3" s="1"/>
      <c r="W3" s="1"/>
      <c r="AE3" s="1"/>
    </row>
    <row r="4" spans="1:31" x14ac:dyDescent="0.2">
      <c r="A4" t="s">
        <v>29</v>
      </c>
      <c r="B4">
        <v>1.5829070000000001</v>
      </c>
      <c r="C4" s="13">
        <f t="shared" si="0"/>
        <v>0.52763566666666672</v>
      </c>
      <c r="D4">
        <v>0.51010460000000002</v>
      </c>
      <c r="E4">
        <v>0.54466400000000004</v>
      </c>
      <c r="F4">
        <f t="shared" si="1"/>
        <v>1.0547686000000001</v>
      </c>
      <c r="G4" s="7">
        <f t="shared" si="2"/>
        <v>0.35158953333333337</v>
      </c>
      <c r="H4">
        <v>0.52813869999999996</v>
      </c>
      <c r="M4" s="1"/>
      <c r="P4" s="1"/>
      <c r="S4" s="1"/>
      <c r="T4" s="1"/>
      <c r="V4" s="1"/>
      <c r="W4" s="1"/>
      <c r="AE4" s="1"/>
    </row>
    <row r="5" spans="1:31" x14ac:dyDescent="0.2">
      <c r="A5" t="s">
        <v>30</v>
      </c>
      <c r="B5">
        <v>1.5736859999999999</v>
      </c>
      <c r="C5" s="13">
        <f t="shared" si="0"/>
        <v>0.52456199999999997</v>
      </c>
      <c r="D5">
        <v>0.50597179999999997</v>
      </c>
      <c r="E5">
        <v>0.54246550000000004</v>
      </c>
      <c r="F5">
        <f t="shared" si="1"/>
        <v>1.0484373</v>
      </c>
      <c r="G5" s="7">
        <f t="shared" si="2"/>
        <v>0.34947909999999999</v>
      </c>
      <c r="H5">
        <v>0.5252483</v>
      </c>
      <c r="M5" s="1"/>
      <c r="P5" s="1"/>
      <c r="S5" s="1"/>
      <c r="T5" s="1"/>
      <c r="V5" s="1"/>
      <c r="W5" s="1"/>
      <c r="AE5" s="1"/>
    </row>
    <row r="6" spans="1:31" x14ac:dyDescent="0.2">
      <c r="A6" t="s">
        <v>31</v>
      </c>
      <c r="B6">
        <v>1.548627</v>
      </c>
      <c r="C6" s="13">
        <f t="shared" si="0"/>
        <v>0.51620900000000003</v>
      </c>
      <c r="D6">
        <v>0.49871989999999999</v>
      </c>
      <c r="E6">
        <v>0.53056630000000005</v>
      </c>
      <c r="F6">
        <f t="shared" si="1"/>
        <v>1.0292862</v>
      </c>
      <c r="G6" s="7">
        <f t="shared" si="2"/>
        <v>0.34309539999999999</v>
      </c>
      <c r="H6">
        <v>0.51934089999999999</v>
      </c>
      <c r="M6" s="1"/>
      <c r="P6" s="1"/>
      <c r="S6" s="1"/>
      <c r="T6" s="1"/>
      <c r="V6" s="1"/>
      <c r="W6" s="1"/>
      <c r="AE6" s="1"/>
    </row>
    <row r="7" spans="1:31" x14ac:dyDescent="0.2">
      <c r="A7" t="s">
        <v>32</v>
      </c>
      <c r="B7">
        <v>1.534659</v>
      </c>
      <c r="C7" s="13">
        <f t="shared" si="0"/>
        <v>0.51155300000000004</v>
      </c>
      <c r="D7">
        <v>0.49678670000000003</v>
      </c>
      <c r="E7">
        <v>0.52371449999999997</v>
      </c>
      <c r="F7">
        <f t="shared" si="1"/>
        <v>1.0205012</v>
      </c>
      <c r="G7" s="7">
        <f t="shared" si="2"/>
        <v>0.34016706666666668</v>
      </c>
      <c r="H7">
        <v>0.51415789999999995</v>
      </c>
      <c r="M7" s="1"/>
      <c r="P7" s="1"/>
      <c r="S7" s="1"/>
      <c r="T7" s="1"/>
      <c r="V7" s="1"/>
      <c r="W7" s="1"/>
      <c r="AE7" s="1"/>
    </row>
    <row r="8" spans="1:31" x14ac:dyDescent="0.2">
      <c r="A8" t="s">
        <v>33</v>
      </c>
      <c r="B8">
        <v>1.536192</v>
      </c>
      <c r="C8" s="13">
        <f t="shared" si="0"/>
        <v>0.51206399999999996</v>
      </c>
      <c r="D8">
        <v>0.4968323</v>
      </c>
      <c r="E8">
        <v>0.52066299999999999</v>
      </c>
      <c r="F8">
        <f t="shared" si="1"/>
        <v>1.0174953</v>
      </c>
      <c r="G8" s="7">
        <f t="shared" si="2"/>
        <v>0.3391651</v>
      </c>
      <c r="H8">
        <v>0.5186965</v>
      </c>
      <c r="M8" s="1"/>
      <c r="P8" s="1"/>
      <c r="S8" s="1"/>
      <c r="T8" s="1"/>
      <c r="V8" s="1"/>
      <c r="W8" s="1"/>
      <c r="AE8" s="1"/>
    </row>
    <row r="9" spans="1:31" x14ac:dyDescent="0.2">
      <c r="A9" t="s">
        <v>34</v>
      </c>
      <c r="B9">
        <v>1.561785</v>
      </c>
      <c r="C9" s="13">
        <f t="shared" si="0"/>
        <v>0.52059500000000003</v>
      </c>
      <c r="D9">
        <v>0.50397740000000002</v>
      </c>
      <c r="E9">
        <v>0.52771400000000002</v>
      </c>
      <c r="F9">
        <f t="shared" si="1"/>
        <v>1.0316914000000001</v>
      </c>
      <c r="G9" s="7">
        <f t="shared" si="2"/>
        <v>0.34389713333333338</v>
      </c>
      <c r="H9">
        <v>0.53009379999999995</v>
      </c>
      <c r="M9" s="1"/>
      <c r="P9" s="1"/>
      <c r="S9" s="1"/>
      <c r="T9" s="1"/>
      <c r="V9" s="1"/>
      <c r="W9" s="1"/>
      <c r="AE9" s="1"/>
    </row>
    <row r="10" spans="1:31" x14ac:dyDescent="0.2">
      <c r="A10" t="s">
        <v>35</v>
      </c>
      <c r="B10">
        <v>1.5490090000000001</v>
      </c>
      <c r="C10" s="13">
        <f t="shared" si="0"/>
        <v>0.5163363333333334</v>
      </c>
      <c r="D10">
        <v>0.50114740000000002</v>
      </c>
      <c r="E10">
        <v>0.52201359999999997</v>
      </c>
      <c r="F10">
        <f t="shared" si="1"/>
        <v>1.023161</v>
      </c>
      <c r="G10" s="7">
        <f t="shared" si="2"/>
        <v>0.34105366666666664</v>
      </c>
      <c r="H10">
        <v>0.52584790000000003</v>
      </c>
      <c r="M10" s="1"/>
      <c r="P10" s="1"/>
      <c r="S10" s="1"/>
      <c r="T10" s="1"/>
      <c r="V10" s="1"/>
      <c r="W10" s="1"/>
      <c r="AE10" s="1"/>
    </row>
    <row r="11" spans="1:31" x14ac:dyDescent="0.2">
      <c r="A11" t="s">
        <v>36</v>
      </c>
      <c r="B11">
        <v>1.5590200000000001</v>
      </c>
      <c r="C11" s="13">
        <f t="shared" si="0"/>
        <v>0.51967333333333332</v>
      </c>
      <c r="D11">
        <v>0.50357750000000001</v>
      </c>
      <c r="E11">
        <v>0.5250956</v>
      </c>
      <c r="F11">
        <f t="shared" si="1"/>
        <v>1.0286731</v>
      </c>
      <c r="G11" s="7">
        <f t="shared" si="2"/>
        <v>0.34289103333333332</v>
      </c>
      <c r="H11">
        <v>0.5303466</v>
      </c>
      <c r="M11" s="1"/>
      <c r="P11" s="1"/>
      <c r="S11" s="1"/>
      <c r="T11" s="1"/>
      <c r="V11" s="1"/>
      <c r="W11" s="1"/>
      <c r="AE11" s="1"/>
    </row>
    <row r="12" spans="1:31" x14ac:dyDescent="0.2">
      <c r="A12" t="s">
        <v>37</v>
      </c>
      <c r="B12">
        <v>1.5309379999999999</v>
      </c>
      <c r="C12" s="13">
        <f t="shared" si="0"/>
        <v>0.51031266666666664</v>
      </c>
      <c r="D12">
        <v>0.49440460000000003</v>
      </c>
      <c r="E12">
        <v>0.51492700000000002</v>
      </c>
      <c r="F12">
        <f t="shared" si="1"/>
        <v>1.0093316000000001</v>
      </c>
      <c r="G12" s="7">
        <f t="shared" si="2"/>
        <v>0.3364438666666667</v>
      </c>
      <c r="H12">
        <v>0.52160580000000001</v>
      </c>
      <c r="M12" s="1"/>
      <c r="P12" s="1"/>
      <c r="S12" s="1"/>
      <c r="T12" s="1"/>
      <c r="V12" s="1"/>
      <c r="W12" s="1"/>
      <c r="AE12" s="1"/>
    </row>
    <row r="13" spans="1:31" x14ac:dyDescent="0.2">
      <c r="A13" t="s">
        <v>38</v>
      </c>
      <c r="B13">
        <v>1.525425</v>
      </c>
      <c r="C13" s="13">
        <f t="shared" si="0"/>
        <v>0.50847500000000001</v>
      </c>
      <c r="D13">
        <v>0.49464340000000001</v>
      </c>
      <c r="E13">
        <v>0.51376120000000003</v>
      </c>
      <c r="F13">
        <f t="shared" si="1"/>
        <v>1.0084046</v>
      </c>
      <c r="G13" s="7">
        <f t="shared" si="2"/>
        <v>0.33613486666666664</v>
      </c>
      <c r="H13">
        <v>0.51702060000000005</v>
      </c>
      <c r="M13" s="1"/>
      <c r="P13" s="1"/>
      <c r="S13" s="1"/>
      <c r="T13" s="1"/>
      <c r="V13" s="1"/>
      <c r="W13" s="1"/>
      <c r="AE13" s="1"/>
    </row>
    <row r="14" spans="1:31" x14ac:dyDescent="0.2">
      <c r="A14" t="s">
        <v>39</v>
      </c>
      <c r="B14">
        <v>1.5191110000000001</v>
      </c>
      <c r="C14" s="13">
        <f t="shared" si="0"/>
        <v>0.50637033333333337</v>
      </c>
      <c r="D14">
        <v>0.49581540000000002</v>
      </c>
      <c r="E14">
        <v>0.50860729999999998</v>
      </c>
      <c r="F14">
        <f t="shared" si="1"/>
        <v>1.0044227000000001</v>
      </c>
      <c r="G14" s="7">
        <f t="shared" si="2"/>
        <v>0.33480756666666672</v>
      </c>
      <c r="H14">
        <v>0.51468860000000005</v>
      </c>
      <c r="M14" s="1"/>
      <c r="P14" s="1"/>
      <c r="S14" s="1"/>
      <c r="T14" s="1"/>
      <c r="V14" s="1"/>
      <c r="W14" s="1"/>
      <c r="AE14" s="1"/>
    </row>
    <row r="15" spans="1:31" x14ac:dyDescent="0.2">
      <c r="A15" t="s">
        <v>40</v>
      </c>
      <c r="B15">
        <v>1.5071920000000001</v>
      </c>
      <c r="C15" s="13">
        <f t="shared" si="0"/>
        <v>0.50239733333333336</v>
      </c>
      <c r="D15">
        <v>0.48889650000000001</v>
      </c>
      <c r="E15">
        <v>0.50739230000000002</v>
      </c>
      <c r="F15">
        <f t="shared" si="1"/>
        <v>0.99628880000000009</v>
      </c>
      <c r="G15" s="7">
        <f t="shared" si="2"/>
        <v>0.3320962666666667</v>
      </c>
      <c r="H15">
        <v>0.51090310000000005</v>
      </c>
      <c r="M15" s="1"/>
      <c r="P15" s="1"/>
      <c r="S15" s="1"/>
      <c r="T15" s="1"/>
      <c r="V15" s="1"/>
      <c r="W15" s="1"/>
      <c r="AE15" s="1"/>
    </row>
    <row r="16" spans="1:31" x14ac:dyDescent="0.2">
      <c r="A16" t="s">
        <v>41</v>
      </c>
      <c r="B16">
        <v>1.509455</v>
      </c>
      <c r="C16" s="13">
        <f t="shared" si="0"/>
        <v>0.50315166666666666</v>
      </c>
      <c r="D16">
        <v>0.49229469999999997</v>
      </c>
      <c r="E16">
        <v>0.50557229999999997</v>
      </c>
      <c r="F16">
        <f t="shared" si="1"/>
        <v>0.99786699999999995</v>
      </c>
      <c r="G16" s="7">
        <f t="shared" si="2"/>
        <v>0.3326223333333333</v>
      </c>
      <c r="H16">
        <v>0.51158800000000004</v>
      </c>
      <c r="M16" s="1"/>
      <c r="P16" s="1"/>
      <c r="S16" s="1"/>
      <c r="T16" s="1"/>
      <c r="V16" s="1"/>
      <c r="W16" s="1"/>
      <c r="AE16" s="1"/>
    </row>
    <row r="17" spans="1:31" x14ac:dyDescent="0.2">
      <c r="A17" t="s">
        <v>42</v>
      </c>
      <c r="B17">
        <v>1.522915</v>
      </c>
      <c r="C17" s="13">
        <f t="shared" si="0"/>
        <v>0.5076383333333333</v>
      </c>
      <c r="D17">
        <v>0.49771789999999999</v>
      </c>
      <c r="E17">
        <v>0.50893719999999998</v>
      </c>
      <c r="F17">
        <f t="shared" si="1"/>
        <v>1.0066550999999999</v>
      </c>
      <c r="G17" s="7">
        <f t="shared" si="2"/>
        <v>0.33555169999999995</v>
      </c>
      <c r="H17">
        <v>0.51625980000000005</v>
      </c>
      <c r="M17" s="1"/>
      <c r="P17" s="1"/>
      <c r="S17" s="1"/>
      <c r="T17" s="1"/>
      <c r="V17" s="1"/>
      <c r="W17" s="1"/>
      <c r="AE17" s="1"/>
    </row>
    <row r="18" spans="1:31" x14ac:dyDescent="0.2">
      <c r="A18" t="s">
        <v>43</v>
      </c>
      <c r="B18">
        <v>1.504011</v>
      </c>
      <c r="C18" s="13">
        <f t="shared" si="0"/>
        <v>0.50133700000000003</v>
      </c>
      <c r="D18">
        <v>0.49302620000000003</v>
      </c>
      <c r="E18">
        <v>0.50123910000000005</v>
      </c>
      <c r="F18">
        <f t="shared" si="1"/>
        <v>0.99426530000000013</v>
      </c>
      <c r="G18" s="7">
        <f t="shared" si="2"/>
        <v>0.33142176666666673</v>
      </c>
      <c r="H18">
        <v>0.50974589999999997</v>
      </c>
      <c r="M18" s="1"/>
      <c r="P18" s="1"/>
      <c r="S18" s="1"/>
      <c r="T18" s="1"/>
      <c r="V18" s="1"/>
      <c r="W18" s="1"/>
      <c r="AE18" s="1"/>
    </row>
    <row r="19" spans="1:31" x14ac:dyDescent="0.2">
      <c r="A19" t="s">
        <v>44</v>
      </c>
      <c r="B19">
        <v>1.4970559999999999</v>
      </c>
      <c r="C19" s="13">
        <f t="shared" si="0"/>
        <v>0.49901866666666667</v>
      </c>
      <c r="D19">
        <v>0.49219770000000002</v>
      </c>
      <c r="E19">
        <v>0.49970009999999998</v>
      </c>
      <c r="F19">
        <f t="shared" si="1"/>
        <v>0.99189780000000005</v>
      </c>
      <c r="G19" s="7">
        <f t="shared" si="2"/>
        <v>0.3306326</v>
      </c>
      <c r="H19">
        <v>0.50515810000000005</v>
      </c>
      <c r="M19" s="1"/>
      <c r="P19" s="1"/>
      <c r="S19" s="1"/>
      <c r="T19" s="1"/>
      <c r="V19" s="1"/>
      <c r="W19" s="1"/>
      <c r="AE19" s="1"/>
    </row>
    <row r="20" spans="1:31" x14ac:dyDescent="0.2">
      <c r="A20" t="s">
        <v>45</v>
      </c>
      <c r="B20">
        <v>1.5207489999999999</v>
      </c>
      <c r="C20" s="13">
        <f t="shared" si="0"/>
        <v>0.5069163333333333</v>
      </c>
      <c r="D20">
        <v>0.49904120000000002</v>
      </c>
      <c r="E20">
        <v>0.50745099999999999</v>
      </c>
      <c r="F20">
        <f t="shared" si="1"/>
        <v>1.0064922000000001</v>
      </c>
      <c r="G20" s="7">
        <f t="shared" si="2"/>
        <v>0.3354974</v>
      </c>
      <c r="H20">
        <v>0.51425679999999996</v>
      </c>
      <c r="M20" s="1"/>
      <c r="P20" s="1"/>
      <c r="S20" s="1"/>
      <c r="T20" s="1"/>
      <c r="V20" s="1"/>
      <c r="W20" s="1"/>
      <c r="AE20" s="1"/>
    </row>
    <row r="21" spans="1:31" x14ac:dyDescent="0.2">
      <c r="A21" t="s">
        <v>46</v>
      </c>
      <c r="B21">
        <v>1.5190129999999999</v>
      </c>
      <c r="C21" s="13">
        <f t="shared" si="0"/>
        <v>0.50633766666666669</v>
      </c>
      <c r="D21">
        <v>0.50254129999999997</v>
      </c>
      <c r="E21">
        <v>0.5036003</v>
      </c>
      <c r="F21">
        <f t="shared" si="1"/>
        <v>1.0061415999999999</v>
      </c>
      <c r="G21" s="7">
        <f t="shared" si="2"/>
        <v>0.33538053333333329</v>
      </c>
      <c r="H21">
        <v>0.51287090000000002</v>
      </c>
      <c r="M21" s="1"/>
      <c r="P21" s="1"/>
      <c r="S21" s="1"/>
      <c r="T21" s="1"/>
      <c r="V21" s="1"/>
      <c r="W21" s="1"/>
      <c r="AE21" s="1"/>
    </row>
    <row r="22" spans="1:31" x14ac:dyDescent="0.2">
      <c r="A22" t="s">
        <v>47</v>
      </c>
      <c r="B22">
        <v>1.5035879999999999</v>
      </c>
      <c r="C22" s="13">
        <f t="shared" si="0"/>
        <v>0.50119599999999997</v>
      </c>
      <c r="D22">
        <v>0.49539529999999998</v>
      </c>
      <c r="E22">
        <v>0.50175919999999996</v>
      </c>
      <c r="F22">
        <f t="shared" si="1"/>
        <v>0.99715449999999994</v>
      </c>
      <c r="G22" s="7">
        <f t="shared" si="2"/>
        <v>0.3323848333333333</v>
      </c>
      <c r="H22">
        <v>0.50643309999999997</v>
      </c>
      <c r="M22" s="1"/>
      <c r="P22" s="1"/>
      <c r="S22" s="1"/>
      <c r="T22" s="1"/>
      <c r="V22" s="1"/>
      <c r="W22" s="1"/>
      <c r="AE22" s="1"/>
    </row>
    <row r="23" spans="1:31" x14ac:dyDescent="0.2">
      <c r="A23" t="s">
        <v>48</v>
      </c>
      <c r="B23">
        <v>1.480567</v>
      </c>
      <c r="C23" s="13">
        <f t="shared" si="0"/>
        <v>0.49352233333333334</v>
      </c>
      <c r="D23">
        <v>0.48991420000000002</v>
      </c>
      <c r="E23">
        <v>0.49367319999999998</v>
      </c>
      <c r="F23">
        <f t="shared" si="1"/>
        <v>0.9835874</v>
      </c>
      <c r="G23" s="7">
        <f t="shared" si="2"/>
        <v>0.32786246666666669</v>
      </c>
      <c r="H23">
        <v>0.49697989999999997</v>
      </c>
      <c r="M23" s="1"/>
      <c r="P23" s="1"/>
      <c r="S23" s="1"/>
      <c r="T23" s="1"/>
      <c r="V23" s="1"/>
      <c r="W23" s="1"/>
      <c r="AE23" s="1"/>
    </row>
    <row r="24" spans="1:31" x14ac:dyDescent="0.2">
      <c r="A24" t="s">
        <v>49</v>
      </c>
      <c r="B24">
        <v>1.4893909999999999</v>
      </c>
      <c r="C24" s="13">
        <f t="shared" si="0"/>
        <v>0.49646366666666664</v>
      </c>
      <c r="D24">
        <v>0.49479060000000002</v>
      </c>
      <c r="E24">
        <v>0.49476700000000001</v>
      </c>
      <c r="F24">
        <f t="shared" si="1"/>
        <v>0.98955760000000004</v>
      </c>
      <c r="G24" s="7">
        <f t="shared" si="2"/>
        <v>0.32985253333333336</v>
      </c>
      <c r="H24">
        <v>0.49983329999999998</v>
      </c>
      <c r="M24" s="1"/>
      <c r="P24" s="1"/>
      <c r="S24" s="1"/>
      <c r="T24" s="1"/>
      <c r="V24" s="1"/>
      <c r="W24" s="1"/>
      <c r="AE24" s="1"/>
    </row>
    <row r="25" spans="1:31" x14ac:dyDescent="0.2">
      <c r="A25" t="s">
        <v>50</v>
      </c>
      <c r="B25">
        <v>1.4831129999999999</v>
      </c>
      <c r="C25" s="13">
        <f t="shared" si="0"/>
        <v>0.49437099999999995</v>
      </c>
      <c r="D25">
        <v>0.49540190000000001</v>
      </c>
      <c r="E25">
        <v>0.48945080000000002</v>
      </c>
      <c r="F25">
        <f t="shared" si="1"/>
        <v>0.98485270000000003</v>
      </c>
      <c r="G25" s="7">
        <f t="shared" si="2"/>
        <v>0.32828423333333334</v>
      </c>
      <c r="H25">
        <v>0.49826029999999999</v>
      </c>
      <c r="M25" s="1"/>
      <c r="P25" s="1"/>
      <c r="S25" s="1"/>
      <c r="T25" s="1"/>
      <c r="V25" s="1"/>
      <c r="W25" s="1"/>
      <c r="AE25" s="1"/>
    </row>
    <row r="26" spans="1:31" x14ac:dyDescent="0.2">
      <c r="A26" t="s">
        <v>51</v>
      </c>
      <c r="B26">
        <v>1.4655549999999999</v>
      </c>
      <c r="C26" s="13">
        <f t="shared" si="0"/>
        <v>0.48851833333333333</v>
      </c>
      <c r="D26">
        <v>0.48654140000000001</v>
      </c>
      <c r="E26">
        <v>0.48690319999999998</v>
      </c>
      <c r="F26">
        <f t="shared" si="1"/>
        <v>0.97344459999999999</v>
      </c>
      <c r="G26" s="7">
        <f t="shared" si="2"/>
        <v>0.32448153333333335</v>
      </c>
      <c r="H26">
        <v>0.4921103</v>
      </c>
      <c r="M26" s="1"/>
      <c r="P26" s="1"/>
      <c r="S26" s="1"/>
      <c r="T26" s="1"/>
      <c r="V26" s="1"/>
      <c r="W26" s="1"/>
      <c r="AE26" s="1"/>
    </row>
    <row r="27" spans="1:31" x14ac:dyDescent="0.2">
      <c r="A27" t="s">
        <v>52</v>
      </c>
      <c r="B27">
        <v>1.461789</v>
      </c>
      <c r="C27" s="13">
        <f t="shared" si="0"/>
        <v>0.487263</v>
      </c>
      <c r="D27">
        <v>0.48627999999999999</v>
      </c>
      <c r="E27">
        <v>0.48353829999999998</v>
      </c>
      <c r="F27">
        <f t="shared" si="1"/>
        <v>0.96981830000000002</v>
      </c>
      <c r="G27" s="7">
        <f t="shared" si="2"/>
        <v>0.32327276666666666</v>
      </c>
      <c r="H27">
        <v>0.49197020000000002</v>
      </c>
      <c r="M27" s="1"/>
      <c r="P27" s="1"/>
      <c r="S27" s="1"/>
      <c r="T27" s="1"/>
      <c r="V27" s="1"/>
      <c r="W27" s="1"/>
      <c r="AE27" s="1"/>
    </row>
    <row r="28" spans="1:31" x14ac:dyDescent="0.2">
      <c r="A28" t="s">
        <v>53</v>
      </c>
      <c r="B28">
        <v>1.461392</v>
      </c>
      <c r="C28" s="13">
        <f t="shared" si="0"/>
        <v>0.48713066666666666</v>
      </c>
      <c r="D28">
        <v>0.48658839999999998</v>
      </c>
      <c r="E28">
        <v>0.48402590000000001</v>
      </c>
      <c r="F28">
        <f t="shared" si="1"/>
        <v>0.97061430000000004</v>
      </c>
      <c r="G28" s="7">
        <f t="shared" si="2"/>
        <v>0.3235381</v>
      </c>
      <c r="H28">
        <v>0.49077759999999998</v>
      </c>
      <c r="M28" s="1"/>
      <c r="P28" s="1"/>
      <c r="S28" s="1"/>
      <c r="T28" s="1"/>
      <c r="V28" s="1"/>
      <c r="W28" s="1"/>
      <c r="AE28" s="1"/>
    </row>
    <row r="29" spans="1:31" x14ac:dyDescent="0.2">
      <c r="A29" t="s">
        <v>54</v>
      </c>
      <c r="B29">
        <v>1.456188</v>
      </c>
      <c r="C29" s="13">
        <f t="shared" si="0"/>
        <v>0.48539599999999999</v>
      </c>
      <c r="D29">
        <v>0.48604740000000002</v>
      </c>
      <c r="E29">
        <v>0.48170200000000002</v>
      </c>
      <c r="F29">
        <f t="shared" si="1"/>
        <v>0.96774939999999998</v>
      </c>
      <c r="G29" s="7">
        <f t="shared" si="2"/>
        <v>0.32258313333333333</v>
      </c>
      <c r="H29">
        <v>0.48843829999999999</v>
      </c>
      <c r="M29" s="1"/>
      <c r="P29" s="1"/>
      <c r="S29" s="1"/>
      <c r="T29" s="1"/>
      <c r="V29" s="1"/>
      <c r="W29" s="1"/>
      <c r="AE29" s="1"/>
    </row>
    <row r="30" spans="1:31" x14ac:dyDescent="0.2">
      <c r="A30" t="s">
        <v>55</v>
      </c>
      <c r="B30">
        <v>1.447471</v>
      </c>
      <c r="C30" s="13">
        <f t="shared" si="0"/>
        <v>0.4824903333333333</v>
      </c>
      <c r="D30">
        <v>0.48365910000000001</v>
      </c>
      <c r="E30">
        <v>0.47938360000000002</v>
      </c>
      <c r="F30">
        <f t="shared" si="1"/>
        <v>0.96304270000000003</v>
      </c>
      <c r="G30" s="7">
        <f t="shared" si="2"/>
        <v>0.32101423333333334</v>
      </c>
      <c r="H30">
        <v>0.48442800000000003</v>
      </c>
      <c r="M30" s="1"/>
      <c r="P30" s="1"/>
      <c r="S30" s="1"/>
      <c r="T30" s="1"/>
      <c r="V30" s="1"/>
      <c r="W30" s="1"/>
      <c r="AE30" s="1"/>
    </row>
    <row r="31" spans="1:31" x14ac:dyDescent="0.2">
      <c r="A31" t="s">
        <v>56</v>
      </c>
      <c r="B31">
        <v>1.4450270000000001</v>
      </c>
      <c r="C31" s="13">
        <f t="shared" si="0"/>
        <v>0.48167566666666667</v>
      </c>
      <c r="D31">
        <v>0.48420089999999999</v>
      </c>
      <c r="E31">
        <v>0.4811164</v>
      </c>
      <c r="F31">
        <f t="shared" si="1"/>
        <v>0.96531729999999993</v>
      </c>
      <c r="G31" s="7">
        <f t="shared" si="2"/>
        <v>0.32177243333333333</v>
      </c>
      <c r="H31">
        <v>0.47971029999999998</v>
      </c>
      <c r="M31" s="1"/>
      <c r="P31" s="1"/>
      <c r="S31" s="1"/>
      <c r="T31" s="1"/>
      <c r="V31" s="1"/>
      <c r="W31" s="1"/>
      <c r="AE31" s="1"/>
    </row>
    <row r="32" spans="1:31" x14ac:dyDescent="0.2">
      <c r="A32" t="s">
        <v>57</v>
      </c>
      <c r="B32">
        <v>1.4417249999999999</v>
      </c>
      <c r="C32" s="13">
        <f t="shared" si="0"/>
        <v>0.48057499999999997</v>
      </c>
      <c r="D32">
        <v>0.48162189999999999</v>
      </c>
      <c r="E32">
        <v>0.47939140000000002</v>
      </c>
      <c r="F32">
        <f t="shared" si="1"/>
        <v>0.96101330000000007</v>
      </c>
      <c r="G32" s="7">
        <f t="shared" si="2"/>
        <v>0.32033776666666669</v>
      </c>
      <c r="H32">
        <v>0.48071120000000001</v>
      </c>
      <c r="M32" s="1"/>
      <c r="P32" s="1"/>
      <c r="S32" s="1"/>
      <c r="T32" s="1"/>
      <c r="V32" s="1"/>
      <c r="W32" s="1"/>
      <c r="AE32" s="1"/>
    </row>
    <row r="33" spans="1:31" x14ac:dyDescent="0.2">
      <c r="A33" t="s">
        <v>58</v>
      </c>
      <c r="B33">
        <v>1.4333039999999999</v>
      </c>
      <c r="C33" s="13">
        <f t="shared" si="0"/>
        <v>0.47776799999999997</v>
      </c>
      <c r="D33">
        <v>0.47919850000000003</v>
      </c>
      <c r="E33">
        <v>0.4750163</v>
      </c>
      <c r="F33">
        <f t="shared" si="1"/>
        <v>0.95421480000000003</v>
      </c>
      <c r="G33" s="7">
        <f t="shared" si="2"/>
        <v>0.31807160000000001</v>
      </c>
      <c r="H33">
        <v>0.47908889999999998</v>
      </c>
      <c r="M33" s="1"/>
      <c r="P33" s="1"/>
      <c r="S33" s="1"/>
      <c r="T33" s="1"/>
      <c r="V33" s="1"/>
      <c r="W33" s="1"/>
      <c r="AE33" s="1"/>
    </row>
    <row r="34" spans="1:31" x14ac:dyDescent="0.2">
      <c r="A34" t="s">
        <v>59</v>
      </c>
      <c r="B34">
        <v>1.4394389999999999</v>
      </c>
      <c r="C34" s="13">
        <f t="shared" si="0"/>
        <v>0.47981299999999999</v>
      </c>
      <c r="D34">
        <v>0.4838401</v>
      </c>
      <c r="E34">
        <v>0.47793679999999999</v>
      </c>
      <c r="F34">
        <f t="shared" si="1"/>
        <v>0.96177690000000005</v>
      </c>
      <c r="G34" s="7">
        <f t="shared" si="2"/>
        <v>0.3205923</v>
      </c>
      <c r="H34">
        <v>0.47766199999999998</v>
      </c>
      <c r="M34" s="1"/>
      <c r="P34" s="1"/>
      <c r="S34" s="1"/>
      <c r="T34" s="1"/>
      <c r="V34" s="1"/>
      <c r="W34" s="1"/>
      <c r="AE34" s="1"/>
    </row>
    <row r="35" spans="1:31" x14ac:dyDescent="0.2">
      <c r="A35" t="s">
        <v>60</v>
      </c>
      <c r="B35">
        <v>1.430137</v>
      </c>
      <c r="C35" s="13">
        <f t="shared" si="0"/>
        <v>0.47671233333333335</v>
      </c>
      <c r="D35">
        <v>0.48255510000000001</v>
      </c>
      <c r="E35">
        <v>0.47329680000000002</v>
      </c>
      <c r="F35">
        <f t="shared" si="1"/>
        <v>0.95585190000000009</v>
      </c>
      <c r="G35" s="7">
        <f t="shared" si="2"/>
        <v>0.31861730000000005</v>
      </c>
      <c r="H35">
        <v>0.47428520000000002</v>
      </c>
      <c r="M35" s="1"/>
      <c r="P35" s="1"/>
      <c r="S35" s="1"/>
      <c r="T35" s="1"/>
      <c r="V35" s="1"/>
      <c r="W35" s="1"/>
      <c r="AE35" s="1"/>
    </row>
    <row r="36" spans="1:31" x14ac:dyDescent="0.2">
      <c r="A36" t="s">
        <v>61</v>
      </c>
      <c r="B36">
        <v>1.421978</v>
      </c>
      <c r="C36" s="13">
        <f t="shared" si="0"/>
        <v>0.47399266666666667</v>
      </c>
      <c r="D36">
        <v>0.48055789999999998</v>
      </c>
      <c r="E36">
        <v>0.46806629999999999</v>
      </c>
      <c r="F36">
        <f t="shared" si="1"/>
        <v>0.94862420000000003</v>
      </c>
      <c r="G36" s="7">
        <f t="shared" si="2"/>
        <v>0.31620806666666668</v>
      </c>
      <c r="H36">
        <v>0.47335339999999998</v>
      </c>
      <c r="M36" s="1"/>
      <c r="P36" s="1"/>
      <c r="S36" s="1"/>
      <c r="T36" s="1"/>
      <c r="V36" s="1"/>
      <c r="W36" s="1"/>
      <c r="AE36" s="1"/>
    </row>
    <row r="37" spans="1:31" x14ac:dyDescent="0.2">
      <c r="A37" t="s">
        <v>62</v>
      </c>
      <c r="B37">
        <v>1.394806</v>
      </c>
      <c r="C37" s="13">
        <f t="shared" si="0"/>
        <v>0.46493533333333331</v>
      </c>
      <c r="D37">
        <v>0.47289969999999998</v>
      </c>
      <c r="E37">
        <v>0.4567522</v>
      </c>
      <c r="F37">
        <f t="shared" si="1"/>
        <v>0.92965189999999998</v>
      </c>
      <c r="G37" s="7">
        <f t="shared" si="2"/>
        <v>0.30988396666666668</v>
      </c>
      <c r="H37">
        <v>0.46515380000000001</v>
      </c>
      <c r="P37" s="1"/>
      <c r="S37" s="1"/>
      <c r="T37" s="1"/>
      <c r="V37" s="1"/>
      <c r="W37" s="1"/>
      <c r="AE37" s="1"/>
    </row>
    <row r="38" spans="1:31" x14ac:dyDescent="0.2">
      <c r="A38" t="s">
        <v>63</v>
      </c>
      <c r="B38">
        <v>1.407816</v>
      </c>
      <c r="C38" s="13">
        <f t="shared" si="0"/>
        <v>0.46927199999999997</v>
      </c>
      <c r="D38">
        <v>0.4772305</v>
      </c>
      <c r="E38">
        <v>0.46015080000000003</v>
      </c>
      <c r="F38">
        <f t="shared" si="1"/>
        <v>0.93738129999999997</v>
      </c>
      <c r="G38" s="7">
        <f t="shared" si="2"/>
        <v>0.31246043333333334</v>
      </c>
      <c r="H38">
        <v>0.47043420000000002</v>
      </c>
      <c r="P38" s="1"/>
      <c r="T38" s="1"/>
      <c r="V38" s="1"/>
      <c r="W38" s="1"/>
    </row>
    <row r="39" spans="1:31" x14ac:dyDescent="0.2">
      <c r="A39" t="s">
        <v>64</v>
      </c>
      <c r="B39">
        <v>1.408625</v>
      </c>
      <c r="C39" s="13">
        <f t="shared" si="0"/>
        <v>0.46954166666666669</v>
      </c>
      <c r="D39">
        <v>0.47838999999999998</v>
      </c>
      <c r="E39">
        <v>0.45739200000000002</v>
      </c>
      <c r="F39">
        <f t="shared" si="1"/>
        <v>0.935782</v>
      </c>
      <c r="G39" s="7">
        <f t="shared" si="2"/>
        <v>0.31192733333333333</v>
      </c>
      <c r="H39">
        <v>0.47284330000000002</v>
      </c>
      <c r="P39" s="1"/>
      <c r="T39" s="1"/>
      <c r="V39" s="1"/>
      <c r="W39" s="1"/>
    </row>
    <row r="40" spans="1:31" x14ac:dyDescent="0.2">
      <c r="A40" t="s">
        <v>65</v>
      </c>
      <c r="B40">
        <v>1.438763</v>
      </c>
      <c r="C40" s="13">
        <f t="shared" si="0"/>
        <v>0.47958766666666669</v>
      </c>
      <c r="D40">
        <v>0.48944029999999999</v>
      </c>
      <c r="E40">
        <v>0.46514080000000002</v>
      </c>
      <c r="F40">
        <f t="shared" si="1"/>
        <v>0.95458109999999996</v>
      </c>
      <c r="G40" s="7">
        <f t="shared" si="2"/>
        <v>0.31819369999999997</v>
      </c>
      <c r="H40">
        <v>0.48418230000000001</v>
      </c>
      <c r="P40" s="1"/>
      <c r="T40" s="1"/>
      <c r="V40" s="1"/>
      <c r="W40" s="1"/>
    </row>
    <row r="41" spans="1:31" x14ac:dyDescent="0.2">
      <c r="A41" t="s">
        <v>66</v>
      </c>
      <c r="B41">
        <v>1.424247</v>
      </c>
      <c r="C41" s="13">
        <f t="shared" si="0"/>
        <v>0.47474900000000003</v>
      </c>
      <c r="D41">
        <v>0.48638999999999999</v>
      </c>
      <c r="E41">
        <v>0.45706049999999998</v>
      </c>
      <c r="F41">
        <f t="shared" si="1"/>
        <v>0.94345049999999997</v>
      </c>
      <c r="G41" s="7">
        <f t="shared" si="2"/>
        <v>0.31448349999999997</v>
      </c>
      <c r="H41">
        <v>0.48079680000000002</v>
      </c>
      <c r="P41" s="1"/>
      <c r="T41" s="1"/>
      <c r="V41" s="1"/>
      <c r="W41" s="1"/>
    </row>
    <row r="42" spans="1:31" x14ac:dyDescent="0.2">
      <c r="A42" t="s">
        <v>67</v>
      </c>
      <c r="B42">
        <v>1.4570209999999999</v>
      </c>
      <c r="C42" s="13">
        <f t="shared" si="0"/>
        <v>0.48567366666666661</v>
      </c>
      <c r="D42">
        <v>0.49766310000000002</v>
      </c>
      <c r="E42">
        <v>0.4657945</v>
      </c>
      <c r="F42">
        <f t="shared" si="1"/>
        <v>0.96345760000000003</v>
      </c>
      <c r="G42" s="7">
        <f t="shared" si="2"/>
        <v>0.32115253333333332</v>
      </c>
      <c r="H42">
        <v>0.49356359999999999</v>
      </c>
      <c r="P42" s="1"/>
      <c r="T42" s="1"/>
      <c r="V42" s="1"/>
      <c r="W42" s="1"/>
    </row>
    <row r="43" spans="1:31" x14ac:dyDescent="0.2">
      <c r="A43" t="s">
        <v>68</v>
      </c>
      <c r="B43">
        <v>1.4483790000000001</v>
      </c>
      <c r="C43" s="13">
        <f t="shared" si="0"/>
        <v>0.48279300000000003</v>
      </c>
      <c r="D43">
        <v>0.49630400000000002</v>
      </c>
      <c r="E43">
        <v>0.45818330000000002</v>
      </c>
      <c r="F43">
        <f t="shared" si="1"/>
        <v>0.95448730000000004</v>
      </c>
      <c r="G43" s="7">
        <f t="shared" si="2"/>
        <v>0.31816243333333333</v>
      </c>
      <c r="H43">
        <v>0.493892</v>
      </c>
      <c r="P43" s="1"/>
      <c r="T43" s="1"/>
      <c r="V43" s="1"/>
      <c r="W43" s="1"/>
    </row>
    <row r="44" spans="1:31" x14ac:dyDescent="0.2">
      <c r="A44" t="s">
        <v>69</v>
      </c>
      <c r="B44">
        <v>1.4576849999999999</v>
      </c>
      <c r="C44" s="13">
        <f t="shared" si="0"/>
        <v>0.48589499999999997</v>
      </c>
      <c r="D44">
        <v>0.50073650000000003</v>
      </c>
      <c r="E44">
        <v>0.46204430000000002</v>
      </c>
      <c r="F44">
        <f t="shared" si="1"/>
        <v>0.96278079999999999</v>
      </c>
      <c r="G44" s="7">
        <f t="shared" si="2"/>
        <v>0.32092693333333333</v>
      </c>
      <c r="H44">
        <v>0.4949038</v>
      </c>
      <c r="P44" s="1"/>
      <c r="T44" s="1"/>
      <c r="V44" s="1"/>
      <c r="W44" s="1"/>
    </row>
    <row r="45" spans="1:31" x14ac:dyDescent="0.2">
      <c r="A45" t="s">
        <v>70</v>
      </c>
      <c r="B45">
        <v>1.449767</v>
      </c>
      <c r="C45" s="13">
        <f t="shared" si="0"/>
        <v>0.48325566666666669</v>
      </c>
      <c r="D45">
        <v>0.50071270000000001</v>
      </c>
      <c r="E45">
        <v>0.45648640000000001</v>
      </c>
      <c r="F45">
        <f t="shared" si="1"/>
        <v>0.95719909999999997</v>
      </c>
      <c r="G45" s="7">
        <f t="shared" si="2"/>
        <v>0.31906636666666666</v>
      </c>
      <c r="H45">
        <v>0.49256739999999999</v>
      </c>
      <c r="P45" s="1"/>
      <c r="T45" s="1"/>
      <c r="V45" s="1"/>
      <c r="W45" s="1"/>
    </row>
    <row r="46" spans="1:31" x14ac:dyDescent="0.2">
      <c r="A46" t="s">
        <v>71</v>
      </c>
      <c r="B46">
        <v>1.4317850000000001</v>
      </c>
      <c r="C46" s="13">
        <f t="shared" si="0"/>
        <v>0.4772616666666667</v>
      </c>
      <c r="D46">
        <v>0.49084620000000001</v>
      </c>
      <c r="E46">
        <v>0.45138610000000001</v>
      </c>
      <c r="F46">
        <f t="shared" si="1"/>
        <v>0.94223230000000002</v>
      </c>
      <c r="G46" s="7">
        <f t="shared" si="2"/>
        <v>0.31407743333333332</v>
      </c>
      <c r="H46">
        <v>0.4895525</v>
      </c>
      <c r="P46" s="1"/>
      <c r="T46" s="1"/>
      <c r="V46" s="1"/>
      <c r="W46" s="1"/>
    </row>
    <row r="47" spans="1:31" x14ac:dyDescent="0.2">
      <c r="A47" t="s">
        <v>72</v>
      </c>
      <c r="B47">
        <v>1.4480839999999999</v>
      </c>
      <c r="C47" s="13">
        <f t="shared" si="0"/>
        <v>0.48269466666666666</v>
      </c>
      <c r="D47">
        <v>0.50052110000000005</v>
      </c>
      <c r="E47">
        <v>0.45182899999999998</v>
      </c>
      <c r="F47">
        <f t="shared" si="1"/>
        <v>0.95235010000000009</v>
      </c>
      <c r="G47" s="7">
        <f t="shared" si="2"/>
        <v>0.31745003333333338</v>
      </c>
      <c r="H47">
        <v>0.49573390000000001</v>
      </c>
      <c r="P47" s="1"/>
      <c r="T47" s="1"/>
      <c r="V47" s="1"/>
      <c r="W47" s="1"/>
    </row>
    <row r="48" spans="1:31" x14ac:dyDescent="0.2">
      <c r="A48" t="s">
        <v>73</v>
      </c>
      <c r="B48">
        <v>1.452248</v>
      </c>
      <c r="C48" s="13">
        <f t="shared" si="0"/>
        <v>0.48408266666666666</v>
      </c>
      <c r="D48">
        <v>0.50237169999999998</v>
      </c>
      <c r="E48">
        <v>0.45262570000000002</v>
      </c>
      <c r="F48">
        <f t="shared" si="1"/>
        <v>0.9549974</v>
      </c>
      <c r="G48" s="7">
        <f t="shared" si="2"/>
        <v>0.31833246666666665</v>
      </c>
      <c r="H48">
        <v>0.497251</v>
      </c>
      <c r="M48" s="1"/>
      <c r="P48" s="1"/>
      <c r="S48" s="1"/>
      <c r="T48" s="1"/>
      <c r="V48" s="1"/>
      <c r="W48" s="1"/>
      <c r="AE48" s="1"/>
    </row>
    <row r="49" spans="1:31" x14ac:dyDescent="0.2">
      <c r="A49" t="s">
        <v>74</v>
      </c>
      <c r="B49">
        <v>1.413138</v>
      </c>
      <c r="C49" s="13">
        <f t="shared" si="0"/>
        <v>0.47104600000000002</v>
      </c>
      <c r="D49">
        <v>0.4867552</v>
      </c>
      <c r="E49">
        <v>0.44047249999999999</v>
      </c>
      <c r="F49">
        <f t="shared" si="1"/>
        <v>0.92722769999999999</v>
      </c>
      <c r="G49" s="7">
        <f t="shared" si="2"/>
        <v>0.30907590000000001</v>
      </c>
      <c r="H49">
        <v>0.48591030000000002</v>
      </c>
      <c r="M49" s="1"/>
      <c r="P49" s="1"/>
      <c r="S49" s="1"/>
      <c r="T49" s="1"/>
      <c r="V49" s="1"/>
      <c r="W49" s="1"/>
      <c r="AE49" s="1"/>
    </row>
    <row r="50" spans="1:31" x14ac:dyDescent="0.2">
      <c r="A50" t="s">
        <v>75</v>
      </c>
      <c r="B50">
        <v>1.490985</v>
      </c>
      <c r="C50" s="13">
        <f t="shared" si="0"/>
        <v>0.49699500000000002</v>
      </c>
      <c r="D50">
        <v>0.51380459999999994</v>
      </c>
      <c r="E50">
        <v>0.46702129999999997</v>
      </c>
      <c r="F50">
        <f t="shared" si="1"/>
        <v>0.98082589999999992</v>
      </c>
      <c r="G50" s="7">
        <f t="shared" si="2"/>
        <v>0.32694196666666664</v>
      </c>
      <c r="H50">
        <v>0.51015869999999996</v>
      </c>
      <c r="M50" s="1"/>
      <c r="P50" s="1"/>
      <c r="S50" s="1"/>
      <c r="T50" s="1"/>
      <c r="V50" s="1"/>
      <c r="W50" s="1"/>
      <c r="AE50" s="1"/>
    </row>
    <row r="51" spans="1:31" x14ac:dyDescent="0.2">
      <c r="A51" t="s">
        <v>76</v>
      </c>
      <c r="B51">
        <v>1.5164489999999999</v>
      </c>
      <c r="C51" s="13">
        <f t="shared" si="0"/>
        <v>0.50548300000000002</v>
      </c>
      <c r="D51">
        <v>0.52236859999999996</v>
      </c>
      <c r="E51">
        <v>0.47400530000000002</v>
      </c>
      <c r="F51">
        <f t="shared" si="1"/>
        <v>0.99637390000000003</v>
      </c>
      <c r="G51" s="7">
        <f t="shared" si="2"/>
        <v>0.33212463333333336</v>
      </c>
      <c r="H51">
        <v>0.52007510000000001</v>
      </c>
      <c r="M51" s="1"/>
      <c r="P51" s="1"/>
      <c r="S51" s="1"/>
      <c r="T51" s="1"/>
      <c r="V51" s="1"/>
      <c r="W51" s="1"/>
      <c r="AE51" s="1"/>
    </row>
    <row r="52" spans="1:31" x14ac:dyDescent="0.2">
      <c r="A52" t="s">
        <v>77</v>
      </c>
      <c r="B52">
        <v>1.4541120000000001</v>
      </c>
      <c r="C52" s="13">
        <f t="shared" si="0"/>
        <v>0.48470400000000002</v>
      </c>
      <c r="D52">
        <v>0.49917499999999998</v>
      </c>
      <c r="E52">
        <v>0.4558429</v>
      </c>
      <c r="F52">
        <f t="shared" si="1"/>
        <v>0.95501789999999998</v>
      </c>
      <c r="G52" s="7">
        <f t="shared" si="2"/>
        <v>0.31833929999999999</v>
      </c>
      <c r="H52">
        <v>0.49909360000000003</v>
      </c>
      <c r="M52" s="1"/>
      <c r="P52" s="1"/>
      <c r="S52" s="1"/>
      <c r="T52" s="1"/>
      <c r="V52" s="1"/>
      <c r="W52" s="1"/>
      <c r="AE52" s="1"/>
    </row>
    <row r="53" spans="1:31" x14ac:dyDescent="0.2">
      <c r="A53" t="s">
        <v>78</v>
      </c>
      <c r="B53">
        <v>1.4472769999999999</v>
      </c>
      <c r="C53" s="13">
        <f t="shared" si="0"/>
        <v>0.48242566666666664</v>
      </c>
      <c r="D53">
        <v>0.49807859999999998</v>
      </c>
      <c r="E53">
        <v>0.45440390000000003</v>
      </c>
      <c r="F53">
        <f t="shared" si="1"/>
        <v>0.95248250000000001</v>
      </c>
      <c r="G53" s="7">
        <f t="shared" si="2"/>
        <v>0.31749416666666669</v>
      </c>
      <c r="H53">
        <v>0.49479459999999997</v>
      </c>
      <c r="P53" s="1"/>
      <c r="T53" s="1"/>
      <c r="V53" s="1"/>
      <c r="W53" s="1"/>
    </row>
    <row r="54" spans="1:31" x14ac:dyDescent="0.2">
      <c r="A54" t="s">
        <v>79</v>
      </c>
      <c r="B54">
        <v>1.4236610000000001</v>
      </c>
      <c r="C54" s="13">
        <f t="shared" si="0"/>
        <v>0.47455366666666671</v>
      </c>
      <c r="D54">
        <v>0.48896010000000001</v>
      </c>
      <c r="E54">
        <v>0.44795259999999998</v>
      </c>
      <c r="F54">
        <f t="shared" si="1"/>
        <v>0.93691269999999993</v>
      </c>
      <c r="G54" s="7">
        <f t="shared" si="2"/>
        <v>0.31230423333333329</v>
      </c>
      <c r="H54">
        <v>0.48674840000000003</v>
      </c>
      <c r="P54" s="1"/>
      <c r="T54" s="1"/>
      <c r="V54" s="1"/>
      <c r="W54" s="1"/>
    </row>
    <row r="55" spans="1:31" x14ac:dyDescent="0.2">
      <c r="A55" t="s">
        <v>80</v>
      </c>
      <c r="B55">
        <v>1.406738</v>
      </c>
      <c r="C55" s="13">
        <f t="shared" si="0"/>
        <v>0.4689126666666667</v>
      </c>
      <c r="D55">
        <v>0.47951240000000001</v>
      </c>
      <c r="E55">
        <v>0.44551750000000001</v>
      </c>
      <c r="F55">
        <f t="shared" si="1"/>
        <v>0.92502989999999996</v>
      </c>
      <c r="G55" s="7">
        <f t="shared" si="2"/>
        <v>0.30834329999999999</v>
      </c>
      <c r="H55">
        <v>0.48170839999999998</v>
      </c>
      <c r="P55" s="1"/>
      <c r="V55" s="1"/>
      <c r="W55" s="1"/>
    </row>
    <row r="56" spans="1:31" x14ac:dyDescent="0.2">
      <c r="A56" t="s">
        <v>81</v>
      </c>
      <c r="B56">
        <v>1.422091</v>
      </c>
      <c r="C56" s="13">
        <f t="shared" si="0"/>
        <v>0.47403033333333333</v>
      </c>
      <c r="D56">
        <v>0.48587770000000002</v>
      </c>
      <c r="E56">
        <v>0.44852350000000002</v>
      </c>
      <c r="F56">
        <f t="shared" si="1"/>
        <v>0.93440120000000004</v>
      </c>
      <c r="G56" s="7">
        <f t="shared" si="2"/>
        <v>0.31146706666666668</v>
      </c>
      <c r="H56">
        <v>0.4876896</v>
      </c>
      <c r="P56" s="1"/>
      <c r="V56" s="1"/>
      <c r="W56" s="1"/>
    </row>
    <row r="57" spans="1:31" x14ac:dyDescent="0.2">
      <c r="A57" t="s">
        <v>82</v>
      </c>
      <c r="B57">
        <v>1.417592</v>
      </c>
      <c r="C57" s="13">
        <f t="shared" si="0"/>
        <v>0.47253066666666665</v>
      </c>
      <c r="D57">
        <v>0.48389110000000002</v>
      </c>
      <c r="E57">
        <v>0.4459128</v>
      </c>
      <c r="F57">
        <f t="shared" si="1"/>
        <v>0.92980390000000002</v>
      </c>
      <c r="G57" s="7">
        <f t="shared" si="2"/>
        <v>0.30993463333333332</v>
      </c>
      <c r="H57">
        <v>0.48778769999999999</v>
      </c>
      <c r="P57" s="1"/>
      <c r="V57" s="1"/>
    </row>
    <row r="58" spans="1:31" x14ac:dyDescent="0.2">
      <c r="A58" t="s">
        <v>83</v>
      </c>
      <c r="B58">
        <v>1.40604</v>
      </c>
      <c r="C58" s="13">
        <f t="shared" si="0"/>
        <v>0.46867999999999999</v>
      </c>
      <c r="D58">
        <v>0.47855350000000002</v>
      </c>
      <c r="E58">
        <v>0.44302730000000001</v>
      </c>
      <c r="F58">
        <f t="shared" si="1"/>
        <v>0.92158080000000009</v>
      </c>
      <c r="G58" s="7">
        <f t="shared" si="2"/>
        <v>0.30719360000000001</v>
      </c>
      <c r="H58">
        <v>0.48445870000000002</v>
      </c>
      <c r="P58" s="1"/>
      <c r="V58" s="1"/>
    </row>
    <row r="59" spans="1:31" x14ac:dyDescent="0.2">
      <c r="A59" t="s">
        <v>84</v>
      </c>
      <c r="B59">
        <v>1.4262710000000001</v>
      </c>
      <c r="C59" s="13">
        <f t="shared" si="0"/>
        <v>0.47542366666666669</v>
      </c>
      <c r="D59">
        <v>0.4849947</v>
      </c>
      <c r="E59">
        <v>0.45076569999999999</v>
      </c>
      <c r="F59">
        <f t="shared" si="1"/>
        <v>0.93576039999999994</v>
      </c>
      <c r="G59" s="7">
        <f t="shared" si="2"/>
        <v>0.31192013333333329</v>
      </c>
      <c r="H59">
        <v>0.49051090000000003</v>
      </c>
    </row>
    <row r="60" spans="1:31" x14ac:dyDescent="0.2">
      <c r="A60" t="s">
        <v>85</v>
      </c>
      <c r="B60">
        <v>1.3954310000000001</v>
      </c>
      <c r="C60" s="13">
        <f t="shared" si="0"/>
        <v>0.46514366666666668</v>
      </c>
      <c r="D60">
        <v>0.47295789999999999</v>
      </c>
      <c r="E60">
        <v>0.44222309999999998</v>
      </c>
      <c r="F60">
        <f t="shared" si="1"/>
        <v>0.91518100000000002</v>
      </c>
      <c r="G60" s="7">
        <f t="shared" si="2"/>
        <v>0.30506033333333332</v>
      </c>
      <c r="H60">
        <v>0.4802495</v>
      </c>
    </row>
    <row r="61" spans="1:31" x14ac:dyDescent="0.2">
      <c r="A61" t="s">
        <v>86</v>
      </c>
      <c r="B61">
        <v>1.400881</v>
      </c>
      <c r="C61" s="13">
        <f t="shared" si="0"/>
        <v>0.46696033333333337</v>
      </c>
      <c r="D61">
        <v>0.473362</v>
      </c>
      <c r="E61">
        <v>0.44598660000000001</v>
      </c>
      <c r="F61">
        <f t="shared" si="1"/>
        <v>0.91934859999999996</v>
      </c>
      <c r="G61" s="7">
        <f t="shared" si="2"/>
        <v>0.3064495333333333</v>
      </c>
      <c r="H61">
        <v>0.48153220000000002</v>
      </c>
    </row>
    <row r="62" spans="1:31" x14ac:dyDescent="0.2">
      <c r="A62" t="s">
        <v>87</v>
      </c>
      <c r="B62">
        <v>1.404404</v>
      </c>
      <c r="C62" s="13">
        <f t="shared" si="0"/>
        <v>0.46813466666666664</v>
      </c>
      <c r="D62">
        <v>0.47434130000000002</v>
      </c>
      <c r="E62">
        <v>0.44670539999999997</v>
      </c>
      <c r="F62">
        <f t="shared" si="1"/>
        <v>0.9210467</v>
      </c>
      <c r="G62" s="7">
        <f t="shared" si="2"/>
        <v>0.30701556666666668</v>
      </c>
      <c r="H62">
        <v>0.48335689999999998</v>
      </c>
    </row>
    <row r="63" spans="1:31" x14ac:dyDescent="0.2">
      <c r="A63" t="s">
        <v>88</v>
      </c>
      <c r="B63">
        <v>1.373618</v>
      </c>
      <c r="C63" s="13">
        <f t="shared" si="0"/>
        <v>0.45787266666666665</v>
      </c>
      <c r="D63">
        <v>0.4651189</v>
      </c>
      <c r="E63">
        <v>0.43624469999999999</v>
      </c>
      <c r="F63">
        <f t="shared" si="1"/>
        <v>0.90136360000000004</v>
      </c>
      <c r="G63" s="7">
        <f t="shared" si="2"/>
        <v>0.30045453333333333</v>
      </c>
      <c r="H63">
        <v>0.47225470000000003</v>
      </c>
    </row>
    <row r="64" spans="1:31" x14ac:dyDescent="0.2">
      <c r="A64" t="s">
        <v>89</v>
      </c>
      <c r="B64">
        <v>1.3689450000000001</v>
      </c>
      <c r="C64" s="13">
        <f t="shared" si="0"/>
        <v>0.45631500000000003</v>
      </c>
      <c r="D64">
        <v>0.46729660000000001</v>
      </c>
      <c r="E64">
        <v>0.43271680000000001</v>
      </c>
      <c r="F64">
        <f t="shared" si="1"/>
        <v>0.90001339999999996</v>
      </c>
      <c r="G64" s="7">
        <f t="shared" si="2"/>
        <v>0.30000446666666664</v>
      </c>
      <c r="H64">
        <v>0.46893210000000002</v>
      </c>
    </row>
    <row r="65" spans="1:23" x14ac:dyDescent="0.2">
      <c r="A65" t="s">
        <v>90</v>
      </c>
      <c r="B65">
        <v>1.3645480000000001</v>
      </c>
      <c r="C65" s="13">
        <f t="shared" si="0"/>
        <v>0.45484933333333338</v>
      </c>
      <c r="D65">
        <v>0.46361910000000001</v>
      </c>
      <c r="E65">
        <v>0.42914809999999998</v>
      </c>
      <c r="F65">
        <f t="shared" si="1"/>
        <v>0.89276719999999998</v>
      </c>
      <c r="G65" s="7">
        <f t="shared" si="2"/>
        <v>0.29758906666666668</v>
      </c>
      <c r="H65">
        <v>0.4717809</v>
      </c>
    </row>
    <row r="66" spans="1:23" x14ac:dyDescent="0.2">
      <c r="A66" t="s">
        <v>91</v>
      </c>
      <c r="B66">
        <v>1.3816580000000001</v>
      </c>
      <c r="C66" s="13">
        <f t="shared" si="0"/>
        <v>0.46055266666666667</v>
      </c>
      <c r="D66">
        <v>0.47038079999999999</v>
      </c>
      <c r="E66">
        <v>0.43320649999999999</v>
      </c>
      <c r="F66">
        <f t="shared" si="1"/>
        <v>0.90358729999999998</v>
      </c>
      <c r="G66" s="7">
        <f t="shared" si="2"/>
        <v>0.30119576666666664</v>
      </c>
      <c r="H66">
        <v>0.47807090000000002</v>
      </c>
    </row>
    <row r="67" spans="1:23" x14ac:dyDescent="0.2">
      <c r="A67" t="s">
        <v>92</v>
      </c>
      <c r="B67">
        <v>1.3609869999999999</v>
      </c>
      <c r="C67" s="13">
        <f t="shared" ref="C67:C130" si="3">+B67/3</f>
        <v>0.45366233333333333</v>
      </c>
      <c r="D67">
        <v>0.46408840000000001</v>
      </c>
      <c r="E67">
        <v>0.4247804</v>
      </c>
      <c r="F67">
        <f t="shared" ref="F67:F130" si="4">+D67+E67</f>
        <v>0.88886880000000001</v>
      </c>
      <c r="G67" s="7">
        <f t="shared" ref="G67:G130" si="5">+F67/3</f>
        <v>0.29628959999999999</v>
      </c>
      <c r="H67">
        <v>0.47211799999999998</v>
      </c>
    </row>
    <row r="68" spans="1:23" x14ac:dyDescent="0.2">
      <c r="A68" t="s">
        <v>93</v>
      </c>
      <c r="B68">
        <v>1.352822</v>
      </c>
      <c r="C68" s="13">
        <f t="shared" si="3"/>
        <v>0.45094066666666666</v>
      </c>
      <c r="D68">
        <v>0.46215109999999998</v>
      </c>
      <c r="E68">
        <v>0.42334040000000001</v>
      </c>
      <c r="F68">
        <f t="shared" si="4"/>
        <v>0.88549149999999999</v>
      </c>
      <c r="G68" s="7">
        <f t="shared" si="5"/>
        <v>0.29516383333333335</v>
      </c>
      <c r="H68">
        <v>0.46733089999999999</v>
      </c>
    </row>
    <row r="69" spans="1:23" x14ac:dyDescent="0.2">
      <c r="A69" t="s">
        <v>94</v>
      </c>
      <c r="B69">
        <v>1.3572360000000001</v>
      </c>
      <c r="C69" s="13">
        <f t="shared" si="3"/>
        <v>0.45241200000000004</v>
      </c>
      <c r="D69">
        <v>0.46372970000000002</v>
      </c>
      <c r="E69">
        <v>0.4236162</v>
      </c>
      <c r="F69">
        <f t="shared" si="4"/>
        <v>0.88734590000000002</v>
      </c>
      <c r="G69" s="7">
        <f t="shared" si="5"/>
        <v>0.29578196666666667</v>
      </c>
      <c r="H69">
        <v>0.46989009999999998</v>
      </c>
    </row>
    <row r="70" spans="1:23" x14ac:dyDescent="0.2">
      <c r="A70" t="s">
        <v>95</v>
      </c>
      <c r="B70">
        <v>1.360419</v>
      </c>
      <c r="C70" s="13">
        <f t="shared" si="3"/>
        <v>0.45347300000000001</v>
      </c>
      <c r="D70">
        <v>0.46864139999999999</v>
      </c>
      <c r="E70">
        <v>0.42275560000000001</v>
      </c>
      <c r="F70">
        <f t="shared" si="4"/>
        <v>0.89139699999999999</v>
      </c>
      <c r="G70" s="7">
        <f t="shared" si="5"/>
        <v>0.29713233333333333</v>
      </c>
      <c r="H70">
        <v>0.4690221</v>
      </c>
    </row>
    <row r="71" spans="1:23" x14ac:dyDescent="0.2">
      <c r="A71" t="s">
        <v>96</v>
      </c>
      <c r="B71">
        <v>1.3708979999999999</v>
      </c>
      <c r="C71" s="13">
        <f t="shared" si="3"/>
        <v>0.45696599999999998</v>
      </c>
      <c r="D71">
        <v>0.47331630000000002</v>
      </c>
      <c r="E71">
        <v>0.42469699999999999</v>
      </c>
      <c r="F71">
        <f t="shared" si="4"/>
        <v>0.89801330000000001</v>
      </c>
      <c r="G71" s="7">
        <f t="shared" si="5"/>
        <v>0.29933776666666667</v>
      </c>
      <c r="H71">
        <v>0.47288520000000001</v>
      </c>
    </row>
    <row r="72" spans="1:23" x14ac:dyDescent="0.2">
      <c r="A72" t="s">
        <v>97</v>
      </c>
      <c r="B72">
        <v>1.3435049999999999</v>
      </c>
      <c r="C72" s="13">
        <f t="shared" si="3"/>
        <v>0.44783499999999998</v>
      </c>
      <c r="D72">
        <v>0.46147880000000002</v>
      </c>
      <c r="E72">
        <v>0.41741250000000002</v>
      </c>
      <c r="F72">
        <f t="shared" si="4"/>
        <v>0.87889130000000004</v>
      </c>
      <c r="G72" s="7">
        <f t="shared" si="5"/>
        <v>0.29296376666666668</v>
      </c>
      <c r="H72">
        <v>0.46461400000000003</v>
      </c>
    </row>
    <row r="73" spans="1:23" x14ac:dyDescent="0.2">
      <c r="A73" t="s">
        <v>98</v>
      </c>
      <c r="B73">
        <v>1.362304</v>
      </c>
      <c r="C73" s="13">
        <f t="shared" si="3"/>
        <v>0.4541013333333333</v>
      </c>
      <c r="D73">
        <v>0.46850320000000001</v>
      </c>
      <c r="E73">
        <v>0.42488569999999998</v>
      </c>
      <c r="F73">
        <f t="shared" si="4"/>
        <v>0.89338889999999993</v>
      </c>
      <c r="G73" s="7">
        <f t="shared" si="5"/>
        <v>0.29779629999999996</v>
      </c>
      <c r="H73">
        <v>0.46891509999999997</v>
      </c>
    </row>
    <row r="74" spans="1:23" x14ac:dyDescent="0.2">
      <c r="A74" t="s">
        <v>99</v>
      </c>
      <c r="B74">
        <v>1.3857200000000001</v>
      </c>
      <c r="C74" s="13">
        <f t="shared" si="3"/>
        <v>0.46190666666666669</v>
      </c>
      <c r="D74">
        <v>0.47871530000000001</v>
      </c>
      <c r="E74">
        <v>0.43149870000000001</v>
      </c>
      <c r="F74">
        <f t="shared" si="4"/>
        <v>0.91021400000000008</v>
      </c>
      <c r="G74" s="7">
        <f t="shared" si="5"/>
        <v>0.30340466666666671</v>
      </c>
      <c r="H74">
        <v>0.47550609999999999</v>
      </c>
    </row>
    <row r="75" spans="1:23" x14ac:dyDescent="0.2">
      <c r="A75" t="s">
        <v>100</v>
      </c>
      <c r="B75">
        <v>1.3575330000000001</v>
      </c>
      <c r="C75" s="13">
        <f t="shared" si="3"/>
        <v>0.45251100000000005</v>
      </c>
      <c r="D75">
        <v>0.46881679999999998</v>
      </c>
      <c r="E75">
        <v>0.42305769999999998</v>
      </c>
      <c r="F75">
        <f t="shared" si="4"/>
        <v>0.8918744999999999</v>
      </c>
      <c r="G75" s="7">
        <f t="shared" si="5"/>
        <v>0.29729149999999999</v>
      </c>
      <c r="H75">
        <v>0.46565859999999998</v>
      </c>
    </row>
    <row r="76" spans="1:23" x14ac:dyDescent="0.2">
      <c r="A76" t="s">
        <v>101</v>
      </c>
      <c r="B76">
        <v>1.365337</v>
      </c>
      <c r="C76" s="13">
        <f t="shared" si="3"/>
        <v>0.45511233333333334</v>
      </c>
      <c r="D76">
        <v>0.4714412</v>
      </c>
      <c r="E76">
        <v>0.42517349999999998</v>
      </c>
      <c r="F76">
        <f t="shared" si="4"/>
        <v>0.89661469999999999</v>
      </c>
      <c r="G76" s="7">
        <f t="shared" si="5"/>
        <v>0.29887156666666664</v>
      </c>
      <c r="H76">
        <v>0.46872259999999999</v>
      </c>
    </row>
    <row r="77" spans="1:23" x14ac:dyDescent="0.2">
      <c r="A77" t="s">
        <v>102</v>
      </c>
      <c r="B77">
        <v>1.387305</v>
      </c>
      <c r="C77" s="13">
        <f t="shared" si="3"/>
        <v>0.46243499999999998</v>
      </c>
      <c r="D77">
        <v>0.47786519999999999</v>
      </c>
      <c r="E77">
        <v>0.4360174</v>
      </c>
      <c r="F77">
        <f t="shared" si="4"/>
        <v>0.91388259999999999</v>
      </c>
      <c r="G77" s="7">
        <f t="shared" si="5"/>
        <v>0.30462753333333331</v>
      </c>
      <c r="H77">
        <v>0.47342250000000002</v>
      </c>
    </row>
    <row r="78" spans="1:23" x14ac:dyDescent="0.2">
      <c r="A78" t="s">
        <v>103</v>
      </c>
      <c r="B78">
        <v>1.3808469999999999</v>
      </c>
      <c r="C78" s="13">
        <f t="shared" si="3"/>
        <v>0.46028233333333329</v>
      </c>
      <c r="D78">
        <v>0.47345900000000002</v>
      </c>
      <c r="E78">
        <v>0.43607259999999998</v>
      </c>
      <c r="F78">
        <f t="shared" si="4"/>
        <v>0.9095316</v>
      </c>
      <c r="G78" s="7">
        <f t="shared" si="5"/>
        <v>0.30317719999999998</v>
      </c>
      <c r="H78">
        <v>0.4713154</v>
      </c>
      <c r="V78" s="1"/>
    </row>
    <row r="79" spans="1:23" x14ac:dyDescent="0.2">
      <c r="A79" t="s">
        <v>104</v>
      </c>
      <c r="B79">
        <v>1.41442</v>
      </c>
      <c r="C79" s="13">
        <f t="shared" si="3"/>
        <v>0.47147333333333336</v>
      </c>
      <c r="D79">
        <v>0.48683660000000001</v>
      </c>
      <c r="E79">
        <v>0.44675700000000002</v>
      </c>
      <c r="F79">
        <f t="shared" si="4"/>
        <v>0.93359360000000002</v>
      </c>
      <c r="G79" s="7">
        <f t="shared" si="5"/>
        <v>0.31119786666666666</v>
      </c>
      <c r="H79">
        <v>0.480827</v>
      </c>
      <c r="M79" s="1"/>
      <c r="V79" s="1"/>
      <c r="W79" s="1"/>
    </row>
    <row r="80" spans="1:23" x14ac:dyDescent="0.2">
      <c r="A80" t="s">
        <v>105</v>
      </c>
      <c r="B80">
        <v>1.426345</v>
      </c>
      <c r="C80" s="13">
        <f t="shared" si="3"/>
        <v>0.47544833333333331</v>
      </c>
      <c r="D80">
        <v>0.49076510000000001</v>
      </c>
      <c r="E80">
        <v>0.45026359999999999</v>
      </c>
      <c r="F80">
        <f t="shared" si="4"/>
        <v>0.94102869999999994</v>
      </c>
      <c r="G80" s="7">
        <f t="shared" si="5"/>
        <v>0.31367623333333333</v>
      </c>
      <c r="H80">
        <v>0.48531639999999998</v>
      </c>
      <c r="P80" s="1"/>
    </row>
    <row r="81" spans="1:8" x14ac:dyDescent="0.2">
      <c r="A81" t="s">
        <v>106</v>
      </c>
      <c r="B81">
        <v>1.3944110000000001</v>
      </c>
      <c r="C81" s="13">
        <f t="shared" si="3"/>
        <v>0.46480366666666667</v>
      </c>
      <c r="D81">
        <v>0.47857870000000002</v>
      </c>
      <c r="E81">
        <v>0.44211260000000002</v>
      </c>
      <c r="F81">
        <f t="shared" si="4"/>
        <v>0.9206913000000001</v>
      </c>
      <c r="G81" s="7">
        <f t="shared" si="5"/>
        <v>0.30689710000000003</v>
      </c>
      <c r="H81">
        <v>0.47371980000000002</v>
      </c>
    </row>
    <row r="82" spans="1:8" x14ac:dyDescent="0.2">
      <c r="A82" t="s">
        <v>107</v>
      </c>
      <c r="B82">
        <v>1.384622</v>
      </c>
      <c r="C82" s="13">
        <f t="shared" si="3"/>
        <v>0.46154066666666665</v>
      </c>
      <c r="D82">
        <v>0.47505190000000003</v>
      </c>
      <c r="E82">
        <v>0.43706319999999999</v>
      </c>
      <c r="F82">
        <f t="shared" si="4"/>
        <v>0.91211510000000007</v>
      </c>
      <c r="G82" s="7">
        <f t="shared" si="5"/>
        <v>0.30403836666666667</v>
      </c>
      <c r="H82">
        <v>0.47250639999999999</v>
      </c>
    </row>
    <row r="83" spans="1:8" x14ac:dyDescent="0.2">
      <c r="A83" t="s">
        <v>108</v>
      </c>
      <c r="B83">
        <v>1.380654</v>
      </c>
      <c r="C83" s="13">
        <f t="shared" si="3"/>
        <v>0.46021800000000002</v>
      </c>
      <c r="D83">
        <v>0.47167779999999998</v>
      </c>
      <c r="E83">
        <v>0.43701430000000002</v>
      </c>
      <c r="F83">
        <f t="shared" si="4"/>
        <v>0.9086921</v>
      </c>
      <c r="G83" s="7">
        <f t="shared" si="5"/>
        <v>0.30289736666666667</v>
      </c>
      <c r="H83">
        <v>0.47196189999999999</v>
      </c>
    </row>
    <row r="84" spans="1:8" x14ac:dyDescent="0.2">
      <c r="A84" t="s">
        <v>109</v>
      </c>
      <c r="B84">
        <v>1.376811</v>
      </c>
      <c r="C84" s="13">
        <f t="shared" si="3"/>
        <v>0.45893699999999998</v>
      </c>
      <c r="D84">
        <v>0.46879179999999998</v>
      </c>
      <c r="E84">
        <v>0.43424940000000001</v>
      </c>
      <c r="F84">
        <f t="shared" si="4"/>
        <v>0.90304119999999999</v>
      </c>
      <c r="G84" s="7">
        <f t="shared" si="5"/>
        <v>0.30101373333333331</v>
      </c>
      <c r="H84">
        <v>0.47376950000000001</v>
      </c>
    </row>
    <row r="85" spans="1:8" x14ac:dyDescent="0.2">
      <c r="A85" t="s">
        <v>110</v>
      </c>
      <c r="B85">
        <v>1.3685719999999999</v>
      </c>
      <c r="C85" s="13">
        <f t="shared" si="3"/>
        <v>0.45619066666666663</v>
      </c>
      <c r="D85">
        <v>0.46261380000000002</v>
      </c>
      <c r="E85">
        <v>0.4333574</v>
      </c>
      <c r="F85">
        <f t="shared" si="4"/>
        <v>0.89597119999999997</v>
      </c>
      <c r="G85" s="7">
        <f t="shared" si="5"/>
        <v>0.29865706666666664</v>
      </c>
      <c r="H85">
        <v>0.47260099999999999</v>
      </c>
    </row>
    <row r="86" spans="1:8" x14ac:dyDescent="0.2">
      <c r="A86" t="s">
        <v>111</v>
      </c>
      <c r="B86">
        <v>1.3542749999999999</v>
      </c>
      <c r="C86" s="13">
        <f t="shared" si="3"/>
        <v>0.45142499999999997</v>
      </c>
      <c r="D86">
        <v>0.46135880000000001</v>
      </c>
      <c r="E86">
        <v>0.42558629999999997</v>
      </c>
      <c r="F86">
        <f t="shared" si="4"/>
        <v>0.88694509999999993</v>
      </c>
      <c r="G86" s="7">
        <f t="shared" si="5"/>
        <v>0.29564836666666666</v>
      </c>
      <c r="H86">
        <v>0.46732950000000001</v>
      </c>
    </row>
    <row r="87" spans="1:8" x14ac:dyDescent="0.2">
      <c r="A87" t="s">
        <v>112</v>
      </c>
      <c r="B87">
        <v>1.3443240000000001</v>
      </c>
      <c r="C87" s="13">
        <f t="shared" si="3"/>
        <v>0.44810800000000001</v>
      </c>
      <c r="D87">
        <v>0.45788679999999998</v>
      </c>
      <c r="E87">
        <v>0.4227205</v>
      </c>
      <c r="F87">
        <f t="shared" si="4"/>
        <v>0.88060729999999998</v>
      </c>
      <c r="G87" s="7">
        <f t="shared" si="5"/>
        <v>0.29353576666666664</v>
      </c>
      <c r="H87">
        <v>0.46371620000000002</v>
      </c>
    </row>
    <row r="88" spans="1:8" x14ac:dyDescent="0.2">
      <c r="A88" t="s">
        <v>113</v>
      </c>
      <c r="B88">
        <v>1.366978</v>
      </c>
      <c r="C88" s="13">
        <f t="shared" si="3"/>
        <v>0.45565933333333336</v>
      </c>
      <c r="D88">
        <v>0.46342100000000003</v>
      </c>
      <c r="E88">
        <v>0.43096269999999998</v>
      </c>
      <c r="F88">
        <f t="shared" si="4"/>
        <v>0.8943837</v>
      </c>
      <c r="G88" s="7">
        <f t="shared" si="5"/>
        <v>0.2981279</v>
      </c>
      <c r="H88">
        <v>0.47259459999999998</v>
      </c>
    </row>
    <row r="89" spans="1:8" x14ac:dyDescent="0.2">
      <c r="A89" t="s">
        <v>114</v>
      </c>
      <c r="B89">
        <v>1.3565240000000001</v>
      </c>
      <c r="C89" s="13">
        <f t="shared" si="3"/>
        <v>0.45217466666666667</v>
      </c>
      <c r="D89">
        <v>0.45871450000000003</v>
      </c>
      <c r="E89">
        <v>0.4266643</v>
      </c>
      <c r="F89">
        <f t="shared" si="4"/>
        <v>0.88537880000000002</v>
      </c>
      <c r="G89" s="7">
        <f t="shared" si="5"/>
        <v>0.29512626666666669</v>
      </c>
      <c r="H89">
        <v>0.47114509999999998</v>
      </c>
    </row>
    <row r="90" spans="1:8" x14ac:dyDescent="0.2">
      <c r="A90" t="s">
        <v>115</v>
      </c>
      <c r="B90">
        <v>1.344754</v>
      </c>
      <c r="C90" s="13">
        <f t="shared" si="3"/>
        <v>0.44825133333333333</v>
      </c>
      <c r="D90">
        <v>0.45427299999999998</v>
      </c>
      <c r="E90">
        <v>0.42353849999999998</v>
      </c>
      <c r="F90">
        <f t="shared" si="4"/>
        <v>0.87781149999999997</v>
      </c>
      <c r="G90" s="7">
        <f t="shared" si="5"/>
        <v>0.29260383333333334</v>
      </c>
      <c r="H90">
        <v>0.46694269999999999</v>
      </c>
    </row>
    <row r="91" spans="1:8" x14ac:dyDescent="0.2">
      <c r="A91" t="s">
        <v>116</v>
      </c>
      <c r="B91">
        <v>1.3480179999999999</v>
      </c>
      <c r="C91" s="13">
        <f t="shared" si="3"/>
        <v>0.44933933333333331</v>
      </c>
      <c r="D91">
        <v>0.45580569999999998</v>
      </c>
      <c r="E91">
        <v>0.42231639999999998</v>
      </c>
      <c r="F91">
        <f t="shared" si="4"/>
        <v>0.87812209999999991</v>
      </c>
      <c r="G91" s="7">
        <f t="shared" si="5"/>
        <v>0.29270736666666664</v>
      </c>
      <c r="H91">
        <v>0.46989619999999999</v>
      </c>
    </row>
    <row r="92" spans="1:8" x14ac:dyDescent="0.2">
      <c r="A92" t="s">
        <v>117</v>
      </c>
      <c r="B92">
        <v>1.351056</v>
      </c>
      <c r="C92" s="13">
        <f t="shared" si="3"/>
        <v>0.45035200000000003</v>
      </c>
      <c r="D92">
        <v>0.45672180000000001</v>
      </c>
      <c r="E92">
        <v>0.42459400000000003</v>
      </c>
      <c r="F92">
        <f t="shared" si="4"/>
        <v>0.88131580000000009</v>
      </c>
      <c r="G92" s="7">
        <f t="shared" si="5"/>
        <v>0.29377193333333335</v>
      </c>
      <c r="H92">
        <v>0.46973979999999999</v>
      </c>
    </row>
    <row r="93" spans="1:8" x14ac:dyDescent="0.2">
      <c r="A93" t="s">
        <v>118</v>
      </c>
      <c r="B93">
        <v>1.329958</v>
      </c>
      <c r="C93" s="13">
        <f t="shared" si="3"/>
        <v>0.44331933333333334</v>
      </c>
      <c r="D93">
        <v>0.44917820000000003</v>
      </c>
      <c r="E93">
        <v>0.4141299</v>
      </c>
      <c r="F93">
        <f t="shared" si="4"/>
        <v>0.86330810000000002</v>
      </c>
      <c r="G93" s="7">
        <f t="shared" si="5"/>
        <v>0.28776936666666669</v>
      </c>
      <c r="H93">
        <v>0.46664939999999999</v>
      </c>
    </row>
    <row r="94" spans="1:8" x14ac:dyDescent="0.2">
      <c r="A94" t="s">
        <v>119</v>
      </c>
      <c r="B94">
        <v>1.3445750000000001</v>
      </c>
      <c r="C94" s="13">
        <f t="shared" si="3"/>
        <v>0.44819166666666671</v>
      </c>
      <c r="D94">
        <v>0.45464300000000002</v>
      </c>
      <c r="E94">
        <v>0.41880909999999999</v>
      </c>
      <c r="F94">
        <f t="shared" si="4"/>
        <v>0.87345209999999995</v>
      </c>
      <c r="G94" s="7">
        <f t="shared" si="5"/>
        <v>0.29115069999999998</v>
      </c>
      <c r="H94">
        <v>0.47112330000000002</v>
      </c>
    </row>
    <row r="95" spans="1:8" x14ac:dyDescent="0.2">
      <c r="A95" t="s">
        <v>120</v>
      </c>
      <c r="B95">
        <v>1.3253760000000001</v>
      </c>
      <c r="C95" s="13">
        <f t="shared" si="3"/>
        <v>0.44179200000000002</v>
      </c>
      <c r="D95">
        <v>0.4468608</v>
      </c>
      <c r="E95">
        <v>0.41286600000000001</v>
      </c>
      <c r="F95">
        <f t="shared" si="4"/>
        <v>0.85972680000000001</v>
      </c>
      <c r="G95" s="7">
        <f t="shared" si="5"/>
        <v>0.28657559999999999</v>
      </c>
      <c r="H95">
        <v>0.46564899999999998</v>
      </c>
    </row>
    <row r="96" spans="1:8" x14ac:dyDescent="0.2">
      <c r="A96" t="s">
        <v>121</v>
      </c>
      <c r="B96">
        <v>1.340873</v>
      </c>
      <c r="C96" s="13">
        <f t="shared" si="3"/>
        <v>0.44695766666666664</v>
      </c>
      <c r="D96">
        <v>0.4546308</v>
      </c>
      <c r="E96">
        <v>0.4173211</v>
      </c>
      <c r="F96">
        <f t="shared" si="4"/>
        <v>0.8719519</v>
      </c>
      <c r="G96" s="7">
        <f t="shared" si="5"/>
        <v>0.29065063333333335</v>
      </c>
      <c r="H96">
        <v>0.46892119999999998</v>
      </c>
    </row>
    <row r="97" spans="1:8" x14ac:dyDescent="0.2">
      <c r="A97" t="s">
        <v>122</v>
      </c>
      <c r="B97">
        <v>1.344867</v>
      </c>
      <c r="C97" s="13">
        <f t="shared" si="3"/>
        <v>0.44828899999999999</v>
      </c>
      <c r="D97">
        <v>0.46095999999999998</v>
      </c>
      <c r="E97">
        <v>0.41419210000000001</v>
      </c>
      <c r="F97">
        <f t="shared" si="4"/>
        <v>0.87515209999999999</v>
      </c>
      <c r="G97" s="7">
        <f t="shared" si="5"/>
        <v>0.29171736666666664</v>
      </c>
      <c r="H97">
        <v>0.46971459999999998</v>
      </c>
    </row>
    <row r="98" spans="1:8" x14ac:dyDescent="0.2">
      <c r="A98" t="s">
        <v>123</v>
      </c>
      <c r="B98">
        <v>1.314446</v>
      </c>
      <c r="C98" s="13">
        <f t="shared" si="3"/>
        <v>0.43814866666666669</v>
      </c>
      <c r="D98">
        <v>0.44858019999999998</v>
      </c>
      <c r="E98">
        <v>0.40422609999999998</v>
      </c>
      <c r="F98">
        <f t="shared" si="4"/>
        <v>0.85280629999999991</v>
      </c>
      <c r="G98" s="7">
        <f t="shared" si="5"/>
        <v>0.28426876666666662</v>
      </c>
      <c r="H98">
        <v>0.46163969999999999</v>
      </c>
    </row>
    <row r="99" spans="1:8" x14ac:dyDescent="0.2">
      <c r="A99" t="s">
        <v>124</v>
      </c>
      <c r="B99">
        <v>1.372133</v>
      </c>
      <c r="C99" s="13">
        <f t="shared" si="3"/>
        <v>0.45737766666666668</v>
      </c>
      <c r="D99">
        <v>0.46695059999999999</v>
      </c>
      <c r="E99">
        <v>0.42128470000000001</v>
      </c>
      <c r="F99">
        <f t="shared" si="4"/>
        <v>0.88823530000000006</v>
      </c>
      <c r="G99" s="7">
        <f t="shared" si="5"/>
        <v>0.29607843333333334</v>
      </c>
      <c r="H99">
        <v>0.4838981</v>
      </c>
    </row>
    <row r="100" spans="1:8" x14ac:dyDescent="0.2">
      <c r="A100" t="s">
        <v>125</v>
      </c>
      <c r="B100">
        <v>1.337269</v>
      </c>
      <c r="C100" s="13">
        <f t="shared" si="3"/>
        <v>0.44575633333333337</v>
      </c>
      <c r="D100">
        <v>0.45664680000000002</v>
      </c>
      <c r="E100">
        <v>0.40926079999999998</v>
      </c>
      <c r="F100">
        <f t="shared" si="4"/>
        <v>0.8659076</v>
      </c>
      <c r="G100" s="7">
        <f t="shared" si="5"/>
        <v>0.28863586666666669</v>
      </c>
      <c r="H100">
        <v>0.47136119999999998</v>
      </c>
    </row>
    <row r="101" spans="1:8" x14ac:dyDescent="0.2">
      <c r="A101" t="s">
        <v>126</v>
      </c>
      <c r="B101">
        <v>1.3219780000000001</v>
      </c>
      <c r="C101" s="13">
        <f t="shared" si="3"/>
        <v>0.44065933333333335</v>
      </c>
      <c r="D101">
        <v>0.45276280000000002</v>
      </c>
      <c r="E101">
        <v>0.40193000000000001</v>
      </c>
      <c r="F101">
        <f t="shared" si="4"/>
        <v>0.85469280000000003</v>
      </c>
      <c r="G101" s="7">
        <f t="shared" si="5"/>
        <v>0.28489760000000003</v>
      </c>
      <c r="H101">
        <v>0.46728560000000002</v>
      </c>
    </row>
    <row r="102" spans="1:8" x14ac:dyDescent="0.2">
      <c r="A102" t="s">
        <v>127</v>
      </c>
      <c r="B102">
        <v>1.3465309999999999</v>
      </c>
      <c r="C102" s="13">
        <f t="shared" si="3"/>
        <v>0.44884366666666664</v>
      </c>
      <c r="D102">
        <v>0.46423690000000001</v>
      </c>
      <c r="E102">
        <v>0.40700049999999999</v>
      </c>
      <c r="F102">
        <f t="shared" si="4"/>
        <v>0.87123740000000005</v>
      </c>
      <c r="G102" s="7">
        <f t="shared" si="5"/>
        <v>0.2904124666666667</v>
      </c>
      <c r="H102">
        <v>0.47529359999999998</v>
      </c>
    </row>
    <row r="103" spans="1:8" x14ac:dyDescent="0.2">
      <c r="A103" t="s">
        <v>128</v>
      </c>
      <c r="B103">
        <v>1.3369450000000001</v>
      </c>
      <c r="C103" s="13">
        <f t="shared" si="3"/>
        <v>0.44564833333333337</v>
      </c>
      <c r="D103">
        <v>0.46126289999999998</v>
      </c>
      <c r="E103">
        <v>0.40272170000000002</v>
      </c>
      <c r="F103">
        <f t="shared" si="4"/>
        <v>0.86398459999999999</v>
      </c>
      <c r="G103" s="7">
        <f t="shared" si="5"/>
        <v>0.28799486666666668</v>
      </c>
      <c r="H103">
        <v>0.4729604</v>
      </c>
    </row>
    <row r="104" spans="1:8" x14ac:dyDescent="0.2">
      <c r="A104" t="s">
        <v>129</v>
      </c>
      <c r="B104">
        <v>1.3541190000000001</v>
      </c>
      <c r="C104" s="13">
        <f t="shared" si="3"/>
        <v>0.45137300000000002</v>
      </c>
      <c r="D104">
        <v>0.4683755</v>
      </c>
      <c r="E104">
        <v>0.40424139999999997</v>
      </c>
      <c r="F104">
        <f t="shared" si="4"/>
        <v>0.87261689999999992</v>
      </c>
      <c r="G104" s="7">
        <f t="shared" si="5"/>
        <v>0.29087229999999997</v>
      </c>
      <c r="H104">
        <v>0.4815024</v>
      </c>
    </row>
    <row r="105" spans="1:8" x14ac:dyDescent="0.2">
      <c r="A105" t="s">
        <v>130</v>
      </c>
      <c r="B105">
        <v>1.3783160000000001</v>
      </c>
      <c r="C105" s="13">
        <f t="shared" si="3"/>
        <v>0.45943866666666672</v>
      </c>
      <c r="D105">
        <v>0.47851539999999998</v>
      </c>
      <c r="E105">
        <v>0.40681709999999999</v>
      </c>
      <c r="F105">
        <f t="shared" si="4"/>
        <v>0.88533249999999997</v>
      </c>
      <c r="G105" s="7">
        <f t="shared" si="5"/>
        <v>0.29511083333333332</v>
      </c>
      <c r="H105">
        <v>0.49298370000000002</v>
      </c>
    </row>
    <row r="106" spans="1:8" x14ac:dyDescent="0.2">
      <c r="A106" t="s">
        <v>131</v>
      </c>
      <c r="B106">
        <v>1.3420240000000001</v>
      </c>
      <c r="C106" s="13">
        <f t="shared" si="3"/>
        <v>0.44734133333333337</v>
      </c>
      <c r="D106">
        <v>0.46742080000000003</v>
      </c>
      <c r="E106">
        <v>0.39466889999999999</v>
      </c>
      <c r="F106">
        <f t="shared" si="4"/>
        <v>0.86208970000000007</v>
      </c>
      <c r="G106" s="7">
        <f t="shared" si="5"/>
        <v>0.28736323333333336</v>
      </c>
      <c r="H106">
        <v>0.47993409999999997</v>
      </c>
    </row>
    <row r="107" spans="1:8" x14ac:dyDescent="0.2">
      <c r="A107" t="s">
        <v>132</v>
      </c>
      <c r="B107">
        <v>1.375553</v>
      </c>
      <c r="C107" s="13">
        <f t="shared" si="3"/>
        <v>0.45851766666666666</v>
      </c>
      <c r="D107">
        <v>0.47631499999999999</v>
      </c>
      <c r="E107">
        <v>0.40456609999999998</v>
      </c>
      <c r="F107">
        <f t="shared" si="4"/>
        <v>0.88088109999999997</v>
      </c>
      <c r="G107" s="7">
        <f t="shared" si="5"/>
        <v>0.29362703333333334</v>
      </c>
      <c r="H107">
        <v>0.49467230000000001</v>
      </c>
    </row>
    <row r="108" spans="1:8" x14ac:dyDescent="0.2">
      <c r="A108" t="s">
        <v>133</v>
      </c>
      <c r="B108">
        <v>1.3903430000000001</v>
      </c>
      <c r="C108" s="13">
        <f t="shared" si="3"/>
        <v>0.4634476666666667</v>
      </c>
      <c r="D108">
        <v>0.48495129999999997</v>
      </c>
      <c r="E108">
        <v>0.40825620000000001</v>
      </c>
      <c r="F108">
        <f t="shared" si="4"/>
        <v>0.89320749999999993</v>
      </c>
      <c r="G108" s="7">
        <f t="shared" si="5"/>
        <v>0.29773583333333331</v>
      </c>
      <c r="H108">
        <v>0.49713560000000001</v>
      </c>
    </row>
    <row r="109" spans="1:8" x14ac:dyDescent="0.2">
      <c r="A109" t="s">
        <v>134</v>
      </c>
      <c r="B109">
        <v>1.3677779999999999</v>
      </c>
      <c r="C109" s="13">
        <f t="shared" si="3"/>
        <v>0.455926</v>
      </c>
      <c r="D109">
        <v>0.47602290000000003</v>
      </c>
      <c r="E109">
        <v>0.40115679999999998</v>
      </c>
      <c r="F109">
        <f t="shared" si="4"/>
        <v>0.87717970000000001</v>
      </c>
      <c r="G109" s="7">
        <f t="shared" si="5"/>
        <v>0.29239323333333334</v>
      </c>
      <c r="H109">
        <v>0.49059839999999999</v>
      </c>
    </row>
    <row r="110" spans="1:8" x14ac:dyDescent="0.2">
      <c r="A110" t="s">
        <v>135</v>
      </c>
      <c r="B110">
        <v>1.410593</v>
      </c>
      <c r="C110" s="13">
        <f t="shared" si="3"/>
        <v>0.47019766666666668</v>
      </c>
      <c r="D110">
        <v>0.49032290000000001</v>
      </c>
      <c r="E110">
        <v>0.4094103</v>
      </c>
      <c r="F110">
        <f t="shared" si="4"/>
        <v>0.89973320000000001</v>
      </c>
      <c r="G110" s="7">
        <f t="shared" si="5"/>
        <v>0.29991106666666667</v>
      </c>
      <c r="H110">
        <v>0.51085979999999998</v>
      </c>
    </row>
    <row r="111" spans="1:8" x14ac:dyDescent="0.2">
      <c r="A111" t="s">
        <v>136</v>
      </c>
      <c r="B111">
        <v>1.381065</v>
      </c>
      <c r="C111" s="13">
        <f t="shared" si="3"/>
        <v>0.46035500000000001</v>
      </c>
      <c r="D111">
        <v>0.47765780000000002</v>
      </c>
      <c r="E111">
        <v>0.39970260000000002</v>
      </c>
      <c r="F111">
        <f t="shared" si="4"/>
        <v>0.87736040000000004</v>
      </c>
      <c r="G111" s="7">
        <f t="shared" si="5"/>
        <v>0.29245346666666666</v>
      </c>
      <c r="H111">
        <v>0.50370440000000005</v>
      </c>
    </row>
    <row r="112" spans="1:8" x14ac:dyDescent="0.2">
      <c r="A112" t="s">
        <v>137</v>
      </c>
      <c r="B112">
        <v>1.3927</v>
      </c>
      <c r="C112" s="13">
        <f t="shared" si="3"/>
        <v>0.46423333333333333</v>
      </c>
      <c r="D112">
        <v>0.48202440000000002</v>
      </c>
      <c r="E112">
        <v>0.40137410000000001</v>
      </c>
      <c r="F112">
        <f t="shared" si="4"/>
        <v>0.88339849999999998</v>
      </c>
      <c r="G112" s="7">
        <f t="shared" si="5"/>
        <v>0.29446616666666664</v>
      </c>
      <c r="H112">
        <v>0.50930120000000001</v>
      </c>
    </row>
    <row r="113" spans="1:31" x14ac:dyDescent="0.2">
      <c r="A113" t="s">
        <v>138</v>
      </c>
      <c r="B113">
        <v>1.421756</v>
      </c>
      <c r="C113" s="13">
        <f t="shared" si="3"/>
        <v>0.47391866666666665</v>
      </c>
      <c r="D113">
        <v>0.48781590000000002</v>
      </c>
      <c r="E113">
        <v>0.41146149999999998</v>
      </c>
      <c r="F113">
        <f t="shared" si="4"/>
        <v>0.8992774</v>
      </c>
      <c r="G113" s="7">
        <f t="shared" si="5"/>
        <v>0.29975913333333332</v>
      </c>
      <c r="H113">
        <v>0.52247849999999996</v>
      </c>
    </row>
    <row r="114" spans="1:31" x14ac:dyDescent="0.2">
      <c r="A114" t="s">
        <v>139</v>
      </c>
      <c r="B114">
        <v>1.3788670000000001</v>
      </c>
      <c r="C114" s="13">
        <f t="shared" si="3"/>
        <v>0.45962233333333335</v>
      </c>
      <c r="D114">
        <v>0.4751146</v>
      </c>
      <c r="E114">
        <v>0.39577000000000001</v>
      </c>
      <c r="F114">
        <f t="shared" si="4"/>
        <v>0.87088460000000001</v>
      </c>
      <c r="G114" s="7">
        <f t="shared" si="5"/>
        <v>0.29029486666666665</v>
      </c>
      <c r="H114">
        <v>0.50798239999999995</v>
      </c>
    </row>
    <row r="115" spans="1:31" x14ac:dyDescent="0.2">
      <c r="A115" t="s">
        <v>140</v>
      </c>
      <c r="B115">
        <v>1.3899379999999999</v>
      </c>
      <c r="C115" s="13">
        <f t="shared" si="3"/>
        <v>0.46331266666666665</v>
      </c>
      <c r="D115">
        <v>0.47861670000000001</v>
      </c>
      <c r="E115">
        <v>0.39641920000000003</v>
      </c>
      <c r="F115">
        <f t="shared" si="4"/>
        <v>0.87503590000000009</v>
      </c>
      <c r="G115" s="7">
        <f t="shared" si="5"/>
        <v>0.29167863333333338</v>
      </c>
      <c r="H115">
        <v>0.51490210000000003</v>
      </c>
    </row>
    <row r="116" spans="1:31" x14ac:dyDescent="0.2">
      <c r="A116" t="s">
        <v>141</v>
      </c>
      <c r="B116">
        <v>1.3862449999999999</v>
      </c>
      <c r="C116" s="13">
        <f t="shared" si="3"/>
        <v>0.46208166666666667</v>
      </c>
      <c r="D116">
        <v>0.47895310000000002</v>
      </c>
      <c r="E116">
        <v>0.39436880000000002</v>
      </c>
      <c r="F116">
        <f t="shared" si="4"/>
        <v>0.8733219000000001</v>
      </c>
      <c r="G116" s="7">
        <f t="shared" si="5"/>
        <v>0.29110730000000001</v>
      </c>
      <c r="H116">
        <v>0.51292289999999996</v>
      </c>
    </row>
    <row r="117" spans="1:31" x14ac:dyDescent="0.2">
      <c r="A117" t="s">
        <v>142</v>
      </c>
      <c r="B117">
        <v>1.3611059999999999</v>
      </c>
      <c r="C117" s="13">
        <f t="shared" si="3"/>
        <v>0.45370199999999999</v>
      </c>
      <c r="D117">
        <v>0.46821259999999998</v>
      </c>
      <c r="E117">
        <v>0.38797959999999998</v>
      </c>
      <c r="F117">
        <f t="shared" si="4"/>
        <v>0.85619219999999996</v>
      </c>
      <c r="G117" s="7">
        <f t="shared" si="5"/>
        <v>0.28539739999999997</v>
      </c>
      <c r="H117">
        <v>0.50491399999999997</v>
      </c>
    </row>
    <row r="118" spans="1:31" x14ac:dyDescent="0.2">
      <c r="A118" t="s">
        <v>143</v>
      </c>
      <c r="B118">
        <v>1.3818760000000001</v>
      </c>
      <c r="C118" s="13">
        <f t="shared" si="3"/>
        <v>0.46062533333333339</v>
      </c>
      <c r="D118">
        <v>0.47353020000000001</v>
      </c>
      <c r="E118">
        <v>0.39835890000000002</v>
      </c>
      <c r="F118">
        <f t="shared" si="4"/>
        <v>0.87188909999999997</v>
      </c>
      <c r="G118" s="7">
        <f t="shared" si="5"/>
        <v>0.29062969999999999</v>
      </c>
      <c r="H118">
        <v>0.50998690000000002</v>
      </c>
    </row>
    <row r="119" spans="1:31" x14ac:dyDescent="0.2">
      <c r="A119" t="s">
        <v>144</v>
      </c>
      <c r="B119">
        <v>1.3743730000000001</v>
      </c>
      <c r="C119" s="13">
        <f t="shared" si="3"/>
        <v>0.45812433333333336</v>
      </c>
      <c r="D119">
        <v>0.47211259999999999</v>
      </c>
      <c r="E119">
        <v>0.39354800000000001</v>
      </c>
      <c r="F119">
        <f t="shared" si="4"/>
        <v>0.8656606</v>
      </c>
      <c r="G119" s="7">
        <f t="shared" si="5"/>
        <v>0.28855353333333333</v>
      </c>
      <c r="H119">
        <v>0.50871259999999996</v>
      </c>
    </row>
    <row r="120" spans="1:31" x14ac:dyDescent="0.2">
      <c r="A120" t="s">
        <v>145</v>
      </c>
      <c r="B120">
        <v>1.3562179999999999</v>
      </c>
      <c r="C120" s="13">
        <f t="shared" si="3"/>
        <v>0.45207266666666662</v>
      </c>
      <c r="D120">
        <v>0.46768949999999998</v>
      </c>
      <c r="E120">
        <v>0.3851697</v>
      </c>
      <c r="F120">
        <f t="shared" si="4"/>
        <v>0.85285919999999993</v>
      </c>
      <c r="G120" s="7">
        <f t="shared" si="5"/>
        <v>0.28428639999999999</v>
      </c>
      <c r="H120">
        <v>0.50335909999999995</v>
      </c>
    </row>
    <row r="121" spans="1:31" x14ac:dyDescent="0.2">
      <c r="A121" t="s">
        <v>146</v>
      </c>
      <c r="B121">
        <v>1.3256760000000001</v>
      </c>
      <c r="C121" s="13">
        <f t="shared" si="3"/>
        <v>0.44189200000000001</v>
      </c>
      <c r="D121">
        <v>0.45550400000000002</v>
      </c>
      <c r="E121">
        <v>0.37511709999999998</v>
      </c>
      <c r="F121">
        <f t="shared" si="4"/>
        <v>0.8306211</v>
      </c>
      <c r="G121" s="7">
        <f t="shared" si="5"/>
        <v>0.2768737</v>
      </c>
      <c r="H121">
        <v>0.49505529999999998</v>
      </c>
    </row>
    <row r="122" spans="1:31" x14ac:dyDescent="0.2">
      <c r="A122" t="s">
        <v>147</v>
      </c>
      <c r="B122">
        <v>1.3264929999999999</v>
      </c>
      <c r="C122" s="13">
        <f t="shared" si="3"/>
        <v>0.44216433333333333</v>
      </c>
      <c r="D122">
        <v>0.4540592</v>
      </c>
      <c r="E122">
        <v>0.37778820000000002</v>
      </c>
      <c r="F122">
        <f t="shared" si="4"/>
        <v>0.83184740000000001</v>
      </c>
      <c r="G122" s="7">
        <f t="shared" si="5"/>
        <v>0.27728246666666667</v>
      </c>
      <c r="H122">
        <v>0.49464599999999997</v>
      </c>
      <c r="I122">
        <v>0.29394150000000002</v>
      </c>
      <c r="J122">
        <v>0.2952032</v>
      </c>
      <c r="K122">
        <v>0.11005810000000001</v>
      </c>
      <c r="L122">
        <v>0.11379590000000001</v>
      </c>
      <c r="M122">
        <v>0.1300067</v>
      </c>
      <c r="N122" s="7">
        <v>0.22495280000000001</v>
      </c>
      <c r="O122" s="7">
        <f>+N122-Q122-U122</f>
        <v>0.13294729999999999</v>
      </c>
      <c r="P122">
        <v>1.55032E-2</v>
      </c>
      <c r="Q122">
        <v>2.5598699999999999E-2</v>
      </c>
      <c r="R122">
        <v>0.19935410000000001</v>
      </c>
      <c r="S122">
        <v>0.11450349999999999</v>
      </c>
      <c r="T122">
        <v>3.7070800000000001E-2</v>
      </c>
      <c r="U122">
        <v>6.6406800000000002E-2</v>
      </c>
      <c r="V122">
        <v>1.51638E-2</v>
      </c>
      <c r="W122">
        <v>2.1906999999999999E-2</v>
      </c>
      <c r="X122">
        <v>0.119627</v>
      </c>
      <c r="Y122">
        <v>0.17431440000000001</v>
      </c>
      <c r="Z122">
        <v>2.63994E-2</v>
      </c>
      <c r="AA122">
        <v>4.0007399999999999E-2</v>
      </c>
      <c r="AB122">
        <v>0.1173554</v>
      </c>
      <c r="AC122">
        <v>0.1778478</v>
      </c>
      <c r="AD122">
        <v>0.19935410000000001</v>
      </c>
      <c r="AE122">
        <v>0.11450349999999999</v>
      </c>
    </row>
    <row r="123" spans="1:31" x14ac:dyDescent="0.2">
      <c r="A123" t="s">
        <v>148</v>
      </c>
      <c r="B123">
        <v>1.3122339999999999</v>
      </c>
      <c r="C123" s="13">
        <f t="shared" si="3"/>
        <v>0.43741133333333332</v>
      </c>
      <c r="D123">
        <v>0.44991690000000001</v>
      </c>
      <c r="E123">
        <v>0.37626229999999999</v>
      </c>
      <c r="F123">
        <f t="shared" si="4"/>
        <v>0.8261792</v>
      </c>
      <c r="G123" s="7">
        <f t="shared" si="5"/>
        <v>0.27539306666666669</v>
      </c>
      <c r="H123">
        <v>0.48605520000000002</v>
      </c>
      <c r="I123">
        <v>0.29198990000000002</v>
      </c>
      <c r="J123">
        <v>0.30071949999999997</v>
      </c>
      <c r="K123">
        <v>0.11215079999999999</v>
      </c>
      <c r="L123">
        <v>0.1082504</v>
      </c>
      <c r="M123">
        <v>0.14398140000000001</v>
      </c>
      <c r="N123" s="7">
        <v>0.22538349999999999</v>
      </c>
      <c r="O123" s="7">
        <f t="shared" ref="O123:O186" si="6">+N123-Q123-U123</f>
        <v>0.1332084</v>
      </c>
      <c r="P123">
        <v>1.7325400000000001E-2</v>
      </c>
      <c r="Q123">
        <v>2.43979E-2</v>
      </c>
      <c r="R123">
        <v>0.20098559999999999</v>
      </c>
      <c r="S123">
        <v>0.12665589999999999</v>
      </c>
      <c r="T123">
        <v>4.0912499999999997E-2</v>
      </c>
      <c r="U123">
        <v>6.7777199999999996E-2</v>
      </c>
      <c r="V123">
        <v>1.6741300000000001E-2</v>
      </c>
      <c r="W123">
        <v>2.41712E-2</v>
      </c>
      <c r="X123">
        <v>0.1189298</v>
      </c>
      <c r="Y123">
        <v>0.1730602</v>
      </c>
      <c r="Z123">
        <v>2.6894100000000001E-2</v>
      </c>
      <c r="AA123">
        <v>4.0883099999999999E-2</v>
      </c>
      <c r="AB123">
        <v>0.119326</v>
      </c>
      <c r="AC123">
        <v>0.18139350000000001</v>
      </c>
      <c r="AD123">
        <v>0.20098559999999999</v>
      </c>
      <c r="AE123">
        <v>0.12665589999999999</v>
      </c>
    </row>
    <row r="124" spans="1:31" x14ac:dyDescent="0.2">
      <c r="A124" t="s">
        <v>149</v>
      </c>
      <c r="B124">
        <v>1.2988280000000001</v>
      </c>
      <c r="C124" s="13">
        <f t="shared" si="3"/>
        <v>0.4329426666666667</v>
      </c>
      <c r="D124">
        <v>0.44865120000000003</v>
      </c>
      <c r="E124">
        <v>0.36810480000000001</v>
      </c>
      <c r="F124">
        <f t="shared" si="4"/>
        <v>0.81675600000000004</v>
      </c>
      <c r="G124" s="7">
        <f t="shared" si="5"/>
        <v>0.27225199999999999</v>
      </c>
      <c r="H124">
        <v>0.48207230000000001</v>
      </c>
      <c r="I124">
        <v>0.29003909999999999</v>
      </c>
      <c r="J124">
        <v>0.30126819999999999</v>
      </c>
      <c r="K124">
        <v>0.11424570000000001</v>
      </c>
      <c r="L124">
        <v>9.0444300000000005E-2</v>
      </c>
      <c r="M124">
        <v>0.15763630000000001</v>
      </c>
      <c r="N124" s="7">
        <v>0.2425109</v>
      </c>
      <c r="O124" s="7">
        <f t="shared" si="6"/>
        <v>0.14751639999999999</v>
      </c>
      <c r="P124">
        <v>1.9143E-2</v>
      </c>
      <c r="Q124">
        <v>2.19337E-2</v>
      </c>
      <c r="R124">
        <v>0.2205772</v>
      </c>
      <c r="S124">
        <v>0.13849330000000001</v>
      </c>
      <c r="T124">
        <v>4.4632999999999999E-2</v>
      </c>
      <c r="U124">
        <v>7.3060799999999995E-2</v>
      </c>
      <c r="V124">
        <v>1.8270000000000002E-2</v>
      </c>
      <c r="W124">
        <v>2.6363000000000001E-2</v>
      </c>
      <c r="X124">
        <v>0.11823119999999999</v>
      </c>
      <c r="Y124">
        <v>0.17180799999999999</v>
      </c>
      <c r="Z124">
        <v>2.9239600000000001E-2</v>
      </c>
      <c r="AA124">
        <v>4.3821300000000001E-2</v>
      </c>
      <c r="AB124">
        <v>0.1205702</v>
      </c>
      <c r="AC124">
        <v>0.1806981</v>
      </c>
      <c r="AD124">
        <v>0.2205772</v>
      </c>
      <c r="AE124">
        <v>0.13849330000000001</v>
      </c>
    </row>
    <row r="125" spans="1:31" x14ac:dyDescent="0.2">
      <c r="A125" t="s">
        <v>150</v>
      </c>
      <c r="B125">
        <v>1.2756320000000001</v>
      </c>
      <c r="C125" s="13">
        <f t="shared" si="3"/>
        <v>0.42521066666666668</v>
      </c>
      <c r="D125">
        <v>0.44131559999999997</v>
      </c>
      <c r="E125">
        <v>0.35917739999999998</v>
      </c>
      <c r="F125">
        <f t="shared" si="4"/>
        <v>0.8004929999999999</v>
      </c>
      <c r="G125" s="7">
        <f t="shared" si="5"/>
        <v>0.26683099999999998</v>
      </c>
      <c r="H125">
        <v>0.47513919999999998</v>
      </c>
      <c r="I125">
        <v>0.28809499999999999</v>
      </c>
      <c r="J125">
        <v>0.29421199999999997</v>
      </c>
      <c r="K125">
        <v>0.11634269999999999</v>
      </c>
      <c r="L125">
        <v>0.1089571</v>
      </c>
      <c r="M125">
        <v>0.17075860000000001</v>
      </c>
      <c r="N125" s="7">
        <v>0.24996840000000001</v>
      </c>
      <c r="O125" s="7">
        <f t="shared" si="6"/>
        <v>0.14918890000000001</v>
      </c>
      <c r="P125">
        <v>2.0931600000000002E-2</v>
      </c>
      <c r="Q125">
        <v>2.7235800000000001E-2</v>
      </c>
      <c r="R125">
        <v>0.2227326</v>
      </c>
      <c r="S125">
        <v>0.14982699999999999</v>
      </c>
      <c r="T125">
        <v>4.8171899999999997E-2</v>
      </c>
      <c r="U125">
        <v>7.3543700000000004E-2</v>
      </c>
      <c r="V125">
        <v>1.9724499999999999E-2</v>
      </c>
      <c r="W125">
        <v>2.8447299999999998E-2</v>
      </c>
      <c r="X125">
        <v>0.1175302</v>
      </c>
      <c r="Y125">
        <v>0.17056479999999999</v>
      </c>
      <c r="Z125">
        <v>2.9528599999999999E-2</v>
      </c>
      <c r="AA125">
        <v>4.4015100000000001E-2</v>
      </c>
      <c r="AB125">
        <v>0.11812930000000001</v>
      </c>
      <c r="AC125">
        <v>0.17608270000000001</v>
      </c>
      <c r="AD125">
        <v>0.2227326</v>
      </c>
      <c r="AE125">
        <v>0.14982699999999999</v>
      </c>
    </row>
    <row r="126" spans="1:31" x14ac:dyDescent="0.2">
      <c r="A126" t="s">
        <v>151</v>
      </c>
      <c r="B126">
        <v>1.2650889999999999</v>
      </c>
      <c r="C126" s="13">
        <f t="shared" si="3"/>
        <v>0.42169633333333328</v>
      </c>
      <c r="D126">
        <v>0.43642819999999999</v>
      </c>
      <c r="E126">
        <v>0.3587341</v>
      </c>
      <c r="F126">
        <f t="shared" si="4"/>
        <v>0.79516229999999999</v>
      </c>
      <c r="G126" s="7">
        <f t="shared" si="5"/>
        <v>0.26505410000000001</v>
      </c>
      <c r="H126">
        <v>0.46992620000000002</v>
      </c>
      <c r="I126">
        <v>0.28616989999999998</v>
      </c>
      <c r="J126">
        <v>0.30059730000000001</v>
      </c>
      <c r="K126">
        <v>0.1184277</v>
      </c>
      <c r="L126">
        <v>0.11714960000000001</v>
      </c>
      <c r="M126">
        <v>0.1831855</v>
      </c>
      <c r="N126" s="7">
        <v>0.24961079999999999</v>
      </c>
      <c r="O126" s="7">
        <f t="shared" si="6"/>
        <v>0.14533669999999999</v>
      </c>
      <c r="P126">
        <v>2.26687E-2</v>
      </c>
      <c r="Q126">
        <v>2.9241799999999998E-2</v>
      </c>
      <c r="R126">
        <v>0.22036900000000001</v>
      </c>
      <c r="S126">
        <v>0.16051679999999999</v>
      </c>
      <c r="T126">
        <v>5.1485599999999999E-2</v>
      </c>
      <c r="U126">
        <v>7.5032299999999996E-2</v>
      </c>
      <c r="V126">
        <v>2.1085799999999998E-2</v>
      </c>
      <c r="W126">
        <v>3.0399800000000001E-2</v>
      </c>
      <c r="X126">
        <v>0.116827</v>
      </c>
      <c r="Y126">
        <v>0.16934289999999999</v>
      </c>
      <c r="Z126">
        <v>3.0225700000000001E-2</v>
      </c>
      <c r="AA126">
        <v>4.4806699999999998E-2</v>
      </c>
      <c r="AB126">
        <v>0.1210912</v>
      </c>
      <c r="AC126">
        <v>0.1795061</v>
      </c>
      <c r="AD126">
        <v>0.22036900000000001</v>
      </c>
      <c r="AE126">
        <v>0.16051679999999999</v>
      </c>
    </row>
    <row r="127" spans="1:31" x14ac:dyDescent="0.2">
      <c r="A127" t="s">
        <v>152</v>
      </c>
      <c r="B127">
        <v>1.267725</v>
      </c>
      <c r="C127" s="13">
        <f t="shared" si="3"/>
        <v>0.42257499999999998</v>
      </c>
      <c r="D127">
        <v>0.4371852</v>
      </c>
      <c r="E127">
        <v>0.35982320000000001</v>
      </c>
      <c r="F127">
        <f t="shared" si="4"/>
        <v>0.79700839999999995</v>
      </c>
      <c r="G127" s="7">
        <f t="shared" si="5"/>
        <v>0.26566946666666663</v>
      </c>
      <c r="H127">
        <v>0.470717</v>
      </c>
      <c r="I127">
        <v>0.28427999999999998</v>
      </c>
      <c r="J127">
        <v>0.28460099999999999</v>
      </c>
      <c r="K127">
        <v>0.1204823</v>
      </c>
      <c r="L127">
        <v>0.1279235</v>
      </c>
      <c r="M127">
        <v>0.1948008</v>
      </c>
      <c r="N127" s="7">
        <v>0.2489866</v>
      </c>
      <c r="O127" s="7">
        <f t="shared" si="6"/>
        <v>0.1462736</v>
      </c>
      <c r="P127">
        <v>2.4335300000000001E-2</v>
      </c>
      <c r="Q127">
        <v>3.1851200000000003E-2</v>
      </c>
      <c r="R127">
        <v>0.2171353</v>
      </c>
      <c r="S127">
        <v>0.17046549999999999</v>
      </c>
      <c r="T127">
        <v>5.45456E-2</v>
      </c>
      <c r="U127">
        <v>7.0861800000000003E-2</v>
      </c>
      <c r="V127">
        <v>2.2340599999999999E-2</v>
      </c>
      <c r="W127">
        <v>3.2204999999999998E-2</v>
      </c>
      <c r="X127">
        <v>0.11612219999999999</v>
      </c>
      <c r="Y127">
        <v>0.1681578</v>
      </c>
      <c r="Z127">
        <v>2.9233700000000001E-2</v>
      </c>
      <c r="AA127">
        <v>4.1628100000000001E-2</v>
      </c>
      <c r="AB127">
        <v>0.1174108</v>
      </c>
      <c r="AC127">
        <v>0.16719029999999999</v>
      </c>
      <c r="AD127">
        <v>0.2171353</v>
      </c>
      <c r="AE127">
        <v>0.17046549999999999</v>
      </c>
    </row>
    <row r="128" spans="1:31" x14ac:dyDescent="0.2">
      <c r="A128" t="s">
        <v>153</v>
      </c>
      <c r="B128">
        <v>1.283155</v>
      </c>
      <c r="C128" s="13">
        <f t="shared" si="3"/>
        <v>0.42771833333333337</v>
      </c>
      <c r="D128">
        <v>0.4428455</v>
      </c>
      <c r="E128">
        <v>0.36366009999999999</v>
      </c>
      <c r="F128">
        <f t="shared" si="4"/>
        <v>0.80650559999999993</v>
      </c>
      <c r="G128" s="7">
        <f t="shared" si="5"/>
        <v>0.2688352</v>
      </c>
      <c r="H128">
        <v>0.47664980000000001</v>
      </c>
      <c r="I128">
        <v>0.28244989999999998</v>
      </c>
      <c r="J128">
        <v>0.2528628</v>
      </c>
      <c r="K128">
        <v>0.1224872</v>
      </c>
      <c r="L128">
        <v>0.12791939999999999</v>
      </c>
      <c r="M128">
        <v>0.20552709999999999</v>
      </c>
      <c r="N128" s="7">
        <v>0.26267790000000002</v>
      </c>
      <c r="O128" s="7">
        <f t="shared" si="6"/>
        <v>0.16265480000000002</v>
      </c>
      <c r="P128">
        <v>2.5916399999999999E-2</v>
      </c>
      <c r="Q128">
        <v>3.3601600000000002E-2</v>
      </c>
      <c r="R128">
        <v>0.22907630000000001</v>
      </c>
      <c r="S128">
        <v>0.17961070000000001</v>
      </c>
      <c r="T128">
        <v>5.7336900000000003E-2</v>
      </c>
      <c r="U128">
        <v>6.6421499999999994E-2</v>
      </c>
      <c r="V128">
        <v>2.3480999999999998E-2</v>
      </c>
      <c r="W128">
        <v>3.3855900000000001E-2</v>
      </c>
      <c r="X128">
        <v>0.1154191</v>
      </c>
      <c r="Y128">
        <v>0.16703080000000001</v>
      </c>
      <c r="Z128">
        <v>2.93467E-2</v>
      </c>
      <c r="AA128">
        <v>3.7074799999999998E-2</v>
      </c>
      <c r="AB128">
        <v>0.1117211</v>
      </c>
      <c r="AC128">
        <v>0.14114170000000001</v>
      </c>
      <c r="AD128">
        <v>0.22907630000000001</v>
      </c>
      <c r="AE128">
        <v>0.17961070000000001</v>
      </c>
    </row>
    <row r="129" spans="1:31" x14ac:dyDescent="0.2">
      <c r="A129" t="s">
        <v>154</v>
      </c>
      <c r="B129">
        <v>1.268947</v>
      </c>
      <c r="C129" s="13">
        <f t="shared" si="3"/>
        <v>0.42298233333333335</v>
      </c>
      <c r="D129">
        <v>0.43860680000000002</v>
      </c>
      <c r="E129">
        <v>0.36044739999999997</v>
      </c>
      <c r="F129">
        <f t="shared" si="4"/>
        <v>0.79905420000000005</v>
      </c>
      <c r="G129" s="7">
        <f t="shared" si="5"/>
        <v>0.26635140000000002</v>
      </c>
      <c r="H129">
        <v>0.46989300000000001</v>
      </c>
      <c r="I129">
        <v>0.28070430000000002</v>
      </c>
      <c r="J129">
        <v>0.27887679999999998</v>
      </c>
      <c r="K129">
        <v>0.1244277</v>
      </c>
      <c r="L129">
        <v>0.14247109999999999</v>
      </c>
      <c r="M129">
        <v>0.21531919999999999</v>
      </c>
      <c r="N129" s="7">
        <v>0.26351380000000002</v>
      </c>
      <c r="O129" s="7">
        <f t="shared" si="6"/>
        <v>0.15248280000000003</v>
      </c>
      <c r="P129">
        <v>2.7401399999999999E-2</v>
      </c>
      <c r="Q129">
        <v>3.7543100000000003E-2</v>
      </c>
      <c r="R129">
        <v>0.2259707</v>
      </c>
      <c r="S129">
        <v>0.1879178</v>
      </c>
      <c r="T129">
        <v>5.9854400000000002E-2</v>
      </c>
      <c r="U129">
        <v>7.3487899999999995E-2</v>
      </c>
      <c r="V129">
        <v>2.4503199999999999E-2</v>
      </c>
      <c r="W129">
        <v>3.5351199999999999E-2</v>
      </c>
      <c r="X129">
        <v>0.1147214</v>
      </c>
      <c r="Y129">
        <v>0.16598280000000001</v>
      </c>
      <c r="Z129">
        <v>3.08071E-2</v>
      </c>
      <c r="AA129">
        <v>4.2680799999999998E-2</v>
      </c>
      <c r="AB129">
        <v>0.11690879999999999</v>
      </c>
      <c r="AC129">
        <v>0.1619679</v>
      </c>
      <c r="AD129">
        <v>0.2259707</v>
      </c>
      <c r="AE129">
        <v>0.1879178</v>
      </c>
    </row>
    <row r="130" spans="1:31" x14ac:dyDescent="0.2">
      <c r="A130" t="s">
        <v>155</v>
      </c>
      <c r="B130">
        <v>1.2727250000000001</v>
      </c>
      <c r="C130" s="13">
        <f t="shared" si="3"/>
        <v>0.42424166666666668</v>
      </c>
      <c r="D130">
        <v>0.43946360000000001</v>
      </c>
      <c r="E130">
        <v>0.36154120000000001</v>
      </c>
      <c r="F130">
        <f t="shared" si="4"/>
        <v>0.80100480000000007</v>
      </c>
      <c r="G130" s="7">
        <f t="shared" si="5"/>
        <v>0.26700160000000001</v>
      </c>
      <c r="H130">
        <v>0.47172049999999999</v>
      </c>
      <c r="I130">
        <v>0.27905049999999998</v>
      </c>
      <c r="J130">
        <v>0.27921489999999999</v>
      </c>
      <c r="K130">
        <v>0.12629219999999999</v>
      </c>
      <c r="L130">
        <v>0.1423529</v>
      </c>
      <c r="M130">
        <v>0.22416539999999999</v>
      </c>
      <c r="N130" s="7">
        <v>0.25552459999999999</v>
      </c>
      <c r="O130" s="7">
        <f t="shared" si="6"/>
        <v>0.14780359999999998</v>
      </c>
      <c r="P130">
        <v>2.87841E-2</v>
      </c>
      <c r="Q130">
        <v>3.6374700000000003E-2</v>
      </c>
      <c r="R130">
        <v>0.21914990000000001</v>
      </c>
      <c r="S130">
        <v>0.19538130000000001</v>
      </c>
      <c r="T130">
        <v>6.2098199999999999E-2</v>
      </c>
      <c r="U130">
        <v>7.1346300000000001E-2</v>
      </c>
      <c r="V130">
        <v>2.54068E-2</v>
      </c>
      <c r="W130">
        <v>3.6691399999999999E-2</v>
      </c>
      <c r="X130">
        <v>0.11403099999999999</v>
      </c>
      <c r="Y130">
        <v>0.16501950000000001</v>
      </c>
      <c r="Z130">
        <v>2.93473E-2</v>
      </c>
      <c r="AA130">
        <v>4.1999000000000002E-2</v>
      </c>
      <c r="AB130">
        <v>0.1148511</v>
      </c>
      <c r="AC130">
        <v>0.1643638</v>
      </c>
      <c r="AD130">
        <v>0.21914990000000001</v>
      </c>
      <c r="AE130">
        <v>0.19538130000000001</v>
      </c>
    </row>
    <row r="131" spans="1:31" x14ac:dyDescent="0.2">
      <c r="A131" t="s">
        <v>156</v>
      </c>
      <c r="B131">
        <v>1.2752410000000001</v>
      </c>
      <c r="C131" s="13">
        <f t="shared" ref="C131:C194" si="7">+B131/3</f>
        <v>0.42508033333333334</v>
      </c>
      <c r="D131">
        <v>0.44039339999999999</v>
      </c>
      <c r="E131">
        <v>0.35968489999999997</v>
      </c>
      <c r="F131">
        <f t="shared" ref="F131:F194" si="8">+D131+E131</f>
        <v>0.80007830000000002</v>
      </c>
      <c r="G131" s="7">
        <f t="shared" ref="G131:G194" si="9">+F131/3</f>
        <v>0.26669276666666669</v>
      </c>
      <c r="H131">
        <v>0.475163</v>
      </c>
      <c r="I131">
        <v>0.27749479999999999</v>
      </c>
      <c r="J131">
        <v>0.2835047</v>
      </c>
      <c r="K131">
        <v>0.12807950000000001</v>
      </c>
      <c r="L131">
        <v>0.12510830000000001</v>
      </c>
      <c r="M131">
        <v>0.23208229999999999</v>
      </c>
      <c r="N131" s="7">
        <v>0.27040629999999999</v>
      </c>
      <c r="O131" s="7">
        <f t="shared" si="6"/>
        <v>0.15991469999999999</v>
      </c>
      <c r="P131">
        <v>3.0064500000000001E-2</v>
      </c>
      <c r="Q131">
        <v>3.3830100000000002E-2</v>
      </c>
      <c r="R131">
        <v>0.23657619999999999</v>
      </c>
      <c r="S131">
        <v>0.2020178</v>
      </c>
      <c r="T131">
        <v>6.4076400000000006E-2</v>
      </c>
      <c r="U131">
        <v>7.6661499999999994E-2</v>
      </c>
      <c r="V131">
        <v>2.6195099999999999E-2</v>
      </c>
      <c r="W131">
        <v>3.78813E-2</v>
      </c>
      <c r="X131">
        <v>0.1133507</v>
      </c>
      <c r="Y131">
        <v>0.16414409999999999</v>
      </c>
      <c r="Z131">
        <v>3.2388199999999999E-2</v>
      </c>
      <c r="AA131">
        <v>4.4273300000000002E-2</v>
      </c>
      <c r="AB131">
        <v>0.11977599999999999</v>
      </c>
      <c r="AC131">
        <v>0.1637286</v>
      </c>
      <c r="AD131">
        <v>0.23657619999999999</v>
      </c>
      <c r="AE131">
        <v>0.2020178</v>
      </c>
    </row>
    <row r="132" spans="1:31" x14ac:dyDescent="0.2">
      <c r="A132" t="s">
        <v>157</v>
      </c>
      <c r="B132">
        <v>1.2688280000000001</v>
      </c>
      <c r="C132" s="13">
        <f t="shared" si="7"/>
        <v>0.42294266666666669</v>
      </c>
      <c r="D132">
        <v>0.43883660000000002</v>
      </c>
      <c r="E132">
        <v>0.35711110000000001</v>
      </c>
      <c r="F132">
        <f t="shared" si="8"/>
        <v>0.79594770000000004</v>
      </c>
      <c r="G132" s="7">
        <f t="shared" si="9"/>
        <v>0.26531589999999999</v>
      </c>
      <c r="H132">
        <v>0.47288059999999998</v>
      </c>
      <c r="I132">
        <v>0.2760437</v>
      </c>
      <c r="J132">
        <v>0.2681733</v>
      </c>
      <c r="K132">
        <v>0.12979830000000001</v>
      </c>
      <c r="L132">
        <v>0.14148810000000001</v>
      </c>
      <c r="M132">
        <v>0.23910500000000001</v>
      </c>
      <c r="N132" s="7">
        <v>0.26218409999999998</v>
      </c>
      <c r="O132" s="7">
        <f t="shared" si="6"/>
        <v>0.15477739999999995</v>
      </c>
      <c r="P132">
        <v>3.1246800000000002E-2</v>
      </c>
      <c r="Q132">
        <v>3.7095900000000001E-2</v>
      </c>
      <c r="R132">
        <v>0.22508819999999999</v>
      </c>
      <c r="S132">
        <v>0.20785819999999999</v>
      </c>
      <c r="T132">
        <v>6.5802700000000006E-2</v>
      </c>
      <c r="U132">
        <v>7.0310800000000007E-2</v>
      </c>
      <c r="V132">
        <v>2.6873899999999999E-2</v>
      </c>
      <c r="W132">
        <v>3.8928900000000002E-2</v>
      </c>
      <c r="X132">
        <v>0.1126842</v>
      </c>
      <c r="Y132">
        <v>0.16335959999999999</v>
      </c>
      <c r="Z132">
        <v>2.94664E-2</v>
      </c>
      <c r="AA132">
        <v>4.0844400000000003E-2</v>
      </c>
      <c r="AB132">
        <v>0.112388</v>
      </c>
      <c r="AC132">
        <v>0.15578529999999999</v>
      </c>
      <c r="AD132">
        <v>0.22508819999999999</v>
      </c>
      <c r="AE132">
        <v>0.20785819999999999</v>
      </c>
    </row>
    <row r="133" spans="1:31" x14ac:dyDescent="0.2">
      <c r="A133" t="s">
        <v>158</v>
      </c>
      <c r="B133">
        <v>1.302964</v>
      </c>
      <c r="C133" s="13">
        <f t="shared" si="7"/>
        <v>0.43432133333333334</v>
      </c>
      <c r="D133">
        <v>0.44666210000000001</v>
      </c>
      <c r="E133">
        <v>0.37107669999999998</v>
      </c>
      <c r="F133">
        <f t="shared" si="8"/>
        <v>0.81773879999999999</v>
      </c>
      <c r="G133" s="7">
        <f t="shared" si="9"/>
        <v>0.27257959999999998</v>
      </c>
      <c r="H133">
        <v>0.48522480000000001</v>
      </c>
      <c r="I133">
        <v>0.27470699999999998</v>
      </c>
      <c r="J133">
        <v>0.24242050000000001</v>
      </c>
      <c r="K133">
        <v>0.13145509999999999</v>
      </c>
      <c r="L133">
        <v>0.1353877</v>
      </c>
      <c r="M133">
        <v>0.24529110000000001</v>
      </c>
      <c r="N133" s="7">
        <v>0.25709890000000002</v>
      </c>
      <c r="O133" s="7">
        <f t="shared" si="6"/>
        <v>0.15996490000000002</v>
      </c>
      <c r="P133">
        <v>3.2337600000000001E-2</v>
      </c>
      <c r="Q133">
        <v>3.4807999999999999E-2</v>
      </c>
      <c r="R133">
        <v>0.22229090000000001</v>
      </c>
      <c r="S133">
        <v>0.21295359999999999</v>
      </c>
      <c r="T133">
        <v>6.72981E-2</v>
      </c>
      <c r="U133">
        <v>6.2325999999999999E-2</v>
      </c>
      <c r="V133">
        <v>2.7452299999999999E-2</v>
      </c>
      <c r="W133">
        <v>3.9845800000000001E-2</v>
      </c>
      <c r="X133">
        <v>0.1120386</v>
      </c>
      <c r="Y133">
        <v>0.16266849999999999</v>
      </c>
      <c r="Z133">
        <v>2.52187E-2</v>
      </c>
      <c r="AA133">
        <v>3.7107300000000003E-2</v>
      </c>
      <c r="AB133">
        <v>9.8089599999999999E-2</v>
      </c>
      <c r="AC133">
        <v>0.14433090000000001</v>
      </c>
      <c r="AD133">
        <v>0.22229090000000001</v>
      </c>
      <c r="AE133">
        <v>0.21295359999999999</v>
      </c>
    </row>
    <row r="134" spans="1:31" x14ac:dyDescent="0.2">
      <c r="A134" t="s">
        <v>159</v>
      </c>
      <c r="B134">
        <v>1.276686</v>
      </c>
      <c r="C134" s="13">
        <f t="shared" si="7"/>
        <v>0.425562</v>
      </c>
      <c r="D134">
        <v>0.43969069999999999</v>
      </c>
      <c r="E134">
        <v>0.36257139999999999</v>
      </c>
      <c r="F134">
        <f t="shared" si="8"/>
        <v>0.80226209999999998</v>
      </c>
      <c r="G134" s="7">
        <f t="shared" si="9"/>
        <v>0.26742070000000001</v>
      </c>
      <c r="H134">
        <v>0.4744235</v>
      </c>
      <c r="I134">
        <v>0.27349000000000001</v>
      </c>
      <c r="J134">
        <v>0.26925359999999998</v>
      </c>
      <c r="K134">
        <v>0.1330635</v>
      </c>
      <c r="L134">
        <v>0.13740910000000001</v>
      </c>
      <c r="M134">
        <v>0.25071189999999999</v>
      </c>
      <c r="N134" s="7">
        <v>0.24430750000000001</v>
      </c>
      <c r="O134" s="7">
        <f t="shared" si="6"/>
        <v>0.14495670000000002</v>
      </c>
      <c r="P134">
        <v>3.3346800000000003E-2</v>
      </c>
      <c r="Q134">
        <v>3.3570099999999999E-2</v>
      </c>
      <c r="R134">
        <v>0.21073739999999999</v>
      </c>
      <c r="S134">
        <v>0.217365</v>
      </c>
      <c r="T134">
        <v>6.85862E-2</v>
      </c>
      <c r="U134">
        <v>6.5780699999999998E-2</v>
      </c>
      <c r="V134">
        <v>2.7941199999999999E-2</v>
      </c>
      <c r="W134">
        <v>4.0645000000000001E-2</v>
      </c>
      <c r="X134">
        <v>0.11142100000000001</v>
      </c>
      <c r="Y134">
        <v>0.16206899999999999</v>
      </c>
      <c r="Z134">
        <v>2.5742500000000001E-2</v>
      </c>
      <c r="AA134">
        <v>4.0038200000000003E-2</v>
      </c>
      <c r="AB134">
        <v>0.1053693</v>
      </c>
      <c r="AC134">
        <v>0.16388430000000001</v>
      </c>
      <c r="AD134">
        <v>0.21073739999999999</v>
      </c>
      <c r="AE134">
        <v>0.217365</v>
      </c>
    </row>
    <row r="135" spans="1:31" x14ac:dyDescent="0.2">
      <c r="A135" t="s">
        <v>160</v>
      </c>
      <c r="B135">
        <v>1.2736449999999999</v>
      </c>
      <c r="C135" s="13">
        <f t="shared" si="7"/>
        <v>0.42454833333333331</v>
      </c>
      <c r="D135">
        <v>0.439664</v>
      </c>
      <c r="E135">
        <v>0.3612031</v>
      </c>
      <c r="F135">
        <f t="shared" si="8"/>
        <v>0.80086710000000005</v>
      </c>
      <c r="G135" s="7">
        <f t="shared" si="9"/>
        <v>0.26695570000000002</v>
      </c>
      <c r="H135">
        <v>0.47277829999999998</v>
      </c>
      <c r="I135">
        <v>0.27237899999999998</v>
      </c>
      <c r="J135">
        <v>0.28425339999999999</v>
      </c>
      <c r="K135">
        <v>0.1346395</v>
      </c>
      <c r="L135">
        <v>0.12160029999999999</v>
      </c>
      <c r="M135">
        <v>0.25544539999999999</v>
      </c>
      <c r="N135" s="7">
        <v>0.23129730000000001</v>
      </c>
      <c r="O135" s="7">
        <f t="shared" si="6"/>
        <v>0.1374244</v>
      </c>
      <c r="P135">
        <v>3.4285999999999997E-2</v>
      </c>
      <c r="Q135">
        <v>2.8125799999999999E-2</v>
      </c>
      <c r="R135">
        <v>0.2031715</v>
      </c>
      <c r="S135">
        <v>0.22115940000000001</v>
      </c>
      <c r="T135">
        <v>6.9687600000000002E-2</v>
      </c>
      <c r="U135">
        <v>6.5747100000000003E-2</v>
      </c>
      <c r="V135">
        <v>2.83501E-2</v>
      </c>
      <c r="W135">
        <v>4.1337499999999999E-2</v>
      </c>
      <c r="X135">
        <v>0.11083030000000001</v>
      </c>
      <c r="Y135">
        <v>0.16154869999999999</v>
      </c>
      <c r="Z135">
        <v>2.6792099999999999E-2</v>
      </c>
      <c r="AA135">
        <v>3.8954999999999997E-2</v>
      </c>
      <c r="AB135">
        <v>0.1158339</v>
      </c>
      <c r="AC135">
        <v>0.1684195</v>
      </c>
      <c r="AD135">
        <v>0.2031715</v>
      </c>
      <c r="AE135">
        <v>0.22115940000000001</v>
      </c>
    </row>
    <row r="136" spans="1:31" x14ac:dyDescent="0.2">
      <c r="A136" t="s">
        <v>161</v>
      </c>
      <c r="B136">
        <v>1.2576609999999999</v>
      </c>
      <c r="C136" s="13">
        <f t="shared" si="7"/>
        <v>0.41922033333333331</v>
      </c>
      <c r="D136">
        <v>0.43171540000000003</v>
      </c>
      <c r="E136">
        <v>0.35780390000000001</v>
      </c>
      <c r="F136">
        <f t="shared" si="8"/>
        <v>0.78951930000000003</v>
      </c>
      <c r="G136" s="7">
        <f t="shared" si="9"/>
        <v>0.26317309999999999</v>
      </c>
      <c r="H136">
        <v>0.46814139999999999</v>
      </c>
      <c r="I136">
        <v>0.27135779999999998</v>
      </c>
      <c r="J136">
        <v>0.27664159999999999</v>
      </c>
      <c r="K136">
        <v>0.1362014</v>
      </c>
      <c r="L136">
        <v>0.1134645</v>
      </c>
      <c r="M136">
        <v>0.25956610000000002</v>
      </c>
      <c r="N136" s="7">
        <v>0.25868210000000003</v>
      </c>
      <c r="O136" s="7">
        <f t="shared" si="6"/>
        <v>0.15776870000000004</v>
      </c>
      <c r="P136">
        <v>3.5166599999999999E-2</v>
      </c>
      <c r="Q136">
        <v>2.9351200000000001E-2</v>
      </c>
      <c r="R136">
        <v>0.2293308</v>
      </c>
      <c r="S136">
        <v>0.2243995</v>
      </c>
      <c r="T136">
        <v>7.0621600000000007E-2</v>
      </c>
      <c r="U136">
        <v>7.1562200000000006E-2</v>
      </c>
      <c r="V136">
        <v>2.86872E-2</v>
      </c>
      <c r="W136">
        <v>4.1934399999999997E-2</v>
      </c>
      <c r="X136">
        <v>0.110262</v>
      </c>
      <c r="Y136">
        <v>0.16109580000000001</v>
      </c>
      <c r="Z136">
        <v>2.8780099999999999E-2</v>
      </c>
      <c r="AA136">
        <v>4.2782100000000003E-2</v>
      </c>
      <c r="AB136">
        <v>0.1112567</v>
      </c>
      <c r="AC136">
        <v>0.1653849</v>
      </c>
      <c r="AD136">
        <v>0.2293308</v>
      </c>
      <c r="AE136">
        <v>0.2243995</v>
      </c>
    </row>
    <row r="137" spans="1:31" x14ac:dyDescent="0.2">
      <c r="A137" t="s">
        <v>162</v>
      </c>
      <c r="B137">
        <v>1.295215</v>
      </c>
      <c r="C137" s="13">
        <f t="shared" si="7"/>
        <v>0.43173833333333334</v>
      </c>
      <c r="D137">
        <v>0.44260719999999998</v>
      </c>
      <c r="E137">
        <v>0.36907679999999998</v>
      </c>
      <c r="F137">
        <f t="shared" si="8"/>
        <v>0.81168399999999996</v>
      </c>
      <c r="G137" s="7">
        <f t="shared" si="9"/>
        <v>0.27056133333333332</v>
      </c>
      <c r="H137">
        <v>0.48353079999999998</v>
      </c>
      <c r="I137">
        <v>0.27041710000000002</v>
      </c>
      <c r="J137">
        <v>0.26959709999999998</v>
      </c>
      <c r="K137">
        <v>0.13775999999999999</v>
      </c>
      <c r="L137">
        <v>0.13040170000000001</v>
      </c>
      <c r="M137">
        <v>0.26313419999999998</v>
      </c>
      <c r="N137" s="7">
        <v>0.26487280000000002</v>
      </c>
      <c r="O137" s="7">
        <f t="shared" si="6"/>
        <v>0.15892390000000001</v>
      </c>
      <c r="P137">
        <v>3.5996599999999997E-2</v>
      </c>
      <c r="Q137">
        <v>3.4539899999999998E-2</v>
      </c>
      <c r="R137">
        <v>0.23033300000000001</v>
      </c>
      <c r="S137">
        <v>0.2271376</v>
      </c>
      <c r="T137">
        <v>7.1404899999999993E-2</v>
      </c>
      <c r="U137">
        <v>7.1409E-2</v>
      </c>
      <c r="V137">
        <v>2.89599E-2</v>
      </c>
      <c r="W137">
        <v>4.2444999999999997E-2</v>
      </c>
      <c r="X137">
        <v>0.10971409999999999</v>
      </c>
      <c r="Y137">
        <v>0.16070300000000001</v>
      </c>
      <c r="Z137">
        <v>2.8285000000000001E-2</v>
      </c>
      <c r="AA137">
        <v>4.3124000000000003E-2</v>
      </c>
      <c r="AB137">
        <v>0.10678700000000001</v>
      </c>
      <c r="AC137">
        <v>0.16281010000000001</v>
      </c>
      <c r="AD137">
        <v>0.23033300000000001</v>
      </c>
      <c r="AE137">
        <v>0.2271376</v>
      </c>
    </row>
    <row r="138" spans="1:31" x14ac:dyDescent="0.2">
      <c r="A138" t="s">
        <v>163</v>
      </c>
      <c r="B138">
        <v>1.27772</v>
      </c>
      <c r="C138" s="13">
        <f t="shared" si="7"/>
        <v>0.42590666666666666</v>
      </c>
      <c r="D138">
        <v>0.43748480000000001</v>
      </c>
      <c r="E138">
        <v>0.36424200000000001</v>
      </c>
      <c r="F138">
        <f t="shared" si="8"/>
        <v>0.80172679999999996</v>
      </c>
      <c r="G138" s="7">
        <f t="shared" si="9"/>
        <v>0.26724226666666667</v>
      </c>
      <c r="H138">
        <v>0.4759929</v>
      </c>
      <c r="I138">
        <v>0.26955089999999998</v>
      </c>
      <c r="J138">
        <v>0.2797422</v>
      </c>
      <c r="K138">
        <v>0.13931279999999999</v>
      </c>
      <c r="L138">
        <v>0.13591610000000001</v>
      </c>
      <c r="M138">
        <v>0.26620919999999998</v>
      </c>
      <c r="N138" s="7">
        <v>0.25968910000000001</v>
      </c>
      <c r="O138" s="7">
        <f t="shared" si="6"/>
        <v>0.15174720000000003</v>
      </c>
      <c r="P138">
        <v>3.6780500000000001E-2</v>
      </c>
      <c r="Q138">
        <v>3.5295899999999998E-2</v>
      </c>
      <c r="R138">
        <v>0.22439319999999999</v>
      </c>
      <c r="S138">
        <v>0.22942870000000001</v>
      </c>
      <c r="T138">
        <v>7.2054699999999999E-2</v>
      </c>
      <c r="U138">
        <v>7.2646000000000002E-2</v>
      </c>
      <c r="V138">
        <v>2.9175400000000001E-2</v>
      </c>
      <c r="W138">
        <v>4.2879300000000002E-2</v>
      </c>
      <c r="X138">
        <v>0.10918559999999999</v>
      </c>
      <c r="Y138">
        <v>0.16036529999999999</v>
      </c>
      <c r="Z138">
        <v>2.9181200000000001E-2</v>
      </c>
      <c r="AA138">
        <v>4.3464799999999998E-2</v>
      </c>
      <c r="AB138">
        <v>0.1123697</v>
      </c>
      <c r="AC138">
        <v>0.16737250000000001</v>
      </c>
      <c r="AD138">
        <v>0.22439319999999999</v>
      </c>
      <c r="AE138">
        <v>0.22942870000000001</v>
      </c>
    </row>
    <row r="139" spans="1:31" x14ac:dyDescent="0.2">
      <c r="A139" t="s">
        <v>164</v>
      </c>
      <c r="B139">
        <v>1.256051</v>
      </c>
      <c r="C139" s="13">
        <f t="shared" si="7"/>
        <v>0.41868366666666668</v>
      </c>
      <c r="D139">
        <v>0.42965880000000001</v>
      </c>
      <c r="E139">
        <v>0.35574800000000001</v>
      </c>
      <c r="F139">
        <f t="shared" si="8"/>
        <v>0.78540680000000007</v>
      </c>
      <c r="G139" s="7">
        <f t="shared" si="9"/>
        <v>0.26180226666666667</v>
      </c>
      <c r="H139">
        <v>0.47064410000000001</v>
      </c>
      <c r="I139">
        <v>0.26875250000000001</v>
      </c>
      <c r="J139">
        <v>0.27111580000000002</v>
      </c>
      <c r="K139">
        <v>0.1408527</v>
      </c>
      <c r="L139">
        <v>0.1362353</v>
      </c>
      <c r="M139">
        <v>0.26885199999999998</v>
      </c>
      <c r="N139" s="7">
        <v>0.26186169999999998</v>
      </c>
      <c r="O139" s="7">
        <f t="shared" si="6"/>
        <v>0.15519209999999997</v>
      </c>
      <c r="P139">
        <v>3.7522100000000003E-2</v>
      </c>
      <c r="Q139">
        <v>3.56748E-2</v>
      </c>
      <c r="R139">
        <v>0.2261869</v>
      </c>
      <c r="S139">
        <v>0.2313299</v>
      </c>
      <c r="T139">
        <v>7.2588299999999994E-2</v>
      </c>
      <c r="U139">
        <v>7.0994799999999997E-2</v>
      </c>
      <c r="V139">
        <v>2.9340600000000001E-2</v>
      </c>
      <c r="W139">
        <v>4.32477E-2</v>
      </c>
      <c r="X139">
        <v>0.1086736</v>
      </c>
      <c r="Y139">
        <v>0.1600789</v>
      </c>
      <c r="Z139">
        <v>2.8717199999999998E-2</v>
      </c>
      <c r="AA139">
        <v>4.2277700000000001E-2</v>
      </c>
      <c r="AB139">
        <v>0.1096654</v>
      </c>
      <c r="AC139">
        <v>0.16145029999999999</v>
      </c>
      <c r="AD139">
        <v>0.2261869</v>
      </c>
      <c r="AE139">
        <v>0.2313299</v>
      </c>
    </row>
    <row r="140" spans="1:31" x14ac:dyDescent="0.2">
      <c r="A140" t="s">
        <v>165</v>
      </c>
      <c r="B140">
        <v>1.2345090000000001</v>
      </c>
      <c r="C140" s="13">
        <f t="shared" si="7"/>
        <v>0.41150300000000001</v>
      </c>
      <c r="D140">
        <v>0.41993979999999997</v>
      </c>
      <c r="E140">
        <v>0.3511669</v>
      </c>
      <c r="F140">
        <f t="shared" si="8"/>
        <v>0.77110670000000003</v>
      </c>
      <c r="G140" s="7">
        <f t="shared" si="9"/>
        <v>0.25703556666666666</v>
      </c>
      <c r="H140">
        <v>0.46340290000000001</v>
      </c>
      <c r="I140">
        <v>0.26802140000000002</v>
      </c>
      <c r="J140">
        <v>0.24168029999999999</v>
      </c>
      <c r="K140">
        <v>0.14237089999999999</v>
      </c>
      <c r="L140">
        <v>0.1465706</v>
      </c>
      <c r="M140">
        <v>0.27111930000000001</v>
      </c>
      <c r="N140" s="7">
        <v>0.2661695</v>
      </c>
      <c r="O140" s="7">
        <f t="shared" si="6"/>
        <v>0.162829</v>
      </c>
      <c r="P140">
        <v>3.8224000000000001E-2</v>
      </c>
      <c r="Q140">
        <v>3.9012600000000001E-2</v>
      </c>
      <c r="R140">
        <v>0.22715679999999999</v>
      </c>
      <c r="S140">
        <v>0.2328953</v>
      </c>
      <c r="T140">
        <v>7.3023500000000005E-2</v>
      </c>
      <c r="U140">
        <v>6.4327899999999993E-2</v>
      </c>
      <c r="V140">
        <v>2.9462700000000001E-2</v>
      </c>
      <c r="W140">
        <v>4.3560799999999997E-2</v>
      </c>
      <c r="X140">
        <v>0.1081772</v>
      </c>
      <c r="Y140">
        <v>0.15984419999999999</v>
      </c>
      <c r="Z140">
        <v>2.74001E-2</v>
      </c>
      <c r="AA140">
        <v>3.6927799999999997E-2</v>
      </c>
      <c r="AB140">
        <v>0.10294250000000001</v>
      </c>
      <c r="AC140">
        <v>0.13873779999999999</v>
      </c>
      <c r="AD140">
        <v>0.22715679999999999</v>
      </c>
      <c r="AE140">
        <v>0.2328953</v>
      </c>
    </row>
    <row r="141" spans="1:31" x14ac:dyDescent="0.2">
      <c r="A141" t="s">
        <v>166</v>
      </c>
      <c r="B141">
        <v>1.238567</v>
      </c>
      <c r="C141" s="13">
        <f t="shared" si="7"/>
        <v>0.41285566666666668</v>
      </c>
      <c r="D141">
        <v>0.42088229999999999</v>
      </c>
      <c r="E141">
        <v>0.35264400000000001</v>
      </c>
      <c r="F141">
        <f t="shared" si="8"/>
        <v>0.7735263</v>
      </c>
      <c r="G141" s="7">
        <f t="shared" si="9"/>
        <v>0.25784210000000002</v>
      </c>
      <c r="H141">
        <v>0.46504119999999999</v>
      </c>
      <c r="I141">
        <v>0.26735829999999999</v>
      </c>
      <c r="J141">
        <v>0.26633699999999999</v>
      </c>
      <c r="K141">
        <v>0.1438557</v>
      </c>
      <c r="L141">
        <v>0.15823000000000001</v>
      </c>
      <c r="M141">
        <v>0.27306380000000002</v>
      </c>
      <c r="N141" s="7">
        <v>0.2547913</v>
      </c>
      <c r="O141" s="7">
        <f t="shared" si="6"/>
        <v>0.1466153</v>
      </c>
      <c r="P141">
        <v>3.8887900000000003E-2</v>
      </c>
      <c r="Q141">
        <v>4.03156E-2</v>
      </c>
      <c r="R141">
        <v>0.21447569999999999</v>
      </c>
      <c r="S141">
        <v>0.23417589999999999</v>
      </c>
      <c r="T141">
        <v>7.3376999999999998E-2</v>
      </c>
      <c r="U141">
        <v>6.7860400000000001E-2</v>
      </c>
      <c r="V141">
        <v>2.9548100000000001E-2</v>
      </c>
      <c r="W141">
        <v>4.3828899999999997E-2</v>
      </c>
      <c r="X141">
        <v>0.10769579999999999</v>
      </c>
      <c r="Y141">
        <v>0.15966250000000001</v>
      </c>
      <c r="Z141">
        <v>2.8430799999999999E-2</v>
      </c>
      <c r="AA141">
        <v>3.9429600000000002E-2</v>
      </c>
      <c r="AB141">
        <v>0.11158460000000001</v>
      </c>
      <c r="AC141">
        <v>0.15475240000000001</v>
      </c>
      <c r="AD141">
        <v>0.21447569999999999</v>
      </c>
      <c r="AE141">
        <v>0.23417589999999999</v>
      </c>
    </row>
    <row r="142" spans="1:31" x14ac:dyDescent="0.2">
      <c r="A142" t="s">
        <v>167</v>
      </c>
      <c r="B142">
        <v>1.2091909999999999</v>
      </c>
      <c r="C142" s="13">
        <f t="shared" si="7"/>
        <v>0.40306366666666665</v>
      </c>
      <c r="D142">
        <v>0.41170010000000001</v>
      </c>
      <c r="E142">
        <v>0.34348400000000001</v>
      </c>
      <c r="F142">
        <f t="shared" si="8"/>
        <v>0.75518410000000002</v>
      </c>
      <c r="G142" s="7">
        <f t="shared" si="9"/>
        <v>0.25172803333333332</v>
      </c>
      <c r="H142">
        <v>0.45400659999999998</v>
      </c>
      <c r="I142">
        <v>0.2667486</v>
      </c>
      <c r="J142">
        <v>0.27457589999999998</v>
      </c>
      <c r="K142">
        <v>0.14529800000000001</v>
      </c>
      <c r="L142">
        <v>0.15797079999999999</v>
      </c>
      <c r="M142">
        <v>0.27473550000000002</v>
      </c>
      <c r="N142" s="7">
        <v>0.26877980000000001</v>
      </c>
      <c r="O142" s="7">
        <f t="shared" si="6"/>
        <v>0.15251989999999999</v>
      </c>
      <c r="P142">
        <v>3.9516200000000001E-2</v>
      </c>
      <c r="Q142">
        <v>4.2459400000000001E-2</v>
      </c>
      <c r="R142">
        <v>0.2263204</v>
      </c>
      <c r="S142">
        <v>0.23521929999999999</v>
      </c>
      <c r="T142">
        <v>7.3660299999999998E-2</v>
      </c>
      <c r="U142">
        <v>7.3800500000000005E-2</v>
      </c>
      <c r="V142">
        <v>2.9602099999999999E-2</v>
      </c>
      <c r="W142">
        <v>4.4058100000000003E-2</v>
      </c>
      <c r="X142">
        <v>0.1072261</v>
      </c>
      <c r="Y142">
        <v>0.15952250000000001</v>
      </c>
      <c r="Z142">
        <v>2.9093399999999998E-2</v>
      </c>
      <c r="AA142">
        <v>4.47071E-2</v>
      </c>
      <c r="AB142">
        <v>0.10824250000000001</v>
      </c>
      <c r="AC142">
        <v>0.16633339999999999</v>
      </c>
      <c r="AD142">
        <v>0.2263204</v>
      </c>
      <c r="AE142">
        <v>0.23521929999999999</v>
      </c>
    </row>
    <row r="143" spans="1:31" x14ac:dyDescent="0.2">
      <c r="A143" t="s">
        <v>168</v>
      </c>
      <c r="B143">
        <v>1.206296</v>
      </c>
      <c r="C143" s="13">
        <f t="shared" si="7"/>
        <v>0.40209866666666666</v>
      </c>
      <c r="D143">
        <v>0.41036519999999999</v>
      </c>
      <c r="E143">
        <v>0.34363719999999998</v>
      </c>
      <c r="F143">
        <f t="shared" si="8"/>
        <v>0.75400239999999996</v>
      </c>
      <c r="G143" s="7">
        <f t="shared" si="9"/>
        <v>0.25133413333333332</v>
      </c>
      <c r="H143">
        <v>0.45229390000000003</v>
      </c>
      <c r="I143">
        <v>0.26617689999999999</v>
      </c>
      <c r="J143">
        <v>0.26659100000000002</v>
      </c>
      <c r="K143">
        <v>0.14669689999999999</v>
      </c>
      <c r="L143">
        <v>0.16260949999999999</v>
      </c>
      <c r="M143">
        <v>0.27617330000000001</v>
      </c>
      <c r="N143" s="7">
        <v>0.2910201</v>
      </c>
      <c r="O143" s="7">
        <f t="shared" si="6"/>
        <v>0.16611420000000002</v>
      </c>
      <c r="P143">
        <v>4.01117E-2</v>
      </c>
      <c r="Q143">
        <v>4.7322599999999999E-2</v>
      </c>
      <c r="R143">
        <v>0.24369740000000001</v>
      </c>
      <c r="S143">
        <v>0.23606160000000001</v>
      </c>
      <c r="T143">
        <v>7.3881799999999997E-2</v>
      </c>
      <c r="U143">
        <v>7.7583299999999994E-2</v>
      </c>
      <c r="V143">
        <v>2.9629699999999998E-2</v>
      </c>
      <c r="W143">
        <v>4.4252100000000003E-2</v>
      </c>
      <c r="X143">
        <v>0.10676670000000001</v>
      </c>
      <c r="Y143">
        <v>0.1594102</v>
      </c>
      <c r="Z143">
        <v>3.1698400000000002E-2</v>
      </c>
      <c r="AA143">
        <v>4.5884899999999999E-2</v>
      </c>
      <c r="AB143">
        <v>0.1089217</v>
      </c>
      <c r="AC143">
        <v>0.15766930000000001</v>
      </c>
      <c r="AD143">
        <v>0.24369740000000001</v>
      </c>
      <c r="AE143">
        <v>0.23606160000000001</v>
      </c>
    </row>
    <row r="144" spans="1:31" x14ac:dyDescent="0.2">
      <c r="A144" t="s">
        <v>169</v>
      </c>
      <c r="B144">
        <v>1.1993670000000001</v>
      </c>
      <c r="C144" s="13">
        <f t="shared" si="7"/>
        <v>0.39978900000000001</v>
      </c>
      <c r="D144">
        <v>0.40975549999999999</v>
      </c>
      <c r="E144">
        <v>0.34044180000000002</v>
      </c>
      <c r="F144">
        <f t="shared" si="8"/>
        <v>0.75019729999999996</v>
      </c>
      <c r="G144" s="7">
        <f t="shared" si="9"/>
        <v>0.25006576666666663</v>
      </c>
      <c r="H144">
        <v>0.44917010000000002</v>
      </c>
      <c r="I144">
        <v>0.2656326</v>
      </c>
      <c r="J144">
        <v>0.26916570000000001</v>
      </c>
      <c r="K144">
        <v>0.1480593</v>
      </c>
      <c r="L144">
        <v>0.1547085</v>
      </c>
      <c r="M144">
        <v>0.27741290000000002</v>
      </c>
      <c r="N144" s="7">
        <v>0.26160709999999998</v>
      </c>
      <c r="O144" s="7">
        <f t="shared" si="6"/>
        <v>0.15071849999999998</v>
      </c>
      <c r="P144">
        <v>4.0679100000000003E-2</v>
      </c>
      <c r="Q144">
        <v>4.0472899999999999E-2</v>
      </c>
      <c r="R144">
        <v>0.22113430000000001</v>
      </c>
      <c r="S144">
        <v>0.23673369999999999</v>
      </c>
      <c r="T144">
        <v>7.4050000000000005E-2</v>
      </c>
      <c r="U144">
        <v>7.0415699999999998E-2</v>
      </c>
      <c r="V144">
        <v>2.9635000000000002E-2</v>
      </c>
      <c r="W144">
        <v>4.44149E-2</v>
      </c>
      <c r="X144">
        <v>0.1063172</v>
      </c>
      <c r="Y144">
        <v>0.1593154</v>
      </c>
      <c r="Z144">
        <v>2.8124400000000001E-2</v>
      </c>
      <c r="AA144">
        <v>4.2291299999999997E-2</v>
      </c>
      <c r="AB144">
        <v>0.1075062</v>
      </c>
      <c r="AC144">
        <v>0.16165959999999999</v>
      </c>
      <c r="AD144">
        <v>0.22113430000000001</v>
      </c>
      <c r="AE144">
        <v>0.23673369999999999</v>
      </c>
    </row>
    <row r="145" spans="1:31" x14ac:dyDescent="0.2">
      <c r="A145" t="s">
        <v>170</v>
      </c>
      <c r="B145">
        <v>1.198555</v>
      </c>
      <c r="C145" s="13">
        <f t="shared" si="7"/>
        <v>0.39951833333333336</v>
      </c>
      <c r="D145">
        <v>0.40860439999999998</v>
      </c>
      <c r="E145">
        <v>0.3400996</v>
      </c>
      <c r="F145">
        <f t="shared" si="8"/>
        <v>0.74870400000000004</v>
      </c>
      <c r="G145" s="7">
        <f t="shared" si="9"/>
        <v>0.24956800000000001</v>
      </c>
      <c r="H145">
        <v>0.44985059999999999</v>
      </c>
      <c r="I145">
        <v>0.26510509999999998</v>
      </c>
      <c r="J145">
        <v>0.25167309999999998</v>
      </c>
      <c r="K145">
        <v>0.14940120000000001</v>
      </c>
      <c r="L145">
        <v>0.1406162</v>
      </c>
      <c r="M145">
        <v>0.27849849999999998</v>
      </c>
      <c r="N145" s="7">
        <v>0.26754650000000002</v>
      </c>
      <c r="O145" s="7">
        <f t="shared" si="6"/>
        <v>0.16259080000000004</v>
      </c>
      <c r="P145">
        <v>4.1227600000000003E-2</v>
      </c>
      <c r="Q145">
        <v>3.7621399999999999E-2</v>
      </c>
      <c r="R145">
        <v>0.22992509999999999</v>
      </c>
      <c r="S145">
        <v>0.23727090000000001</v>
      </c>
      <c r="T145">
        <v>7.4175500000000005E-2</v>
      </c>
      <c r="U145">
        <v>6.73343E-2</v>
      </c>
      <c r="V145">
        <v>2.9623900000000002E-2</v>
      </c>
      <c r="W145">
        <v>4.4551500000000001E-2</v>
      </c>
      <c r="X145">
        <v>0.10587820000000001</v>
      </c>
      <c r="Y145">
        <v>0.15922700000000001</v>
      </c>
      <c r="Z145">
        <v>2.6504699999999999E-2</v>
      </c>
      <c r="AA145">
        <v>4.0829499999999998E-2</v>
      </c>
      <c r="AB145">
        <v>9.9066000000000001E-2</v>
      </c>
      <c r="AC145">
        <v>0.1526072</v>
      </c>
      <c r="AD145">
        <v>0.22992509999999999</v>
      </c>
      <c r="AE145">
        <v>0.23727090000000001</v>
      </c>
    </row>
    <row r="146" spans="1:31" x14ac:dyDescent="0.2">
      <c r="A146" t="s">
        <v>171</v>
      </c>
      <c r="B146">
        <v>1.195953</v>
      </c>
      <c r="C146" s="13">
        <f t="shared" si="7"/>
        <v>0.39865100000000003</v>
      </c>
      <c r="D146">
        <v>0.40913860000000002</v>
      </c>
      <c r="E146">
        <v>0.33949439999999997</v>
      </c>
      <c r="F146">
        <f t="shared" si="8"/>
        <v>0.74863299999999999</v>
      </c>
      <c r="G146" s="7">
        <f t="shared" si="9"/>
        <v>0.24954433333333334</v>
      </c>
      <c r="H146">
        <v>0.44731949999999998</v>
      </c>
      <c r="I146">
        <v>0.26458619999999999</v>
      </c>
      <c r="J146">
        <v>0.26504739999999999</v>
      </c>
      <c r="K146">
        <v>0.1507426</v>
      </c>
      <c r="L146">
        <v>0.16149810000000001</v>
      </c>
      <c r="M146">
        <v>0.27946510000000002</v>
      </c>
      <c r="N146" s="7">
        <v>0.24901110000000001</v>
      </c>
      <c r="O146" s="7">
        <f t="shared" si="6"/>
        <v>0.14279660000000002</v>
      </c>
      <c r="P146">
        <v>4.1765900000000002E-2</v>
      </c>
      <c r="Q146">
        <v>4.0214800000000002E-2</v>
      </c>
      <c r="R146">
        <v>0.20879619999999999</v>
      </c>
      <c r="S146">
        <v>0.2376993</v>
      </c>
      <c r="T146">
        <v>7.4266700000000005E-2</v>
      </c>
      <c r="U146">
        <v>6.5999699999999994E-2</v>
      </c>
      <c r="V146">
        <v>2.9600999999999999E-2</v>
      </c>
      <c r="W146">
        <v>4.4665700000000003E-2</v>
      </c>
      <c r="X146">
        <v>0.1054509</v>
      </c>
      <c r="Y146">
        <v>0.15913530000000001</v>
      </c>
      <c r="Z146">
        <v>2.6141999999999999E-2</v>
      </c>
      <c r="AA146">
        <v>3.9857799999999999E-2</v>
      </c>
      <c r="AB146">
        <v>0.1049832</v>
      </c>
      <c r="AC146">
        <v>0.16006419999999999</v>
      </c>
      <c r="AD146">
        <v>0.20879619999999999</v>
      </c>
      <c r="AE146">
        <v>0.2376993</v>
      </c>
    </row>
    <row r="147" spans="1:31" x14ac:dyDescent="0.2">
      <c r="A147" t="s">
        <v>172</v>
      </c>
      <c r="B147">
        <v>1.198866</v>
      </c>
      <c r="C147" s="13">
        <f t="shared" si="7"/>
        <v>0.39962199999999998</v>
      </c>
      <c r="D147">
        <v>0.41217510000000002</v>
      </c>
      <c r="E147">
        <v>0.33963910000000003</v>
      </c>
      <c r="F147">
        <f t="shared" si="8"/>
        <v>0.7518142000000001</v>
      </c>
      <c r="G147" s="7">
        <f t="shared" si="9"/>
        <v>0.25060473333333338</v>
      </c>
      <c r="H147">
        <v>0.44705159999999999</v>
      </c>
      <c r="I147">
        <v>0.2640595</v>
      </c>
      <c r="J147">
        <v>0.27839370000000002</v>
      </c>
      <c r="K147">
        <v>0.15209839999999999</v>
      </c>
      <c r="L147">
        <v>0.1256958</v>
      </c>
      <c r="M147">
        <v>0.28034140000000002</v>
      </c>
      <c r="N147" s="7">
        <v>0.25328909999999999</v>
      </c>
      <c r="O147" s="7">
        <f t="shared" si="6"/>
        <v>0.15093759999999998</v>
      </c>
      <c r="P147">
        <v>4.2300699999999997E-2</v>
      </c>
      <c r="Q147">
        <v>3.1837400000000002E-2</v>
      </c>
      <c r="R147">
        <v>0.2214517</v>
      </c>
      <c r="S147">
        <v>0.23804069999999999</v>
      </c>
      <c r="T147">
        <v>7.4328199999999997E-2</v>
      </c>
      <c r="U147">
        <v>7.0514099999999996E-2</v>
      </c>
      <c r="V147">
        <v>2.95692E-2</v>
      </c>
      <c r="W147">
        <v>4.4758899999999997E-2</v>
      </c>
      <c r="X147">
        <v>0.1050329</v>
      </c>
      <c r="Y147">
        <v>0.15902659999999999</v>
      </c>
      <c r="Z147">
        <v>2.77688E-2</v>
      </c>
      <c r="AA147">
        <v>4.27453E-2</v>
      </c>
      <c r="AB147">
        <v>0.10963290000000001</v>
      </c>
      <c r="AC147">
        <v>0.16876079999999999</v>
      </c>
      <c r="AD147">
        <v>0.2214517</v>
      </c>
      <c r="AE147">
        <v>0.23804069999999999</v>
      </c>
    </row>
    <row r="148" spans="1:31" x14ac:dyDescent="0.2">
      <c r="A148" t="s">
        <v>173</v>
      </c>
      <c r="B148">
        <v>1.171127</v>
      </c>
      <c r="C148" s="13">
        <f t="shared" si="7"/>
        <v>0.39037566666666668</v>
      </c>
      <c r="D148">
        <v>0.40416849999999999</v>
      </c>
      <c r="E148">
        <v>0.33089770000000002</v>
      </c>
      <c r="F148">
        <f t="shared" si="8"/>
        <v>0.7350662</v>
      </c>
      <c r="G148" s="7">
        <f t="shared" si="9"/>
        <v>0.24502206666666668</v>
      </c>
      <c r="H148">
        <v>0.43606080000000003</v>
      </c>
      <c r="I148">
        <v>0.26350889999999999</v>
      </c>
      <c r="J148">
        <v>0.27615869999999998</v>
      </c>
      <c r="K148">
        <v>0.15348980000000001</v>
      </c>
      <c r="L148">
        <v>0.1307748</v>
      </c>
      <c r="M148">
        <v>0.281138</v>
      </c>
      <c r="N148" s="7">
        <v>0.29245290000000002</v>
      </c>
      <c r="O148" s="7">
        <f t="shared" si="6"/>
        <v>0.17344400000000004</v>
      </c>
      <c r="P148">
        <v>4.2838000000000001E-2</v>
      </c>
      <c r="Q148">
        <v>3.8245500000000002E-2</v>
      </c>
      <c r="R148">
        <v>0.25420739999999997</v>
      </c>
      <c r="S148">
        <v>0.23830000000000001</v>
      </c>
      <c r="T148">
        <v>7.4359499999999995E-2</v>
      </c>
      <c r="U148">
        <v>8.0763399999999999E-2</v>
      </c>
      <c r="V148">
        <v>2.95295E-2</v>
      </c>
      <c r="W148">
        <v>4.4830000000000002E-2</v>
      </c>
      <c r="X148">
        <v>0.10462109999999999</v>
      </c>
      <c r="Y148">
        <v>0.1588878</v>
      </c>
      <c r="Z148">
        <v>3.1426599999999999E-2</v>
      </c>
      <c r="AA148">
        <v>4.93368E-2</v>
      </c>
      <c r="AB148">
        <v>0.1074587</v>
      </c>
      <c r="AC148">
        <v>0.16869999999999999</v>
      </c>
      <c r="AD148">
        <v>0.25420739999999997</v>
      </c>
      <c r="AE148">
        <v>0.23830000000000001</v>
      </c>
    </row>
    <row r="149" spans="1:31" x14ac:dyDescent="0.2">
      <c r="A149" t="s">
        <v>174</v>
      </c>
      <c r="B149">
        <v>1.1826639999999999</v>
      </c>
      <c r="C149" s="13">
        <f t="shared" si="7"/>
        <v>0.39422133333333331</v>
      </c>
      <c r="D149">
        <v>0.4102518</v>
      </c>
      <c r="E149">
        <v>0.33382650000000003</v>
      </c>
      <c r="F149">
        <f t="shared" si="8"/>
        <v>0.74407829999999997</v>
      </c>
      <c r="G149" s="7">
        <f t="shared" si="9"/>
        <v>0.2480261</v>
      </c>
      <c r="H149">
        <v>0.43858530000000001</v>
      </c>
      <c r="I149">
        <v>0.26292710000000002</v>
      </c>
      <c r="J149">
        <v>0.27277190000000001</v>
      </c>
      <c r="K149">
        <v>0.15492230000000001</v>
      </c>
      <c r="L149">
        <v>0.14609330000000001</v>
      </c>
      <c r="M149">
        <v>0.28184959999999998</v>
      </c>
      <c r="N149" s="7">
        <v>0.28148109999999998</v>
      </c>
      <c r="O149" s="7">
        <f t="shared" si="6"/>
        <v>0.16357849999999996</v>
      </c>
      <c r="P149">
        <v>4.3377300000000001E-2</v>
      </c>
      <c r="Q149">
        <v>4.1122499999999999E-2</v>
      </c>
      <c r="R149">
        <v>0.24035870000000001</v>
      </c>
      <c r="S149">
        <v>0.2384723</v>
      </c>
      <c r="T149">
        <v>7.4357900000000005E-2</v>
      </c>
      <c r="U149">
        <v>7.6780100000000004E-2</v>
      </c>
      <c r="V149">
        <v>2.9481500000000001E-2</v>
      </c>
      <c r="W149">
        <v>4.4876399999999997E-2</v>
      </c>
      <c r="X149">
        <v>0.1042154</v>
      </c>
      <c r="Y149">
        <v>0.15871170000000001</v>
      </c>
      <c r="Z149">
        <v>2.92678E-2</v>
      </c>
      <c r="AA149">
        <v>4.7512400000000003E-2</v>
      </c>
      <c r="AB149">
        <v>0.1039778</v>
      </c>
      <c r="AC149">
        <v>0.1687941</v>
      </c>
      <c r="AD149">
        <v>0.24035870000000001</v>
      </c>
      <c r="AE149">
        <v>0.2384723</v>
      </c>
    </row>
    <row r="150" spans="1:31" x14ac:dyDescent="0.2">
      <c r="A150" t="s">
        <v>175</v>
      </c>
      <c r="B150">
        <v>1.1835629999999999</v>
      </c>
      <c r="C150" s="13">
        <f t="shared" si="7"/>
        <v>0.39452099999999996</v>
      </c>
      <c r="D150">
        <v>0.40805010000000003</v>
      </c>
      <c r="E150">
        <v>0.33161289999999999</v>
      </c>
      <c r="F150">
        <f t="shared" si="8"/>
        <v>0.73966299999999996</v>
      </c>
      <c r="G150" s="7">
        <f t="shared" si="9"/>
        <v>0.24655433333333332</v>
      </c>
      <c r="H150">
        <v>0.44390020000000002</v>
      </c>
      <c r="I150">
        <v>0.26231369999999998</v>
      </c>
      <c r="J150">
        <v>0.27333000000000002</v>
      </c>
      <c r="K150">
        <v>0.15638830000000001</v>
      </c>
      <c r="L150">
        <v>0.1503053</v>
      </c>
      <c r="M150">
        <v>0.28247749999999999</v>
      </c>
      <c r="N150" s="7">
        <v>0.27703699999999998</v>
      </c>
      <c r="O150" s="7">
        <f t="shared" si="6"/>
        <v>0.15967439999999997</v>
      </c>
      <c r="P150">
        <v>4.3915599999999999E-2</v>
      </c>
      <c r="Q150">
        <v>4.1640099999999999E-2</v>
      </c>
      <c r="R150">
        <v>0.23539679999999999</v>
      </c>
      <c r="S150">
        <v>0.23856189999999999</v>
      </c>
      <c r="T150">
        <v>7.4324699999999994E-2</v>
      </c>
      <c r="U150">
        <v>7.5722499999999998E-2</v>
      </c>
      <c r="V150">
        <v>2.9426399999999998E-2</v>
      </c>
      <c r="W150">
        <v>4.4898300000000002E-2</v>
      </c>
      <c r="X150">
        <v>0.1038171</v>
      </c>
      <c r="Y150">
        <v>0.15849659999999999</v>
      </c>
      <c r="Z150">
        <v>2.97504E-2</v>
      </c>
      <c r="AA150">
        <v>4.5972100000000002E-2</v>
      </c>
      <c r="AB150">
        <v>0.10738780000000001</v>
      </c>
      <c r="AC150">
        <v>0.16594220000000001</v>
      </c>
      <c r="AD150">
        <v>0.23539679999999999</v>
      </c>
      <c r="AE150">
        <v>0.23856189999999999</v>
      </c>
    </row>
    <row r="151" spans="1:31" x14ac:dyDescent="0.2">
      <c r="A151" t="s">
        <v>176</v>
      </c>
      <c r="B151">
        <v>1.1868730000000001</v>
      </c>
      <c r="C151" s="13">
        <f t="shared" si="7"/>
        <v>0.39562433333333336</v>
      </c>
      <c r="D151">
        <v>0.40932269999999998</v>
      </c>
      <c r="E151">
        <v>0.33249840000000003</v>
      </c>
      <c r="F151">
        <f t="shared" si="8"/>
        <v>0.74182110000000001</v>
      </c>
      <c r="G151" s="7">
        <f t="shared" si="9"/>
        <v>0.24727370000000001</v>
      </c>
      <c r="H151">
        <v>0.44505159999999999</v>
      </c>
      <c r="I151">
        <v>0.26167449999999998</v>
      </c>
      <c r="J151">
        <v>0.2709664</v>
      </c>
      <c r="K151">
        <v>0.15787470000000001</v>
      </c>
      <c r="L151">
        <v>0.15624080000000001</v>
      </c>
      <c r="M151">
        <v>0.28302310000000003</v>
      </c>
      <c r="N151" s="7">
        <v>0.2971992</v>
      </c>
      <c r="O151" s="7">
        <f t="shared" si="6"/>
        <v>0.17023359999999998</v>
      </c>
      <c r="P151">
        <v>4.4448700000000001E-2</v>
      </c>
      <c r="Q151">
        <v>4.6434599999999999E-2</v>
      </c>
      <c r="R151">
        <v>0.2507645</v>
      </c>
      <c r="S151">
        <v>0.23857439999999999</v>
      </c>
      <c r="T151">
        <v>7.4262300000000003E-2</v>
      </c>
      <c r="U151">
        <v>8.0531000000000005E-2</v>
      </c>
      <c r="V151">
        <v>2.93648E-2</v>
      </c>
      <c r="W151">
        <v>4.48975E-2</v>
      </c>
      <c r="X151">
        <v>0.1034277</v>
      </c>
      <c r="Y151">
        <v>0.15824679999999999</v>
      </c>
      <c r="Z151">
        <v>3.1631800000000002E-2</v>
      </c>
      <c r="AA151">
        <v>4.8899100000000001E-2</v>
      </c>
      <c r="AB151">
        <v>0.1064331</v>
      </c>
      <c r="AC151">
        <v>0.16453319999999999</v>
      </c>
      <c r="AD151">
        <v>0.2507645</v>
      </c>
      <c r="AE151">
        <v>0.23857439999999999</v>
      </c>
    </row>
    <row r="152" spans="1:31" x14ac:dyDescent="0.2">
      <c r="A152" t="s">
        <v>177</v>
      </c>
      <c r="B152">
        <v>1.200164</v>
      </c>
      <c r="C152" s="13">
        <f t="shared" si="7"/>
        <v>0.40005466666666667</v>
      </c>
      <c r="D152">
        <v>0.41744750000000003</v>
      </c>
      <c r="E152">
        <v>0.333949</v>
      </c>
      <c r="F152">
        <f t="shared" si="8"/>
        <v>0.75139650000000002</v>
      </c>
      <c r="G152" s="7">
        <f t="shared" si="9"/>
        <v>0.25046550000000001</v>
      </c>
      <c r="H152">
        <v>0.4487679</v>
      </c>
      <c r="I152">
        <v>0.26102160000000002</v>
      </c>
      <c r="J152">
        <v>0.23858489999999999</v>
      </c>
      <c r="K152">
        <v>0.15936520000000001</v>
      </c>
      <c r="L152">
        <v>0.1682594</v>
      </c>
      <c r="M152">
        <v>0.28348420000000002</v>
      </c>
      <c r="N152" s="7">
        <v>0.28728920000000002</v>
      </c>
      <c r="O152" s="7">
        <f t="shared" si="6"/>
        <v>0.17040720000000004</v>
      </c>
      <c r="P152">
        <v>4.4970700000000002E-2</v>
      </c>
      <c r="Q152">
        <v>4.8339100000000003E-2</v>
      </c>
      <c r="R152">
        <v>0.2389501</v>
      </c>
      <c r="S152">
        <v>0.23851349999999999</v>
      </c>
      <c r="T152">
        <v>7.4174100000000007E-2</v>
      </c>
      <c r="U152">
        <v>6.8542900000000004E-2</v>
      </c>
      <c r="V152">
        <v>2.9297799999999999E-2</v>
      </c>
      <c r="W152">
        <v>4.4876399999999997E-2</v>
      </c>
      <c r="X152">
        <v>0.1030505</v>
      </c>
      <c r="Y152">
        <v>0.1579711</v>
      </c>
      <c r="Z152">
        <v>2.83038E-2</v>
      </c>
      <c r="AA152">
        <v>4.02391E-2</v>
      </c>
      <c r="AB152">
        <v>9.8520099999999999E-2</v>
      </c>
      <c r="AC152">
        <v>0.14006479999999999</v>
      </c>
      <c r="AD152">
        <v>0.2389501</v>
      </c>
      <c r="AE152">
        <v>0.23851349999999999</v>
      </c>
    </row>
    <row r="153" spans="1:31" x14ac:dyDescent="0.2">
      <c r="A153" t="s">
        <v>178</v>
      </c>
      <c r="B153">
        <v>1.1888460000000001</v>
      </c>
      <c r="C153" s="13">
        <f t="shared" si="7"/>
        <v>0.39628200000000002</v>
      </c>
      <c r="D153">
        <v>0.41208260000000002</v>
      </c>
      <c r="E153">
        <v>0.32991280000000001</v>
      </c>
      <c r="F153">
        <f t="shared" si="8"/>
        <v>0.74199539999999997</v>
      </c>
      <c r="G153" s="7">
        <f t="shared" si="9"/>
        <v>0.24733179999999999</v>
      </c>
      <c r="H153">
        <v>0.44685019999999998</v>
      </c>
      <c r="I153">
        <v>0.26037260000000001</v>
      </c>
      <c r="J153">
        <v>0.26181559999999998</v>
      </c>
      <c r="K153">
        <v>0.16084229999999999</v>
      </c>
      <c r="L153">
        <v>0.16889409999999999</v>
      </c>
      <c r="M153">
        <v>0.28386719999999999</v>
      </c>
      <c r="N153" s="7">
        <v>0.28981430000000002</v>
      </c>
      <c r="O153" s="7">
        <f t="shared" si="6"/>
        <v>0.16498850000000004</v>
      </c>
      <c r="P153">
        <v>4.5477099999999999E-2</v>
      </c>
      <c r="Q153">
        <v>4.8947900000000003E-2</v>
      </c>
      <c r="R153">
        <v>0.24086640000000001</v>
      </c>
      <c r="S153">
        <v>0.23839009999999999</v>
      </c>
      <c r="T153">
        <v>7.40672E-2</v>
      </c>
      <c r="U153">
        <v>7.5877899999999998E-2</v>
      </c>
      <c r="V153">
        <v>2.9227599999999999E-2</v>
      </c>
      <c r="W153">
        <v>4.4839499999999997E-2</v>
      </c>
      <c r="X153">
        <v>0.1026908</v>
      </c>
      <c r="Y153">
        <v>0.15768190000000001</v>
      </c>
      <c r="Z153">
        <v>3.01534E-2</v>
      </c>
      <c r="AA153">
        <v>4.5724500000000001E-2</v>
      </c>
      <c r="AB153">
        <v>0.10404380000000001</v>
      </c>
      <c r="AC153">
        <v>0.15777179999999999</v>
      </c>
      <c r="AD153">
        <v>0.24086640000000001</v>
      </c>
      <c r="AE153">
        <v>0.23839009999999999</v>
      </c>
    </row>
    <row r="154" spans="1:31" x14ac:dyDescent="0.2">
      <c r="A154" t="s">
        <v>179</v>
      </c>
      <c r="B154">
        <v>1.188172</v>
      </c>
      <c r="C154" s="13">
        <f t="shared" si="7"/>
        <v>0.39605733333333332</v>
      </c>
      <c r="D154">
        <v>0.41215990000000002</v>
      </c>
      <c r="E154">
        <v>0.32684099999999999</v>
      </c>
      <c r="F154">
        <f t="shared" si="8"/>
        <v>0.73900089999999996</v>
      </c>
      <c r="G154" s="7">
        <f t="shared" si="9"/>
        <v>0.24633363333333333</v>
      </c>
      <c r="H154">
        <v>0.44917059999999998</v>
      </c>
      <c r="I154">
        <v>0.25973190000000002</v>
      </c>
      <c r="J154">
        <v>0.26336569999999998</v>
      </c>
      <c r="K154">
        <v>0.16229360000000001</v>
      </c>
      <c r="L154">
        <v>0.17124800000000001</v>
      </c>
      <c r="M154">
        <v>0.28418060000000001</v>
      </c>
      <c r="N154" s="7">
        <v>0.28965020000000002</v>
      </c>
      <c r="O154" s="7">
        <f t="shared" si="6"/>
        <v>0.16376430000000003</v>
      </c>
      <c r="P154">
        <v>4.5965499999999999E-2</v>
      </c>
      <c r="Q154">
        <v>4.9602E-2</v>
      </c>
      <c r="R154">
        <v>0.24004819999999999</v>
      </c>
      <c r="S154">
        <v>0.23821510000000001</v>
      </c>
      <c r="T154">
        <v>7.3945300000000005E-2</v>
      </c>
      <c r="U154">
        <v>7.6283900000000002E-2</v>
      </c>
      <c r="V154">
        <v>2.91562E-2</v>
      </c>
      <c r="W154">
        <v>4.4789099999999998E-2</v>
      </c>
      <c r="X154">
        <v>0.10235089999999999</v>
      </c>
      <c r="Y154">
        <v>0.15738099999999999</v>
      </c>
      <c r="Z154">
        <v>3.06173E-2</v>
      </c>
      <c r="AA154">
        <v>4.5666600000000002E-2</v>
      </c>
      <c r="AB154">
        <v>0.1057044</v>
      </c>
      <c r="AC154">
        <v>0.1576613</v>
      </c>
      <c r="AD154">
        <v>0.24004819999999999</v>
      </c>
      <c r="AE154">
        <v>0.23821510000000001</v>
      </c>
    </row>
    <row r="155" spans="1:31" x14ac:dyDescent="0.2">
      <c r="A155" t="s">
        <v>180</v>
      </c>
      <c r="B155">
        <v>1.172752</v>
      </c>
      <c r="C155" s="13">
        <f t="shared" si="7"/>
        <v>0.39091733333333334</v>
      </c>
      <c r="D155">
        <v>0.4100221</v>
      </c>
      <c r="E155">
        <v>0.3216232</v>
      </c>
      <c r="F155">
        <f t="shared" si="8"/>
        <v>0.73164530000000005</v>
      </c>
      <c r="G155" s="7">
        <f t="shared" si="9"/>
        <v>0.24388176666666669</v>
      </c>
      <c r="H155">
        <v>0.44110660000000002</v>
      </c>
      <c r="I155">
        <v>0.25910480000000002</v>
      </c>
      <c r="J155">
        <v>0.25854300000000002</v>
      </c>
      <c r="K155">
        <v>0.16371179999999999</v>
      </c>
      <c r="L155">
        <v>0.17352509999999999</v>
      </c>
      <c r="M155">
        <v>0.28443649999999998</v>
      </c>
      <c r="N155" s="7">
        <v>0.29992649999999998</v>
      </c>
      <c r="O155" s="7">
        <f t="shared" si="6"/>
        <v>0.17033779999999998</v>
      </c>
      <c r="P155">
        <v>4.6435299999999999E-2</v>
      </c>
      <c r="Q155">
        <v>5.2044800000000002E-2</v>
      </c>
      <c r="R155">
        <v>0.24788170000000001</v>
      </c>
      <c r="S155">
        <v>0.2380013</v>
      </c>
      <c r="T155">
        <v>7.3813100000000006E-2</v>
      </c>
      <c r="U155">
        <v>7.7543899999999999E-2</v>
      </c>
      <c r="V155">
        <v>2.90856E-2</v>
      </c>
      <c r="W155">
        <v>4.4727500000000003E-2</v>
      </c>
      <c r="X155">
        <v>0.1020344</v>
      </c>
      <c r="Y155">
        <v>0.1570705</v>
      </c>
      <c r="Z155">
        <v>3.1358200000000003E-2</v>
      </c>
      <c r="AA155">
        <v>4.6185700000000003E-2</v>
      </c>
      <c r="AB155">
        <v>0.10455299999999999</v>
      </c>
      <c r="AC155">
        <v>0.15399009999999999</v>
      </c>
      <c r="AD155">
        <v>0.24788170000000001</v>
      </c>
      <c r="AE155">
        <v>0.2380013</v>
      </c>
    </row>
    <row r="156" spans="1:31" x14ac:dyDescent="0.2">
      <c r="A156" t="s">
        <v>181</v>
      </c>
      <c r="B156">
        <v>1.180677</v>
      </c>
      <c r="C156" s="13">
        <f t="shared" si="7"/>
        <v>0.39355899999999999</v>
      </c>
      <c r="D156">
        <v>0.41250989999999998</v>
      </c>
      <c r="E156">
        <v>0.32471519999999998</v>
      </c>
      <c r="F156">
        <f t="shared" si="8"/>
        <v>0.73722509999999997</v>
      </c>
      <c r="G156" s="7">
        <f t="shared" si="9"/>
        <v>0.24574169999999998</v>
      </c>
      <c r="H156">
        <v>0.44345190000000001</v>
      </c>
      <c r="I156">
        <v>0.25849860000000002</v>
      </c>
      <c r="J156">
        <v>0.25078060000000002</v>
      </c>
      <c r="K156">
        <v>0.16509460000000001</v>
      </c>
      <c r="L156">
        <v>0.17488790000000001</v>
      </c>
      <c r="M156">
        <v>0.28465020000000002</v>
      </c>
      <c r="N156" s="7">
        <v>0.2945834</v>
      </c>
      <c r="O156" s="7">
        <f t="shared" si="6"/>
        <v>0.16918850000000002</v>
      </c>
      <c r="P156">
        <v>4.6888100000000002E-2</v>
      </c>
      <c r="Q156">
        <v>5.1519099999999998E-2</v>
      </c>
      <c r="R156">
        <v>0.24306430000000001</v>
      </c>
      <c r="S156">
        <v>0.2377621</v>
      </c>
      <c r="T156">
        <v>7.3677000000000006E-2</v>
      </c>
      <c r="U156">
        <v>7.3875800000000005E-2</v>
      </c>
      <c r="V156">
        <v>2.9019199999999998E-2</v>
      </c>
      <c r="W156">
        <v>4.4657799999999997E-2</v>
      </c>
      <c r="X156">
        <v>0.1017463</v>
      </c>
      <c r="Y156">
        <v>0.15675230000000001</v>
      </c>
      <c r="Z156">
        <v>2.9278700000000001E-2</v>
      </c>
      <c r="AA156">
        <v>4.4597100000000001E-2</v>
      </c>
      <c r="AB156">
        <v>9.9390099999999995E-2</v>
      </c>
      <c r="AC156">
        <v>0.15139059999999999</v>
      </c>
      <c r="AD156">
        <v>0.24306430000000001</v>
      </c>
      <c r="AE156">
        <v>0.2377621</v>
      </c>
    </row>
    <row r="157" spans="1:31" x14ac:dyDescent="0.2">
      <c r="A157" t="s">
        <v>182</v>
      </c>
      <c r="B157">
        <v>1.1729290000000001</v>
      </c>
      <c r="C157" s="13">
        <f t="shared" si="7"/>
        <v>0.39097633333333337</v>
      </c>
      <c r="D157">
        <v>0.40949200000000002</v>
      </c>
      <c r="E157">
        <v>0.32239329999999999</v>
      </c>
      <c r="F157">
        <f t="shared" si="8"/>
        <v>0.73188530000000007</v>
      </c>
      <c r="G157" s="7">
        <f t="shared" si="9"/>
        <v>0.24396176666666669</v>
      </c>
      <c r="H157">
        <v>0.44104409999999999</v>
      </c>
      <c r="I157">
        <v>0.25792039999999999</v>
      </c>
      <c r="J157">
        <v>0.24360960000000001</v>
      </c>
      <c r="K157">
        <v>0.1664455</v>
      </c>
      <c r="L157">
        <v>0.16369510000000001</v>
      </c>
      <c r="M157">
        <v>0.28484589999999999</v>
      </c>
      <c r="N157" s="7">
        <v>0.27555350000000001</v>
      </c>
      <c r="O157" s="7">
        <f t="shared" si="6"/>
        <v>0.1633192</v>
      </c>
      <c r="P157">
        <v>4.7328799999999997E-2</v>
      </c>
      <c r="Q157">
        <v>4.5106800000000002E-2</v>
      </c>
      <c r="R157">
        <v>0.2304467</v>
      </c>
      <c r="S157">
        <v>0.23751710000000001</v>
      </c>
      <c r="T157">
        <v>7.3545299999999994E-2</v>
      </c>
      <c r="U157">
        <v>6.7127500000000007E-2</v>
      </c>
      <c r="V157">
        <v>2.8961299999999999E-2</v>
      </c>
      <c r="W157">
        <v>4.4583999999999999E-2</v>
      </c>
      <c r="X157">
        <v>0.1014936</v>
      </c>
      <c r="Y157">
        <v>0.15642690000000001</v>
      </c>
      <c r="Z157">
        <v>2.6389800000000001E-2</v>
      </c>
      <c r="AA157">
        <v>4.0737700000000002E-2</v>
      </c>
      <c r="AB157">
        <v>9.5770099999999997E-2</v>
      </c>
      <c r="AC157">
        <v>0.14783950000000001</v>
      </c>
      <c r="AD157">
        <v>0.2304467</v>
      </c>
      <c r="AE157">
        <v>0.23751710000000001</v>
      </c>
    </row>
    <row r="158" spans="1:31" x14ac:dyDescent="0.2">
      <c r="A158" t="s">
        <v>183</v>
      </c>
      <c r="B158">
        <v>1.1637470000000001</v>
      </c>
      <c r="C158" s="13">
        <f t="shared" si="7"/>
        <v>0.38791566666666671</v>
      </c>
      <c r="D158">
        <v>0.40821380000000002</v>
      </c>
      <c r="E158">
        <v>0.31585259999999998</v>
      </c>
      <c r="F158">
        <f t="shared" si="8"/>
        <v>0.7240664</v>
      </c>
      <c r="G158" s="7">
        <f t="shared" si="9"/>
        <v>0.24135546666666666</v>
      </c>
      <c r="H158">
        <v>0.43968069999999998</v>
      </c>
      <c r="I158">
        <v>0.25737280000000001</v>
      </c>
      <c r="J158">
        <v>0.25414530000000002</v>
      </c>
      <c r="K158">
        <v>0.1677738</v>
      </c>
      <c r="L158">
        <v>0.17483119999999999</v>
      </c>
      <c r="M158">
        <v>0.28505409999999998</v>
      </c>
      <c r="N158" s="7">
        <v>0.25990619999999998</v>
      </c>
      <c r="O158" s="7">
        <f t="shared" si="6"/>
        <v>0.14841259999999998</v>
      </c>
      <c r="P158">
        <v>4.7765200000000001E-2</v>
      </c>
      <c r="Q158">
        <v>4.54397E-2</v>
      </c>
      <c r="R158">
        <v>0.2144665</v>
      </c>
      <c r="S158">
        <v>0.23728879999999999</v>
      </c>
      <c r="T158">
        <v>7.3426400000000003E-2</v>
      </c>
      <c r="U158">
        <v>6.6053899999999999E-2</v>
      </c>
      <c r="V158">
        <v>2.89167E-2</v>
      </c>
      <c r="W158">
        <v>4.4509699999999999E-2</v>
      </c>
      <c r="X158">
        <v>0.1012815</v>
      </c>
      <c r="Y158">
        <v>0.15609129999999999</v>
      </c>
      <c r="Z158">
        <v>2.4865000000000002E-2</v>
      </c>
      <c r="AA158">
        <v>4.1188900000000001E-2</v>
      </c>
      <c r="AB158">
        <v>9.5669199999999996E-2</v>
      </c>
      <c r="AC158">
        <v>0.15847610000000001</v>
      </c>
      <c r="AD158">
        <v>0.2144665</v>
      </c>
      <c r="AE158">
        <v>0.23728879999999999</v>
      </c>
    </row>
    <row r="159" spans="1:31" x14ac:dyDescent="0.2">
      <c r="A159" t="s">
        <v>184</v>
      </c>
      <c r="B159">
        <v>1.178931</v>
      </c>
      <c r="C159" s="13">
        <f t="shared" si="7"/>
        <v>0.39297699999999997</v>
      </c>
      <c r="D159">
        <v>0.41002880000000003</v>
      </c>
      <c r="E159">
        <v>0.32308750000000003</v>
      </c>
      <c r="F159">
        <f t="shared" si="8"/>
        <v>0.73311630000000005</v>
      </c>
      <c r="G159" s="7">
        <f t="shared" si="9"/>
        <v>0.24437210000000001</v>
      </c>
      <c r="H159">
        <v>0.44581510000000002</v>
      </c>
      <c r="I159">
        <v>0.25684980000000002</v>
      </c>
      <c r="J159">
        <v>0.26280890000000001</v>
      </c>
      <c r="K159">
        <v>0.1690873</v>
      </c>
      <c r="L159">
        <v>0.16414719999999999</v>
      </c>
      <c r="M159">
        <v>0.28529929999999998</v>
      </c>
      <c r="N159" s="7">
        <v>0.26266899999999999</v>
      </c>
      <c r="O159" s="7">
        <f t="shared" si="6"/>
        <v>0.15052089999999999</v>
      </c>
      <c r="P159">
        <v>4.8203599999999999E-2</v>
      </c>
      <c r="Q159">
        <v>4.3116399999999999E-2</v>
      </c>
      <c r="R159">
        <v>0.21955259999999999</v>
      </c>
      <c r="S159">
        <v>0.23709569999999999</v>
      </c>
      <c r="T159">
        <v>7.3325100000000004E-2</v>
      </c>
      <c r="U159">
        <v>6.9031700000000001E-2</v>
      </c>
      <c r="V159">
        <v>2.8888400000000002E-2</v>
      </c>
      <c r="W159">
        <v>4.4436700000000003E-2</v>
      </c>
      <c r="X159">
        <v>0.1011121</v>
      </c>
      <c r="Y159">
        <v>0.1557376</v>
      </c>
      <c r="Z159">
        <v>2.6669999999999999E-2</v>
      </c>
      <c r="AA159">
        <v>4.2361799999999998E-2</v>
      </c>
      <c r="AB159">
        <v>0.1015346</v>
      </c>
      <c r="AC159">
        <v>0.16127430000000001</v>
      </c>
      <c r="AD159">
        <v>0.21955259999999999</v>
      </c>
      <c r="AE159">
        <v>0.23709569999999999</v>
      </c>
    </row>
    <row r="160" spans="1:31" x14ac:dyDescent="0.2">
      <c r="A160" t="s">
        <v>185</v>
      </c>
      <c r="B160">
        <v>1.1879949999999999</v>
      </c>
      <c r="C160" s="13">
        <f t="shared" si="7"/>
        <v>0.39599833333333329</v>
      </c>
      <c r="D160">
        <v>0.41380800000000001</v>
      </c>
      <c r="E160">
        <v>0.32525500000000002</v>
      </c>
      <c r="F160">
        <f t="shared" si="8"/>
        <v>0.73906300000000003</v>
      </c>
      <c r="G160" s="7">
        <f t="shared" si="9"/>
        <v>0.24635433333333334</v>
      </c>
      <c r="H160">
        <v>0.44893169999999999</v>
      </c>
      <c r="I160">
        <v>0.2563436</v>
      </c>
      <c r="J160">
        <v>0.26704090000000003</v>
      </c>
      <c r="K160">
        <v>0.17039779999999999</v>
      </c>
      <c r="L160">
        <v>0.14334669999999999</v>
      </c>
      <c r="M160">
        <v>0.2855917</v>
      </c>
      <c r="N160" s="7">
        <v>0.28704160000000001</v>
      </c>
      <c r="O160" s="7">
        <f t="shared" si="6"/>
        <v>0.16924329999999999</v>
      </c>
      <c r="P160">
        <v>4.8648999999999998E-2</v>
      </c>
      <c r="Q160">
        <v>4.1146500000000003E-2</v>
      </c>
      <c r="R160">
        <v>0.24589510000000001</v>
      </c>
      <c r="S160">
        <v>0.23694270000000001</v>
      </c>
      <c r="T160">
        <v>7.3241799999999996E-2</v>
      </c>
      <c r="U160">
        <v>7.6651800000000006E-2</v>
      </c>
      <c r="V160">
        <v>2.8877099999999999E-2</v>
      </c>
      <c r="W160">
        <v>4.4364599999999997E-2</v>
      </c>
      <c r="X160">
        <v>0.1009842</v>
      </c>
      <c r="Y160">
        <v>0.15535940000000001</v>
      </c>
      <c r="Z160">
        <v>2.92444E-2</v>
      </c>
      <c r="AA160">
        <v>4.7407400000000002E-2</v>
      </c>
      <c r="AB160">
        <v>0.10188220000000001</v>
      </c>
      <c r="AC160">
        <v>0.16515859999999999</v>
      </c>
      <c r="AD160">
        <v>0.24589510000000001</v>
      </c>
      <c r="AE160">
        <v>0.23694270000000001</v>
      </c>
    </row>
    <row r="161" spans="1:31" x14ac:dyDescent="0.2">
      <c r="A161" t="s">
        <v>186</v>
      </c>
      <c r="B161">
        <v>1.1660470000000001</v>
      </c>
      <c r="C161" s="13">
        <f t="shared" si="7"/>
        <v>0.38868233333333335</v>
      </c>
      <c r="D161">
        <v>0.40644380000000002</v>
      </c>
      <c r="E161">
        <v>0.3158627</v>
      </c>
      <c r="F161">
        <f t="shared" si="8"/>
        <v>0.72230649999999996</v>
      </c>
      <c r="G161" s="7">
        <f t="shared" si="9"/>
        <v>0.24076883333333332</v>
      </c>
      <c r="H161">
        <v>0.44374019999999997</v>
      </c>
      <c r="I161">
        <v>0.25584990000000002</v>
      </c>
      <c r="J161">
        <v>0.26583220000000002</v>
      </c>
      <c r="K161">
        <v>0.17171420000000001</v>
      </c>
      <c r="L161">
        <v>0.16244220000000001</v>
      </c>
      <c r="M161">
        <v>0.28592770000000001</v>
      </c>
      <c r="N161" s="7">
        <v>0.27838390000000002</v>
      </c>
      <c r="O161" s="7">
        <f t="shared" si="6"/>
        <v>0.15915920000000003</v>
      </c>
      <c r="P161">
        <v>4.9103300000000003E-2</v>
      </c>
      <c r="Q161">
        <v>4.5221299999999999E-2</v>
      </c>
      <c r="R161">
        <v>0.2331626</v>
      </c>
      <c r="S161">
        <v>0.23682449999999999</v>
      </c>
      <c r="T161">
        <v>7.3174299999999998E-2</v>
      </c>
      <c r="U161">
        <v>7.4003399999999997E-2</v>
      </c>
      <c r="V161">
        <v>2.8882499999999998E-2</v>
      </c>
      <c r="W161">
        <v>4.4291799999999999E-2</v>
      </c>
      <c r="X161">
        <v>0.1008966</v>
      </c>
      <c r="Y161">
        <v>0.15495329999999999</v>
      </c>
      <c r="Z161">
        <v>2.8799700000000001E-2</v>
      </c>
      <c r="AA161">
        <v>4.5203699999999999E-2</v>
      </c>
      <c r="AB161">
        <v>0.103453</v>
      </c>
      <c r="AC161">
        <v>0.1623791</v>
      </c>
      <c r="AD161">
        <v>0.2331626</v>
      </c>
      <c r="AE161">
        <v>0.23682449999999999</v>
      </c>
    </row>
    <row r="162" spans="1:31" x14ac:dyDescent="0.2">
      <c r="A162" t="s">
        <v>187</v>
      </c>
      <c r="B162">
        <v>1.1772769999999999</v>
      </c>
      <c r="C162" s="13">
        <f t="shared" si="7"/>
        <v>0.39242566666666662</v>
      </c>
      <c r="D162">
        <v>0.41052650000000002</v>
      </c>
      <c r="E162">
        <v>0.32053470000000001</v>
      </c>
      <c r="F162">
        <f t="shared" si="8"/>
        <v>0.73106120000000008</v>
      </c>
      <c r="G162" s="7">
        <f t="shared" si="9"/>
        <v>0.2436870666666667</v>
      </c>
      <c r="H162">
        <v>0.4462161</v>
      </c>
      <c r="I162">
        <v>0.25537080000000001</v>
      </c>
      <c r="J162">
        <v>0.25934960000000001</v>
      </c>
      <c r="K162">
        <v>0.1730295</v>
      </c>
      <c r="L162">
        <v>0.16818669999999999</v>
      </c>
      <c r="M162">
        <v>0.28630499999999998</v>
      </c>
      <c r="N162" s="7">
        <v>0.28476790000000002</v>
      </c>
      <c r="O162" s="7">
        <f t="shared" si="6"/>
        <v>0.16301920000000003</v>
      </c>
      <c r="P162">
        <v>4.95641E-2</v>
      </c>
      <c r="Q162">
        <v>4.7894199999999998E-2</v>
      </c>
      <c r="R162">
        <v>0.23687369999999999</v>
      </c>
      <c r="S162">
        <v>0.2367409</v>
      </c>
      <c r="T162">
        <v>7.3122400000000004E-2</v>
      </c>
      <c r="U162">
        <v>7.3854500000000003E-2</v>
      </c>
      <c r="V162">
        <v>2.8903999999999999E-2</v>
      </c>
      <c r="W162">
        <v>4.4218500000000001E-2</v>
      </c>
      <c r="X162">
        <v>0.10084899999999999</v>
      </c>
      <c r="Y162">
        <v>0.15452189999999999</v>
      </c>
      <c r="Z162">
        <v>2.89155E-2</v>
      </c>
      <c r="AA162">
        <v>4.4938899999999997E-2</v>
      </c>
      <c r="AB162">
        <v>0.1015407</v>
      </c>
      <c r="AC162">
        <v>0.157809</v>
      </c>
      <c r="AD162">
        <v>0.23687369999999999</v>
      </c>
      <c r="AE162">
        <v>0.2367409</v>
      </c>
    </row>
    <row r="163" spans="1:31" x14ac:dyDescent="0.2">
      <c r="A163" t="s">
        <v>188</v>
      </c>
      <c r="B163">
        <v>1.173829</v>
      </c>
      <c r="C163" s="13">
        <f t="shared" si="7"/>
        <v>0.39127633333333334</v>
      </c>
      <c r="D163">
        <v>0.40932849999999998</v>
      </c>
      <c r="E163">
        <v>0.31905650000000002</v>
      </c>
      <c r="F163">
        <f t="shared" si="8"/>
        <v>0.72838500000000006</v>
      </c>
      <c r="G163" s="7">
        <f t="shared" si="9"/>
        <v>0.24279500000000001</v>
      </c>
      <c r="H163">
        <v>0.44544400000000001</v>
      </c>
      <c r="I163">
        <v>0.25491409999999998</v>
      </c>
      <c r="J163">
        <v>0.25291910000000001</v>
      </c>
      <c r="K163">
        <v>0.1743314</v>
      </c>
      <c r="L163">
        <v>0.17829890000000001</v>
      </c>
      <c r="M163">
        <v>0.28671659999999999</v>
      </c>
      <c r="N163" s="7">
        <v>0.29489480000000001</v>
      </c>
      <c r="O163" s="7">
        <f t="shared" si="6"/>
        <v>0.16773090000000002</v>
      </c>
      <c r="P163">
        <v>5.00267E-2</v>
      </c>
      <c r="Q163">
        <v>5.2579399999999998E-2</v>
      </c>
      <c r="R163">
        <v>0.24231539999999999</v>
      </c>
      <c r="S163">
        <v>0.23668990000000001</v>
      </c>
      <c r="T163">
        <v>7.3086600000000002E-2</v>
      </c>
      <c r="U163">
        <v>7.4584499999999998E-2</v>
      </c>
      <c r="V163">
        <v>2.89412E-2</v>
      </c>
      <c r="W163">
        <v>4.4145400000000001E-2</v>
      </c>
      <c r="X163">
        <v>0.1008421</v>
      </c>
      <c r="Y163">
        <v>0.15407199999999999</v>
      </c>
      <c r="Z163">
        <v>2.96774E-2</v>
      </c>
      <c r="AA163">
        <v>4.4907099999999998E-2</v>
      </c>
      <c r="AB163">
        <v>0.1006372</v>
      </c>
      <c r="AC163">
        <v>0.1522819</v>
      </c>
      <c r="AD163">
        <v>0.24231539999999999</v>
      </c>
      <c r="AE163">
        <v>0.23668990000000001</v>
      </c>
    </row>
    <row r="164" spans="1:31" x14ac:dyDescent="0.2">
      <c r="A164" t="s">
        <v>189</v>
      </c>
      <c r="B164">
        <v>1.187789</v>
      </c>
      <c r="C164" s="13">
        <f t="shared" si="7"/>
        <v>0.39592966666666668</v>
      </c>
      <c r="D164">
        <v>0.41213549999999999</v>
      </c>
      <c r="E164">
        <v>0.32524540000000002</v>
      </c>
      <c r="F164">
        <f t="shared" si="8"/>
        <v>0.73738090000000001</v>
      </c>
      <c r="G164" s="7">
        <f t="shared" si="9"/>
        <v>0.24579363333333334</v>
      </c>
      <c r="H164">
        <v>0.45040809999999998</v>
      </c>
      <c r="I164">
        <v>0.25448999999999999</v>
      </c>
      <c r="J164">
        <v>0.22290599999999999</v>
      </c>
      <c r="K164">
        <v>0.17560439999999999</v>
      </c>
      <c r="L164">
        <v>0.18979940000000001</v>
      </c>
      <c r="M164">
        <v>0.28715469999999998</v>
      </c>
      <c r="N164" s="7">
        <v>0.2819855</v>
      </c>
      <c r="O164" s="7">
        <f t="shared" si="6"/>
        <v>0.16560849999999999</v>
      </c>
      <c r="P164">
        <v>5.0485500000000003E-2</v>
      </c>
      <c r="Q164">
        <v>5.3520699999999997E-2</v>
      </c>
      <c r="R164">
        <v>0.2284648</v>
      </c>
      <c r="S164">
        <v>0.2366692</v>
      </c>
      <c r="T164">
        <v>7.3067699999999999E-2</v>
      </c>
      <c r="U164">
        <v>6.2856300000000004E-2</v>
      </c>
      <c r="V164">
        <v>2.89939E-2</v>
      </c>
      <c r="W164">
        <v>4.40737E-2</v>
      </c>
      <c r="X164">
        <v>0.1008776</v>
      </c>
      <c r="Y164">
        <v>0.15361250000000001</v>
      </c>
      <c r="Z164">
        <v>2.57316E-2</v>
      </c>
      <c r="AA164">
        <v>3.7124600000000001E-2</v>
      </c>
      <c r="AB164">
        <v>9.1251700000000005E-2</v>
      </c>
      <c r="AC164">
        <v>0.1316543</v>
      </c>
      <c r="AD164">
        <v>0.2284648</v>
      </c>
      <c r="AE164">
        <v>0.2366692</v>
      </c>
    </row>
    <row r="165" spans="1:31" x14ac:dyDescent="0.2">
      <c r="A165" t="s">
        <v>190</v>
      </c>
      <c r="B165">
        <v>1.161081</v>
      </c>
      <c r="C165" s="13">
        <f t="shared" si="7"/>
        <v>0.38702700000000001</v>
      </c>
      <c r="D165">
        <v>0.4033061</v>
      </c>
      <c r="E165">
        <v>0.31797249999999999</v>
      </c>
      <c r="F165">
        <f t="shared" si="8"/>
        <v>0.72127859999999999</v>
      </c>
      <c r="G165" s="7">
        <f t="shared" si="9"/>
        <v>0.24042620000000001</v>
      </c>
      <c r="H165">
        <v>0.43980259999999999</v>
      </c>
      <c r="I165">
        <v>0.25410769999999999</v>
      </c>
      <c r="J165">
        <v>0.2527047</v>
      </c>
      <c r="K165">
        <v>0.17683570000000001</v>
      </c>
      <c r="L165">
        <v>0.18776499999999999</v>
      </c>
      <c r="M165">
        <v>0.28761629999999999</v>
      </c>
      <c r="N165" s="7">
        <v>0.29370000000000002</v>
      </c>
      <c r="O165" s="7">
        <f t="shared" si="6"/>
        <v>0.16433400000000004</v>
      </c>
      <c r="P165">
        <v>5.0936299999999997E-2</v>
      </c>
      <c r="Q165">
        <v>5.5146599999999997E-2</v>
      </c>
      <c r="R165">
        <v>0.2385534</v>
      </c>
      <c r="S165">
        <v>0.23668</v>
      </c>
      <c r="T165">
        <v>7.3067199999999999E-2</v>
      </c>
      <c r="U165">
        <v>7.4219400000000005E-2</v>
      </c>
      <c r="V165">
        <v>2.90621E-2</v>
      </c>
      <c r="W165">
        <v>4.4005099999999998E-2</v>
      </c>
      <c r="X165">
        <v>0.10095659999999999</v>
      </c>
      <c r="Y165">
        <v>0.15315110000000001</v>
      </c>
      <c r="Z165">
        <v>2.9556499999999999E-2</v>
      </c>
      <c r="AA165">
        <v>4.4662800000000002E-2</v>
      </c>
      <c r="AB165">
        <v>0.10063510000000001</v>
      </c>
      <c r="AC165">
        <v>0.1520695</v>
      </c>
      <c r="AD165">
        <v>0.2385534</v>
      </c>
      <c r="AE165">
        <v>0.23668</v>
      </c>
    </row>
    <row r="166" spans="1:31" x14ac:dyDescent="0.2">
      <c r="A166" t="s">
        <v>191</v>
      </c>
      <c r="B166">
        <v>1.1457440000000001</v>
      </c>
      <c r="C166" s="13">
        <f t="shared" si="7"/>
        <v>0.38191466666666668</v>
      </c>
      <c r="D166">
        <v>0.39883740000000001</v>
      </c>
      <c r="E166">
        <v>0.31755990000000001</v>
      </c>
      <c r="F166">
        <f t="shared" si="8"/>
        <v>0.71639730000000001</v>
      </c>
      <c r="G166" s="7">
        <f t="shared" si="9"/>
        <v>0.23879910000000001</v>
      </c>
      <c r="H166">
        <v>0.42934709999999998</v>
      </c>
      <c r="I166">
        <v>0.25375740000000002</v>
      </c>
      <c r="J166">
        <v>0.25708249999999999</v>
      </c>
      <c r="K166">
        <v>0.1780207</v>
      </c>
      <c r="L166">
        <v>0.1943011</v>
      </c>
      <c r="M166">
        <v>0.2880952</v>
      </c>
      <c r="N166" s="7">
        <v>0.28956690000000002</v>
      </c>
      <c r="O166" s="7">
        <f t="shared" si="6"/>
        <v>0.15886110000000001</v>
      </c>
      <c r="P166">
        <v>5.1376600000000001E-2</v>
      </c>
      <c r="Q166">
        <v>5.6263199999999999E-2</v>
      </c>
      <c r="R166">
        <v>0.2333037</v>
      </c>
      <c r="S166">
        <v>0.2367186</v>
      </c>
      <c r="T166">
        <v>7.3080800000000001E-2</v>
      </c>
      <c r="U166">
        <v>7.4442599999999998E-2</v>
      </c>
      <c r="V166">
        <v>2.9143800000000001E-2</v>
      </c>
      <c r="W166">
        <v>4.3936999999999997E-2</v>
      </c>
      <c r="X166">
        <v>0.1010747</v>
      </c>
      <c r="Y166">
        <v>0.1526827</v>
      </c>
      <c r="Z166">
        <v>2.9252400000000001E-2</v>
      </c>
      <c r="AA166">
        <v>4.5190099999999997E-2</v>
      </c>
      <c r="AB166">
        <v>0.1010214</v>
      </c>
      <c r="AC166">
        <v>0.15606110000000001</v>
      </c>
      <c r="AD166">
        <v>0.2333037</v>
      </c>
      <c r="AE166">
        <v>0.2367186</v>
      </c>
    </row>
    <row r="167" spans="1:31" x14ac:dyDescent="0.2">
      <c r="A167" t="s">
        <v>192</v>
      </c>
      <c r="B167">
        <v>1.148711</v>
      </c>
      <c r="C167" s="13">
        <f t="shared" si="7"/>
        <v>0.3829036666666667</v>
      </c>
      <c r="D167">
        <v>0.39991349999999998</v>
      </c>
      <c r="E167">
        <v>0.31873629999999997</v>
      </c>
      <c r="F167">
        <f t="shared" si="8"/>
        <v>0.71864979999999989</v>
      </c>
      <c r="G167" s="7">
        <f t="shared" si="9"/>
        <v>0.2395499333333333</v>
      </c>
      <c r="H167">
        <v>0.43006169999999999</v>
      </c>
      <c r="I167">
        <v>0.25342890000000001</v>
      </c>
      <c r="J167">
        <v>0.25360100000000002</v>
      </c>
      <c r="K167">
        <v>0.17916119999999999</v>
      </c>
      <c r="L167">
        <v>0.19147539999999999</v>
      </c>
      <c r="M167">
        <v>0.28858899999999998</v>
      </c>
      <c r="N167" s="7">
        <v>0.30572820000000001</v>
      </c>
      <c r="O167" s="7">
        <f t="shared" si="6"/>
        <v>0.16965580000000002</v>
      </c>
      <c r="P167">
        <v>5.1806499999999998E-2</v>
      </c>
      <c r="Q167">
        <v>5.8539399999999998E-2</v>
      </c>
      <c r="R167">
        <v>0.24718870000000001</v>
      </c>
      <c r="S167">
        <v>0.23678250000000001</v>
      </c>
      <c r="T167">
        <v>7.31049E-2</v>
      </c>
      <c r="U167">
        <v>7.7533000000000005E-2</v>
      </c>
      <c r="V167">
        <v>2.92375E-2</v>
      </c>
      <c r="W167">
        <v>4.3867400000000001E-2</v>
      </c>
      <c r="X167">
        <v>0.1012274</v>
      </c>
      <c r="Y167">
        <v>0.15220139999999999</v>
      </c>
      <c r="Z167">
        <v>3.07132E-2</v>
      </c>
      <c r="AA167">
        <v>4.6819699999999999E-2</v>
      </c>
      <c r="AB167">
        <v>0.1004593</v>
      </c>
      <c r="AC167">
        <v>0.15314169999999999</v>
      </c>
      <c r="AD167">
        <v>0.24718870000000001</v>
      </c>
      <c r="AE167">
        <v>0.23678250000000001</v>
      </c>
    </row>
    <row r="168" spans="1:31" x14ac:dyDescent="0.2">
      <c r="A168" t="s">
        <v>193</v>
      </c>
      <c r="B168">
        <v>1.150326</v>
      </c>
      <c r="C168" s="13">
        <f t="shared" si="7"/>
        <v>0.38344200000000001</v>
      </c>
      <c r="D168">
        <v>0.39951170000000003</v>
      </c>
      <c r="E168">
        <v>0.32049689999999997</v>
      </c>
      <c r="F168">
        <f t="shared" si="8"/>
        <v>0.7200086</v>
      </c>
      <c r="G168" s="7">
        <f t="shared" si="9"/>
        <v>0.24000286666666668</v>
      </c>
      <c r="H168">
        <v>0.43031710000000001</v>
      </c>
      <c r="I168">
        <v>0.2531137</v>
      </c>
      <c r="J168">
        <v>0.25551299999999999</v>
      </c>
      <c r="K168">
        <v>0.1802686</v>
      </c>
      <c r="L168">
        <v>0.18296860000000001</v>
      </c>
      <c r="M168">
        <v>0.28909610000000002</v>
      </c>
      <c r="N168" s="7">
        <v>0.29188910000000001</v>
      </c>
      <c r="O168" s="7">
        <f t="shared" si="6"/>
        <v>0.16390120000000002</v>
      </c>
      <c r="P168">
        <v>5.2228999999999998E-2</v>
      </c>
      <c r="Q168">
        <v>5.3406500000000003E-2</v>
      </c>
      <c r="R168">
        <v>0.23848249999999999</v>
      </c>
      <c r="S168">
        <v>0.2368671</v>
      </c>
      <c r="T168">
        <v>7.3136599999999996E-2</v>
      </c>
      <c r="U168">
        <v>7.4581400000000006E-2</v>
      </c>
      <c r="V168">
        <v>2.9341699999999998E-2</v>
      </c>
      <c r="W168">
        <v>4.3795000000000001E-2</v>
      </c>
      <c r="X168">
        <v>0.10141020000000001</v>
      </c>
      <c r="Y168">
        <v>0.15170349999999999</v>
      </c>
      <c r="Z168">
        <v>3.0022E-2</v>
      </c>
      <c r="AA168">
        <v>4.4559500000000002E-2</v>
      </c>
      <c r="AB168">
        <v>0.1028541</v>
      </c>
      <c r="AC168">
        <v>0.15265889999999999</v>
      </c>
      <c r="AD168">
        <v>0.23848249999999999</v>
      </c>
      <c r="AE168">
        <v>0.2368671</v>
      </c>
    </row>
    <row r="169" spans="1:31" x14ac:dyDescent="0.2">
      <c r="A169" t="s">
        <v>194</v>
      </c>
      <c r="B169">
        <v>1.1419779999999999</v>
      </c>
      <c r="C169" s="13">
        <f t="shared" si="7"/>
        <v>0.38065933333333329</v>
      </c>
      <c r="D169">
        <v>0.39909630000000001</v>
      </c>
      <c r="E169">
        <v>0.3166911</v>
      </c>
      <c r="F169">
        <f t="shared" si="8"/>
        <v>0.71578739999999996</v>
      </c>
      <c r="G169" s="7">
        <f t="shared" si="9"/>
        <v>0.2385958</v>
      </c>
      <c r="H169">
        <v>0.42619020000000002</v>
      </c>
      <c r="I169">
        <v>0.25280360000000002</v>
      </c>
      <c r="J169">
        <v>0.24716579999999999</v>
      </c>
      <c r="K169">
        <v>0.18136160000000001</v>
      </c>
      <c r="L169">
        <v>0.17496880000000001</v>
      </c>
      <c r="M169">
        <v>0.28962490000000002</v>
      </c>
      <c r="N169" s="7">
        <v>0.27398630000000002</v>
      </c>
      <c r="O169" s="7">
        <f t="shared" si="6"/>
        <v>0.1583273</v>
      </c>
      <c r="P169">
        <v>5.26509E-2</v>
      </c>
      <c r="Q169">
        <v>4.7939000000000002E-2</v>
      </c>
      <c r="R169">
        <v>0.2260472</v>
      </c>
      <c r="S169">
        <v>0.23697399999999999</v>
      </c>
      <c r="T169">
        <v>7.3175699999999996E-2</v>
      </c>
      <c r="U169">
        <v>6.7720000000000002E-2</v>
      </c>
      <c r="V169">
        <v>2.9455700000000001E-2</v>
      </c>
      <c r="W169">
        <v>4.3720000000000002E-2</v>
      </c>
      <c r="X169">
        <v>0.1016179</v>
      </c>
      <c r="Y169">
        <v>0.15118580000000001</v>
      </c>
      <c r="Z169">
        <v>2.6518099999999999E-2</v>
      </c>
      <c r="AA169">
        <v>4.1202000000000003E-2</v>
      </c>
      <c r="AB169">
        <v>9.6786200000000003E-2</v>
      </c>
      <c r="AC169">
        <v>0.15037970000000001</v>
      </c>
      <c r="AD169">
        <v>0.2260472</v>
      </c>
      <c r="AE169">
        <v>0.23697399999999999</v>
      </c>
    </row>
    <row r="170" spans="1:31" x14ac:dyDescent="0.2">
      <c r="A170" t="s">
        <v>195</v>
      </c>
      <c r="B170">
        <v>1.151303</v>
      </c>
      <c r="C170" s="13">
        <f t="shared" si="7"/>
        <v>0.38376766666666667</v>
      </c>
      <c r="D170">
        <v>0.39686500000000002</v>
      </c>
      <c r="E170">
        <v>0.32224950000000002</v>
      </c>
      <c r="F170">
        <f t="shared" si="8"/>
        <v>0.7191145000000001</v>
      </c>
      <c r="G170" s="7">
        <f t="shared" si="9"/>
        <v>0.23970483333333337</v>
      </c>
      <c r="H170">
        <v>0.43218849999999998</v>
      </c>
      <c r="I170">
        <v>0.25249169999999999</v>
      </c>
      <c r="J170">
        <v>0.25693939999999998</v>
      </c>
      <c r="K170">
        <v>0.18246039999999999</v>
      </c>
      <c r="L170">
        <v>0.18145269999999999</v>
      </c>
      <c r="M170">
        <v>0.29018559999999999</v>
      </c>
      <c r="N170" s="7">
        <v>0.27437070000000002</v>
      </c>
      <c r="O170" s="7">
        <f t="shared" si="6"/>
        <v>0.15408880000000003</v>
      </c>
      <c r="P170">
        <v>5.3080000000000002E-2</v>
      </c>
      <c r="Q170">
        <v>4.9785299999999998E-2</v>
      </c>
      <c r="R170">
        <v>0.22458539999999999</v>
      </c>
      <c r="S170">
        <v>0.2371056</v>
      </c>
      <c r="T170">
        <v>7.3222700000000002E-2</v>
      </c>
      <c r="U170">
        <v>7.0496600000000006E-2</v>
      </c>
      <c r="V170">
        <v>2.9579299999999999E-2</v>
      </c>
      <c r="W170">
        <v>4.3643399999999999E-2</v>
      </c>
      <c r="X170">
        <v>0.1018463</v>
      </c>
      <c r="Y170">
        <v>0.15064540000000001</v>
      </c>
      <c r="Z170">
        <v>2.7602399999999999E-2</v>
      </c>
      <c r="AA170">
        <v>4.2894300000000003E-2</v>
      </c>
      <c r="AB170">
        <v>0.10060239999999999</v>
      </c>
      <c r="AC170">
        <v>0.156337</v>
      </c>
      <c r="AD170">
        <v>0.22458539999999999</v>
      </c>
      <c r="AE170">
        <v>0.2371056</v>
      </c>
    </row>
    <row r="171" spans="1:31" x14ac:dyDescent="0.2">
      <c r="A171" t="s">
        <v>196</v>
      </c>
      <c r="B171">
        <v>1.160396</v>
      </c>
      <c r="C171" s="13">
        <f t="shared" si="7"/>
        <v>0.38679866666666668</v>
      </c>
      <c r="D171">
        <v>0.40317930000000002</v>
      </c>
      <c r="E171">
        <v>0.31801810000000003</v>
      </c>
      <c r="F171">
        <f t="shared" si="8"/>
        <v>0.7211974000000001</v>
      </c>
      <c r="G171" s="7">
        <f t="shared" si="9"/>
        <v>0.24039913333333338</v>
      </c>
      <c r="H171">
        <v>0.4391987</v>
      </c>
      <c r="I171">
        <v>0.25216759999999999</v>
      </c>
      <c r="J171">
        <v>0.26266499999999998</v>
      </c>
      <c r="K171">
        <v>0.18358140000000001</v>
      </c>
      <c r="L171">
        <v>0.1627324</v>
      </c>
      <c r="M171">
        <v>0.29077900000000001</v>
      </c>
      <c r="N171" s="7">
        <v>0.25785999999999998</v>
      </c>
      <c r="O171" s="7">
        <f t="shared" si="6"/>
        <v>0.14816699999999999</v>
      </c>
      <c r="P171">
        <v>5.3520999999999999E-2</v>
      </c>
      <c r="Q171">
        <v>4.1962199999999998E-2</v>
      </c>
      <c r="R171">
        <v>0.2158978</v>
      </c>
      <c r="S171">
        <v>0.237258</v>
      </c>
      <c r="T171">
        <v>7.3275000000000007E-2</v>
      </c>
      <c r="U171">
        <v>6.7730799999999994E-2</v>
      </c>
      <c r="V171">
        <v>2.9710500000000001E-2</v>
      </c>
      <c r="W171">
        <v>4.3564499999999999E-2</v>
      </c>
      <c r="X171">
        <v>0.1020884</v>
      </c>
      <c r="Y171">
        <v>0.1500793</v>
      </c>
      <c r="Z171">
        <v>2.6903699999999999E-2</v>
      </c>
      <c r="AA171">
        <v>4.0827099999999998E-2</v>
      </c>
      <c r="AB171">
        <v>0.1043346</v>
      </c>
      <c r="AC171">
        <v>0.15833040000000001</v>
      </c>
      <c r="AD171">
        <v>0.2158978</v>
      </c>
      <c r="AE171">
        <v>0.237258</v>
      </c>
    </row>
    <row r="172" spans="1:31" x14ac:dyDescent="0.2">
      <c r="A172" t="s">
        <v>197</v>
      </c>
      <c r="B172">
        <v>1.1633039999999999</v>
      </c>
      <c r="C172" s="13">
        <f t="shared" si="7"/>
        <v>0.38776799999999995</v>
      </c>
      <c r="D172">
        <v>0.4055299</v>
      </c>
      <c r="E172">
        <v>0.319241</v>
      </c>
      <c r="F172">
        <f t="shared" si="8"/>
        <v>0.7247709</v>
      </c>
      <c r="G172" s="7">
        <f t="shared" si="9"/>
        <v>0.24159030000000001</v>
      </c>
      <c r="H172">
        <v>0.4385328</v>
      </c>
      <c r="I172">
        <v>0.25182399999999999</v>
      </c>
      <c r="J172">
        <v>0.26607750000000002</v>
      </c>
      <c r="K172">
        <v>0.1847406</v>
      </c>
      <c r="L172">
        <v>0.1614044</v>
      </c>
      <c r="M172">
        <v>0.29139680000000001</v>
      </c>
      <c r="N172" s="7">
        <v>0.29761330000000003</v>
      </c>
      <c r="O172" s="7">
        <f t="shared" si="6"/>
        <v>0.17038900000000001</v>
      </c>
      <c r="P172">
        <v>5.3976799999999998E-2</v>
      </c>
      <c r="Q172">
        <v>4.8036099999999998E-2</v>
      </c>
      <c r="R172">
        <v>0.2495772</v>
      </c>
      <c r="S172">
        <v>0.23741999999999999</v>
      </c>
      <c r="T172">
        <v>7.3328299999999999E-2</v>
      </c>
      <c r="U172">
        <v>7.91882E-2</v>
      </c>
      <c r="V172">
        <v>2.98461E-2</v>
      </c>
      <c r="W172">
        <v>4.3482199999999999E-2</v>
      </c>
      <c r="X172">
        <v>0.10233639999999999</v>
      </c>
      <c r="Y172">
        <v>0.1494876</v>
      </c>
      <c r="Z172">
        <v>3.2664899999999997E-2</v>
      </c>
      <c r="AA172">
        <v>4.6523299999999997E-2</v>
      </c>
      <c r="AB172">
        <v>0.1097563</v>
      </c>
      <c r="AC172">
        <v>0.15632119999999999</v>
      </c>
      <c r="AD172">
        <v>0.2495772</v>
      </c>
      <c r="AE172">
        <v>0.23741999999999999</v>
      </c>
    </row>
    <row r="173" spans="1:31" x14ac:dyDescent="0.2">
      <c r="A173" t="s">
        <v>198</v>
      </c>
      <c r="B173">
        <v>1.1901489999999999</v>
      </c>
      <c r="C173" s="13">
        <f t="shared" si="7"/>
        <v>0.39671633333333328</v>
      </c>
      <c r="D173">
        <v>0.41496620000000001</v>
      </c>
      <c r="E173">
        <v>0.32845229999999997</v>
      </c>
      <c r="F173">
        <f t="shared" si="8"/>
        <v>0.74341849999999998</v>
      </c>
      <c r="G173" s="7">
        <f t="shared" si="9"/>
        <v>0.24780616666666666</v>
      </c>
      <c r="H173">
        <v>0.44673030000000002</v>
      </c>
      <c r="I173">
        <v>0.25145919999999999</v>
      </c>
      <c r="J173">
        <v>0.25555349999999999</v>
      </c>
      <c r="K173">
        <v>0.18594169999999999</v>
      </c>
      <c r="L173">
        <v>0.17768139999999999</v>
      </c>
      <c r="M173">
        <v>0.29201110000000002</v>
      </c>
      <c r="N173" s="7">
        <v>0.28503210000000001</v>
      </c>
      <c r="O173" s="7">
        <f t="shared" si="6"/>
        <v>0.16154620000000003</v>
      </c>
      <c r="P173">
        <v>5.4443499999999999E-2</v>
      </c>
      <c r="Q173">
        <v>5.06449E-2</v>
      </c>
      <c r="R173">
        <v>0.23438719999999999</v>
      </c>
      <c r="S173">
        <v>0.23756759999999999</v>
      </c>
      <c r="T173">
        <v>7.3375300000000004E-2</v>
      </c>
      <c r="U173">
        <v>7.2841000000000003E-2</v>
      </c>
      <c r="V173">
        <v>2.9981500000000001E-2</v>
      </c>
      <c r="W173">
        <v>4.3393800000000003E-2</v>
      </c>
      <c r="X173">
        <v>0.1025838</v>
      </c>
      <c r="Y173">
        <v>0.14887539999999999</v>
      </c>
      <c r="Z173">
        <v>2.8692499999999999E-2</v>
      </c>
      <c r="AA173">
        <v>4.4148399999999997E-2</v>
      </c>
      <c r="AB173">
        <v>0.1006642</v>
      </c>
      <c r="AC173">
        <v>0.15488930000000001</v>
      </c>
      <c r="AD173">
        <v>0.23438719999999999</v>
      </c>
      <c r="AE173">
        <v>0.23756759999999999</v>
      </c>
    </row>
    <row r="174" spans="1:31" x14ac:dyDescent="0.2">
      <c r="A174" t="s">
        <v>199</v>
      </c>
      <c r="B174">
        <v>1.174515</v>
      </c>
      <c r="C174" s="13">
        <f t="shared" si="7"/>
        <v>0.39150499999999999</v>
      </c>
      <c r="D174">
        <v>0.41154099999999999</v>
      </c>
      <c r="E174">
        <v>0.32105070000000002</v>
      </c>
      <c r="F174">
        <f t="shared" si="8"/>
        <v>0.73259169999999996</v>
      </c>
      <c r="G174" s="7">
        <f t="shared" si="9"/>
        <v>0.24419723333333332</v>
      </c>
      <c r="H174">
        <v>0.44192360000000003</v>
      </c>
      <c r="I174">
        <v>0.25108039999999998</v>
      </c>
      <c r="J174">
        <v>0.25578879999999998</v>
      </c>
      <c r="K174">
        <v>0.18717439999999999</v>
      </c>
      <c r="L174">
        <v>0.17312739999999999</v>
      </c>
      <c r="M174">
        <v>0.29259790000000002</v>
      </c>
      <c r="N174" s="7">
        <v>0.29772019999999999</v>
      </c>
      <c r="O174" s="7">
        <f t="shared" si="6"/>
        <v>0.17002319999999999</v>
      </c>
      <c r="P174">
        <v>5.4913700000000003E-2</v>
      </c>
      <c r="Q174">
        <v>5.1543499999999999E-2</v>
      </c>
      <c r="R174">
        <v>0.2461767</v>
      </c>
      <c r="S174">
        <v>0.23768429999999999</v>
      </c>
      <c r="T174">
        <v>7.3411799999999999E-2</v>
      </c>
      <c r="U174">
        <v>7.6153499999999999E-2</v>
      </c>
      <c r="V174">
        <v>3.0113299999999999E-2</v>
      </c>
      <c r="W174">
        <v>4.3298499999999997E-2</v>
      </c>
      <c r="X174">
        <v>0.1028287</v>
      </c>
      <c r="Y174">
        <v>0.14825169999999999</v>
      </c>
      <c r="Z174">
        <v>3.1040100000000001E-2</v>
      </c>
      <c r="AA174">
        <v>4.5113399999999998E-2</v>
      </c>
      <c r="AB174">
        <v>0.1042593</v>
      </c>
      <c r="AC174">
        <v>0.15152950000000001</v>
      </c>
      <c r="AD174">
        <v>0.2461767</v>
      </c>
      <c r="AE174">
        <v>0.23768429999999999</v>
      </c>
    </row>
    <row r="175" spans="1:31" x14ac:dyDescent="0.2">
      <c r="A175" t="s">
        <v>200</v>
      </c>
      <c r="B175">
        <v>1.1890559999999999</v>
      </c>
      <c r="C175" s="13">
        <f t="shared" si="7"/>
        <v>0.39635199999999998</v>
      </c>
      <c r="D175">
        <v>0.41470319999999999</v>
      </c>
      <c r="E175">
        <v>0.32831320000000003</v>
      </c>
      <c r="F175">
        <f t="shared" si="8"/>
        <v>0.74301640000000002</v>
      </c>
      <c r="G175" s="7">
        <f t="shared" si="9"/>
        <v>0.24767213333333335</v>
      </c>
      <c r="H175">
        <v>0.44603959999999998</v>
      </c>
      <c r="I175">
        <v>0.25069669999999999</v>
      </c>
      <c r="J175">
        <v>0.25787510000000002</v>
      </c>
      <c r="K175">
        <v>0.1884238</v>
      </c>
      <c r="L175">
        <v>0.18350449999999999</v>
      </c>
      <c r="M175">
        <v>0.29312899999999997</v>
      </c>
      <c r="N175" s="7">
        <v>0.30236439999999998</v>
      </c>
      <c r="O175" s="7">
        <f t="shared" si="6"/>
        <v>0.16890689999999997</v>
      </c>
      <c r="P175">
        <v>5.5377700000000002E-2</v>
      </c>
      <c r="Q175">
        <v>5.5485199999999998E-2</v>
      </c>
      <c r="R175">
        <v>0.24687919999999999</v>
      </c>
      <c r="S175">
        <v>0.2377513</v>
      </c>
      <c r="T175">
        <v>7.3433600000000002E-2</v>
      </c>
      <c r="U175">
        <v>7.7972299999999994E-2</v>
      </c>
      <c r="V175">
        <v>3.0237799999999999E-2</v>
      </c>
      <c r="W175">
        <v>4.3195699999999997E-2</v>
      </c>
      <c r="X175">
        <v>0.1030676</v>
      </c>
      <c r="Y175">
        <v>0.14762910000000001</v>
      </c>
      <c r="Z175">
        <v>3.2619500000000003E-2</v>
      </c>
      <c r="AA175">
        <v>4.5352700000000003E-2</v>
      </c>
      <c r="AB175">
        <v>0.10788159999999999</v>
      </c>
      <c r="AC175">
        <v>0.1499936</v>
      </c>
      <c r="AD175">
        <v>0.24687919999999999</v>
      </c>
      <c r="AE175">
        <v>0.2377513</v>
      </c>
    </row>
    <row r="176" spans="1:31" x14ac:dyDescent="0.2">
      <c r="A176" t="s">
        <v>201</v>
      </c>
      <c r="B176">
        <v>1.221203</v>
      </c>
      <c r="C176" s="13">
        <f t="shared" si="7"/>
        <v>0.40706766666666666</v>
      </c>
      <c r="D176">
        <v>0.42767680000000002</v>
      </c>
      <c r="E176">
        <v>0.33734429999999999</v>
      </c>
      <c r="F176">
        <f t="shared" si="8"/>
        <v>0.76502110000000001</v>
      </c>
      <c r="G176" s="7">
        <f t="shared" si="9"/>
        <v>0.25500703333333335</v>
      </c>
      <c r="H176">
        <v>0.45618229999999999</v>
      </c>
      <c r="I176">
        <v>0.2503206</v>
      </c>
      <c r="J176">
        <v>0.2222508</v>
      </c>
      <c r="K176">
        <v>0.1896668</v>
      </c>
      <c r="L176">
        <v>0.19385910000000001</v>
      </c>
      <c r="M176">
        <v>0.29357919999999998</v>
      </c>
      <c r="N176" s="7">
        <v>0.2991279</v>
      </c>
      <c r="O176" s="7">
        <f t="shared" si="6"/>
        <v>0.1746578</v>
      </c>
      <c r="P176">
        <v>5.5823999999999999E-2</v>
      </c>
      <c r="Q176">
        <v>5.7988699999999997E-2</v>
      </c>
      <c r="R176">
        <v>0.2411392</v>
      </c>
      <c r="S176">
        <v>0.2377551</v>
      </c>
      <c r="T176">
        <v>7.3437799999999998E-2</v>
      </c>
      <c r="U176">
        <v>6.6481399999999996E-2</v>
      </c>
      <c r="V176">
        <v>3.0351599999999999E-2</v>
      </c>
      <c r="W176">
        <v>4.3086100000000002E-2</v>
      </c>
      <c r="X176">
        <v>0.1032984</v>
      </c>
      <c r="Y176">
        <v>0.14702219999999999</v>
      </c>
      <c r="Z176">
        <v>2.8770899999999999E-2</v>
      </c>
      <c r="AA176">
        <v>3.7710500000000001E-2</v>
      </c>
      <c r="AB176">
        <v>9.6182599999999993E-2</v>
      </c>
      <c r="AC176">
        <v>0.12606819999999999</v>
      </c>
      <c r="AD176">
        <v>0.2411392</v>
      </c>
      <c r="AE176">
        <v>0.2377551</v>
      </c>
    </row>
    <row r="177" spans="1:31" x14ac:dyDescent="0.2">
      <c r="A177" t="s">
        <v>202</v>
      </c>
      <c r="B177">
        <v>1.2083729999999999</v>
      </c>
      <c r="C177" s="13">
        <f t="shared" si="7"/>
        <v>0.40279099999999995</v>
      </c>
      <c r="D177">
        <v>0.42406519999999998</v>
      </c>
      <c r="E177">
        <v>0.33014739999999998</v>
      </c>
      <c r="F177">
        <f t="shared" si="8"/>
        <v>0.75421260000000001</v>
      </c>
      <c r="G177" s="7">
        <f t="shared" si="9"/>
        <v>0.25140420000000002</v>
      </c>
      <c r="H177">
        <v>0.45416079999999998</v>
      </c>
      <c r="I177">
        <v>0.2499681</v>
      </c>
      <c r="J177">
        <v>0.24550230000000001</v>
      </c>
      <c r="K177">
        <v>0.19087709999999999</v>
      </c>
      <c r="L177">
        <v>0.19816049999999999</v>
      </c>
      <c r="M177">
        <v>0.29392869999999999</v>
      </c>
      <c r="N177" s="7">
        <v>0.31149739999999998</v>
      </c>
      <c r="O177" s="7">
        <f t="shared" si="6"/>
        <v>0.1732976</v>
      </c>
      <c r="P177">
        <v>5.6241100000000002E-2</v>
      </c>
      <c r="Q177">
        <v>6.1726499999999997E-2</v>
      </c>
      <c r="R177">
        <v>0.24977089999999999</v>
      </c>
      <c r="S177">
        <v>0.2376876</v>
      </c>
      <c r="T177">
        <v>7.3424400000000001E-2</v>
      </c>
      <c r="U177">
        <v>7.6473299999999994E-2</v>
      </c>
      <c r="V177">
        <v>3.0452799999999999E-2</v>
      </c>
      <c r="W177">
        <v>4.2971599999999999E-2</v>
      </c>
      <c r="X177">
        <v>0.1035213</v>
      </c>
      <c r="Y177">
        <v>0.14644679999999999</v>
      </c>
      <c r="Z177">
        <v>3.28904E-2</v>
      </c>
      <c r="AA177">
        <v>4.3582900000000001E-2</v>
      </c>
      <c r="AB177">
        <v>0.105588</v>
      </c>
      <c r="AC177">
        <v>0.13991429999999999</v>
      </c>
      <c r="AD177">
        <v>0.24977089999999999</v>
      </c>
      <c r="AE177">
        <v>0.2376876</v>
      </c>
    </row>
    <row r="178" spans="1:31" x14ac:dyDescent="0.2">
      <c r="A178" t="s">
        <v>203</v>
      </c>
      <c r="B178">
        <v>1.2483010000000001</v>
      </c>
      <c r="C178" s="13">
        <f t="shared" si="7"/>
        <v>0.41610033333333335</v>
      </c>
      <c r="D178">
        <v>0.43835879999999999</v>
      </c>
      <c r="E178">
        <v>0.34282810000000002</v>
      </c>
      <c r="F178">
        <f t="shared" si="8"/>
        <v>0.78118690000000002</v>
      </c>
      <c r="G178" s="7">
        <f t="shared" si="9"/>
        <v>0.26039563333333332</v>
      </c>
      <c r="H178">
        <v>0.46711380000000002</v>
      </c>
      <c r="I178">
        <v>0.24963930000000001</v>
      </c>
      <c r="J178">
        <v>0.2483303</v>
      </c>
      <c r="K178">
        <v>0.19203120000000001</v>
      </c>
      <c r="L178">
        <v>0.21262739999999999</v>
      </c>
      <c r="M178">
        <v>0.2941609</v>
      </c>
      <c r="N178" s="7">
        <v>0.30567100000000003</v>
      </c>
      <c r="O178" s="7">
        <f t="shared" si="6"/>
        <v>0.16476960000000002</v>
      </c>
      <c r="P178">
        <v>5.6618500000000002E-2</v>
      </c>
      <c r="Q178">
        <v>6.4993999999999996E-2</v>
      </c>
      <c r="R178">
        <v>0.240677</v>
      </c>
      <c r="S178">
        <v>0.23754239999999999</v>
      </c>
      <c r="T178">
        <v>7.3389200000000002E-2</v>
      </c>
      <c r="U178">
        <v>7.59074E-2</v>
      </c>
      <c r="V178">
        <v>3.05384E-2</v>
      </c>
      <c r="W178">
        <v>4.2850800000000001E-2</v>
      </c>
      <c r="X178">
        <v>0.1037327</v>
      </c>
      <c r="Y178">
        <v>0.1459066</v>
      </c>
      <c r="Z178">
        <v>3.2542500000000002E-2</v>
      </c>
      <c r="AA178">
        <v>4.3364899999999998E-2</v>
      </c>
      <c r="AB178">
        <v>0.1064625</v>
      </c>
      <c r="AC178">
        <v>0.14186779999999999</v>
      </c>
      <c r="AD178">
        <v>0.240677</v>
      </c>
      <c r="AE178">
        <v>0.23754239999999999</v>
      </c>
    </row>
    <row r="179" spans="1:31" x14ac:dyDescent="0.2">
      <c r="A179" t="s">
        <v>204</v>
      </c>
      <c r="B179">
        <v>1.2632779999999999</v>
      </c>
      <c r="C179" s="13">
        <f t="shared" si="7"/>
        <v>0.42109266666666662</v>
      </c>
      <c r="D179">
        <v>0.4408378</v>
      </c>
      <c r="E179">
        <v>0.3473463</v>
      </c>
      <c r="F179">
        <f t="shared" si="8"/>
        <v>0.78818410000000005</v>
      </c>
      <c r="G179" s="7">
        <f t="shared" si="9"/>
        <v>0.26272803333333333</v>
      </c>
      <c r="H179">
        <v>0.47509410000000002</v>
      </c>
      <c r="I179">
        <v>0.24933130000000001</v>
      </c>
      <c r="J179">
        <v>0.24205869999999999</v>
      </c>
      <c r="K179">
        <v>0.19310959999999999</v>
      </c>
      <c r="L179">
        <v>0.2146632</v>
      </c>
      <c r="M179">
        <v>0.29426980000000003</v>
      </c>
      <c r="N179" s="7">
        <v>0.32569969999999998</v>
      </c>
      <c r="O179" s="7">
        <f t="shared" si="6"/>
        <v>0.17694560000000001</v>
      </c>
      <c r="P179">
        <v>5.6949300000000001E-2</v>
      </c>
      <c r="Q179">
        <v>6.9915699999999997E-2</v>
      </c>
      <c r="R179">
        <v>0.25578390000000001</v>
      </c>
      <c r="S179">
        <v>0.23732049999999999</v>
      </c>
      <c r="T179">
        <v>7.3329900000000003E-2</v>
      </c>
      <c r="U179">
        <v>7.8838400000000003E-2</v>
      </c>
      <c r="V179">
        <v>3.0607100000000002E-2</v>
      </c>
      <c r="W179">
        <v>4.2722900000000001E-2</v>
      </c>
      <c r="X179">
        <v>0.1039301</v>
      </c>
      <c r="Y179">
        <v>0.14540120000000001</v>
      </c>
      <c r="Z179">
        <v>3.4551699999999998E-2</v>
      </c>
      <c r="AA179">
        <v>4.4286699999999998E-2</v>
      </c>
      <c r="AB179">
        <v>0.1060845</v>
      </c>
      <c r="AC179">
        <v>0.13597419999999999</v>
      </c>
      <c r="AD179">
        <v>0.25578390000000001</v>
      </c>
      <c r="AE179">
        <v>0.23732049999999999</v>
      </c>
    </row>
    <row r="180" spans="1:31" x14ac:dyDescent="0.2">
      <c r="A180" t="s">
        <v>205</v>
      </c>
      <c r="B180">
        <v>1.254251</v>
      </c>
      <c r="C180" s="13">
        <f t="shared" si="7"/>
        <v>0.41808366666666669</v>
      </c>
      <c r="D180">
        <v>0.4376737</v>
      </c>
      <c r="E180">
        <v>0.3438293</v>
      </c>
      <c r="F180">
        <f t="shared" si="8"/>
        <v>0.78150300000000006</v>
      </c>
      <c r="G180" s="7">
        <f t="shared" si="9"/>
        <v>0.26050100000000004</v>
      </c>
      <c r="H180">
        <v>0.47274759999999999</v>
      </c>
      <c r="I180">
        <v>0.2490406</v>
      </c>
      <c r="J180">
        <v>0.245035</v>
      </c>
      <c r="K180">
        <v>0.1941051</v>
      </c>
      <c r="L180">
        <v>0.2111403</v>
      </c>
      <c r="M180">
        <v>0.29425600000000002</v>
      </c>
      <c r="N180" s="7">
        <v>0.3086351</v>
      </c>
      <c r="O180" s="7">
        <f t="shared" si="6"/>
        <v>0.16784340000000003</v>
      </c>
      <c r="P180">
        <v>5.7231299999999999E-2</v>
      </c>
      <c r="Q180">
        <v>6.5165299999999995E-2</v>
      </c>
      <c r="R180">
        <v>0.24346979999999999</v>
      </c>
      <c r="S180">
        <v>0.2370246</v>
      </c>
      <c r="T180">
        <v>7.3245599999999994E-2</v>
      </c>
      <c r="U180">
        <v>7.5626399999999996E-2</v>
      </c>
      <c r="V180">
        <v>3.0658500000000002E-2</v>
      </c>
      <c r="W180">
        <v>4.2587100000000003E-2</v>
      </c>
      <c r="X180">
        <v>0.1041125</v>
      </c>
      <c r="Y180">
        <v>0.1449281</v>
      </c>
      <c r="Z180">
        <v>3.2993799999999997E-2</v>
      </c>
      <c r="AA180">
        <v>4.2632700000000003E-2</v>
      </c>
      <c r="AB180">
        <v>0.1069022</v>
      </c>
      <c r="AC180">
        <v>0.1381329</v>
      </c>
      <c r="AD180">
        <v>0.24346979999999999</v>
      </c>
      <c r="AE180">
        <v>0.2370246</v>
      </c>
    </row>
    <row r="181" spans="1:31" x14ac:dyDescent="0.2">
      <c r="A181" t="s">
        <v>206</v>
      </c>
      <c r="B181">
        <v>1.2158899999999999</v>
      </c>
      <c r="C181" s="13">
        <f t="shared" si="7"/>
        <v>0.40529666666666664</v>
      </c>
      <c r="D181">
        <v>0.42340470000000002</v>
      </c>
      <c r="E181">
        <v>0.33423999999999998</v>
      </c>
      <c r="F181">
        <f t="shared" si="8"/>
        <v>0.75764469999999995</v>
      </c>
      <c r="G181" s="7">
        <f t="shared" si="9"/>
        <v>0.25254823333333332</v>
      </c>
      <c r="H181">
        <v>0.45824549999999997</v>
      </c>
      <c r="I181">
        <v>0.24875939999999999</v>
      </c>
      <c r="J181">
        <v>0.24102019999999999</v>
      </c>
      <c r="K181">
        <v>0.1950231</v>
      </c>
      <c r="L181">
        <v>0.1954901</v>
      </c>
      <c r="M181">
        <v>0.29413840000000002</v>
      </c>
      <c r="N181" s="7">
        <v>0.27884209999999998</v>
      </c>
      <c r="O181" s="7">
        <f t="shared" si="6"/>
        <v>0.15712459999999998</v>
      </c>
      <c r="P181">
        <v>5.7470100000000003E-2</v>
      </c>
      <c r="Q181">
        <v>5.4510900000000001E-2</v>
      </c>
      <c r="R181">
        <v>0.22433120000000001</v>
      </c>
      <c r="S181">
        <v>0.2366684</v>
      </c>
      <c r="T181">
        <v>7.3138700000000001E-2</v>
      </c>
      <c r="U181">
        <v>6.7206600000000005E-2</v>
      </c>
      <c r="V181">
        <v>3.0694800000000001E-2</v>
      </c>
      <c r="W181">
        <v>4.24439E-2</v>
      </c>
      <c r="X181">
        <v>0.1042804</v>
      </c>
      <c r="Y181">
        <v>0.1444791</v>
      </c>
      <c r="Z181">
        <v>2.75322E-2</v>
      </c>
      <c r="AA181">
        <v>3.9674399999999999E-2</v>
      </c>
      <c r="AB181">
        <v>9.8737599999999995E-2</v>
      </c>
      <c r="AC181">
        <v>0.14228260000000001</v>
      </c>
      <c r="AD181">
        <v>0.22433120000000001</v>
      </c>
      <c r="AE181">
        <v>0.2366684</v>
      </c>
    </row>
    <row r="182" spans="1:31" x14ac:dyDescent="0.2">
      <c r="A182" t="s">
        <v>207</v>
      </c>
      <c r="B182">
        <v>1.247109</v>
      </c>
      <c r="C182" s="13">
        <f t="shared" si="7"/>
        <v>0.41570299999999999</v>
      </c>
      <c r="D182">
        <v>0.43376100000000001</v>
      </c>
      <c r="E182">
        <v>0.34393249999999997</v>
      </c>
      <c r="F182">
        <f t="shared" si="8"/>
        <v>0.77769350000000004</v>
      </c>
      <c r="G182" s="7">
        <f t="shared" si="9"/>
        <v>0.25923116666666668</v>
      </c>
      <c r="H182">
        <v>0.46941519999999998</v>
      </c>
      <c r="I182">
        <v>0.24847749999999999</v>
      </c>
      <c r="J182">
        <v>0.24546570000000001</v>
      </c>
      <c r="K182">
        <v>0.1958791</v>
      </c>
      <c r="L182">
        <v>0.2074145</v>
      </c>
      <c r="M182">
        <v>0.29394480000000001</v>
      </c>
      <c r="N182" s="7">
        <v>0.28641460000000002</v>
      </c>
      <c r="O182" s="7">
        <f t="shared" si="6"/>
        <v>0.15670310000000001</v>
      </c>
      <c r="P182">
        <v>5.7675700000000003E-2</v>
      </c>
      <c r="Q182">
        <v>5.9406500000000001E-2</v>
      </c>
      <c r="R182">
        <v>0.22700809999999999</v>
      </c>
      <c r="S182">
        <v>0.23626910000000001</v>
      </c>
      <c r="T182">
        <v>7.3012800000000003E-2</v>
      </c>
      <c r="U182">
        <v>7.0305000000000006E-2</v>
      </c>
      <c r="V182">
        <v>3.0719300000000001E-2</v>
      </c>
      <c r="W182">
        <v>4.2293400000000002E-2</v>
      </c>
      <c r="X182">
        <v>0.1044356</v>
      </c>
      <c r="Y182">
        <v>0.144042</v>
      </c>
      <c r="Z182">
        <v>2.8403100000000001E-2</v>
      </c>
      <c r="AA182">
        <v>4.1901899999999999E-2</v>
      </c>
      <c r="AB182">
        <v>9.9167699999999998E-2</v>
      </c>
      <c r="AC182">
        <v>0.14629800000000001</v>
      </c>
      <c r="AD182">
        <v>0.22700809999999999</v>
      </c>
      <c r="AE182">
        <v>0.23626910000000001</v>
      </c>
    </row>
    <row r="183" spans="1:31" x14ac:dyDescent="0.2">
      <c r="A183" t="s">
        <v>208</v>
      </c>
      <c r="B183">
        <v>1.2317450000000001</v>
      </c>
      <c r="C183" s="13">
        <f t="shared" si="7"/>
        <v>0.41058166666666668</v>
      </c>
      <c r="D183">
        <v>0.42806230000000001</v>
      </c>
      <c r="E183">
        <v>0.34042139999999999</v>
      </c>
      <c r="F183">
        <f t="shared" si="8"/>
        <v>0.76848369999999999</v>
      </c>
      <c r="G183" s="7">
        <f t="shared" si="9"/>
        <v>0.25616123333333335</v>
      </c>
      <c r="H183">
        <v>0.46326139999999999</v>
      </c>
      <c r="I183">
        <v>0.24818019999999999</v>
      </c>
      <c r="J183">
        <v>0.2524149</v>
      </c>
      <c r="K183">
        <v>0.1966888</v>
      </c>
      <c r="L183">
        <v>0.19704389999999999</v>
      </c>
      <c r="M183">
        <v>0.2936936</v>
      </c>
      <c r="N183" s="7">
        <v>0.26544970000000001</v>
      </c>
      <c r="O183" s="7">
        <f t="shared" si="6"/>
        <v>0.14614100000000002</v>
      </c>
      <c r="P183">
        <v>5.7856699999999997E-2</v>
      </c>
      <c r="Q183">
        <v>5.2305200000000003E-2</v>
      </c>
      <c r="R183">
        <v>0.21314449999999999</v>
      </c>
      <c r="S183">
        <v>0.23583689999999999</v>
      </c>
      <c r="T183">
        <v>7.2868199999999994E-2</v>
      </c>
      <c r="U183">
        <v>6.7003499999999994E-2</v>
      </c>
      <c r="V183">
        <v>3.0733699999999999E-2</v>
      </c>
      <c r="W183">
        <v>4.2134499999999998E-2</v>
      </c>
      <c r="X183">
        <v>0.104577</v>
      </c>
      <c r="Y183">
        <v>0.14360329999999999</v>
      </c>
      <c r="Z183">
        <v>2.8412799999999998E-2</v>
      </c>
      <c r="AA183">
        <v>3.8590600000000003E-2</v>
      </c>
      <c r="AB183">
        <v>0.1070366</v>
      </c>
      <c r="AC183">
        <v>0.14537839999999999</v>
      </c>
      <c r="AD183">
        <v>0.21314449999999999</v>
      </c>
      <c r="AE183">
        <v>0.23583689999999999</v>
      </c>
    </row>
    <row r="184" spans="1:31" x14ac:dyDescent="0.2">
      <c r="A184" t="s">
        <v>209</v>
      </c>
      <c r="B184">
        <v>1.21638</v>
      </c>
      <c r="C184" s="13">
        <f t="shared" si="7"/>
        <v>0.40545999999999999</v>
      </c>
      <c r="D184">
        <v>0.4215739</v>
      </c>
      <c r="E184">
        <v>0.3377076</v>
      </c>
      <c r="F184">
        <f t="shared" si="8"/>
        <v>0.75928149999999994</v>
      </c>
      <c r="G184" s="7">
        <f t="shared" si="9"/>
        <v>0.2530938333333333</v>
      </c>
      <c r="H184">
        <v>0.45709850000000002</v>
      </c>
      <c r="I184">
        <v>0.24785090000000001</v>
      </c>
      <c r="J184">
        <v>0.26335589999999998</v>
      </c>
      <c r="K184">
        <v>0.1974747</v>
      </c>
      <c r="L184">
        <v>0.16997190000000001</v>
      </c>
      <c r="M184">
        <v>0.29339890000000002</v>
      </c>
      <c r="N184" s="7">
        <v>0.2984424</v>
      </c>
      <c r="O184" s="7">
        <f t="shared" si="6"/>
        <v>0.16911899999999996</v>
      </c>
      <c r="P184">
        <v>5.8022499999999998E-2</v>
      </c>
      <c r="Q184">
        <v>5.0726800000000002E-2</v>
      </c>
      <c r="R184">
        <v>0.24771560000000001</v>
      </c>
      <c r="S184">
        <v>0.23537640000000001</v>
      </c>
      <c r="T184">
        <v>7.2703699999999996E-2</v>
      </c>
      <c r="U184">
        <v>7.8596600000000003E-2</v>
      </c>
      <c r="V184">
        <v>3.0738100000000001E-2</v>
      </c>
      <c r="W184">
        <v>4.1965599999999999E-2</v>
      </c>
      <c r="X184">
        <v>0.1047001</v>
      </c>
      <c r="Y184">
        <v>0.14315079999999999</v>
      </c>
      <c r="Z184">
        <v>3.2825600000000003E-2</v>
      </c>
      <c r="AA184">
        <v>4.5770900000000003E-2</v>
      </c>
      <c r="AB184">
        <v>0.1099899</v>
      </c>
      <c r="AC184">
        <v>0.153366</v>
      </c>
      <c r="AD184">
        <v>0.24771560000000001</v>
      </c>
      <c r="AE184">
        <v>0.23537640000000001</v>
      </c>
    </row>
    <row r="185" spans="1:31" x14ac:dyDescent="0.2">
      <c r="A185" t="s">
        <v>210</v>
      </c>
      <c r="B185">
        <v>1.219392</v>
      </c>
      <c r="C185" s="13">
        <f t="shared" si="7"/>
        <v>0.40646399999999999</v>
      </c>
      <c r="D185">
        <v>0.42362159999999999</v>
      </c>
      <c r="E185">
        <v>0.33870430000000001</v>
      </c>
      <c r="F185">
        <f t="shared" si="8"/>
        <v>0.7623259</v>
      </c>
      <c r="G185" s="7">
        <f t="shared" si="9"/>
        <v>0.25410863333333333</v>
      </c>
      <c r="H185">
        <v>0.45706590000000002</v>
      </c>
      <c r="I185">
        <v>0.24747569999999999</v>
      </c>
      <c r="J185">
        <v>0.2519208</v>
      </c>
      <c r="K185">
        <v>0.19825950000000001</v>
      </c>
      <c r="L185">
        <v>0.18939929999999999</v>
      </c>
      <c r="M185">
        <v>0.2930584</v>
      </c>
      <c r="N185" s="7">
        <v>0.28615299999999999</v>
      </c>
      <c r="O185" s="7">
        <f t="shared" si="6"/>
        <v>0.15986790000000001</v>
      </c>
      <c r="P185">
        <v>5.81792E-2</v>
      </c>
      <c r="Q185">
        <v>5.4197200000000001E-2</v>
      </c>
      <c r="R185">
        <v>0.23195589999999999</v>
      </c>
      <c r="S185">
        <v>0.23487920000000001</v>
      </c>
      <c r="T185">
        <v>7.2514499999999996E-2</v>
      </c>
      <c r="U185">
        <v>7.2087899999999996E-2</v>
      </c>
      <c r="V185">
        <v>3.0731399999999999E-2</v>
      </c>
      <c r="W185">
        <v>4.1783099999999997E-2</v>
      </c>
      <c r="X185">
        <v>0.1048021</v>
      </c>
      <c r="Y185">
        <v>0.14267360000000001</v>
      </c>
      <c r="Z185">
        <v>2.9233499999999999E-2</v>
      </c>
      <c r="AA185">
        <v>4.2854400000000001E-2</v>
      </c>
      <c r="AB185">
        <v>0.1021604</v>
      </c>
      <c r="AC185">
        <v>0.14976030000000001</v>
      </c>
      <c r="AD185">
        <v>0.23195589999999999</v>
      </c>
      <c r="AE185">
        <v>0.23487920000000001</v>
      </c>
    </row>
    <row r="186" spans="1:31" x14ac:dyDescent="0.2">
      <c r="A186" t="s">
        <v>211</v>
      </c>
      <c r="B186">
        <v>1.2153910000000001</v>
      </c>
      <c r="C186" s="13">
        <f t="shared" si="7"/>
        <v>0.40513033333333337</v>
      </c>
      <c r="D186">
        <v>0.42274529999999999</v>
      </c>
      <c r="E186">
        <v>0.33910170000000001</v>
      </c>
      <c r="F186">
        <f t="shared" si="8"/>
        <v>0.76184699999999994</v>
      </c>
      <c r="G186" s="7">
        <f t="shared" si="9"/>
        <v>0.25394899999999998</v>
      </c>
      <c r="H186">
        <v>0.4535438</v>
      </c>
      <c r="I186">
        <v>0.24704960000000001</v>
      </c>
      <c r="J186">
        <v>0.2575674</v>
      </c>
      <c r="K186">
        <v>0.1990498</v>
      </c>
      <c r="L186">
        <v>0.18963930000000001</v>
      </c>
      <c r="M186">
        <v>0.2926723</v>
      </c>
      <c r="N186" s="7">
        <v>0.29316819999999999</v>
      </c>
      <c r="O186" s="7">
        <f t="shared" si="6"/>
        <v>0.16206140000000002</v>
      </c>
      <c r="P186">
        <v>5.83288E-2</v>
      </c>
      <c r="Q186">
        <v>5.5596199999999998E-2</v>
      </c>
      <c r="R186">
        <v>0.23757200000000001</v>
      </c>
      <c r="S186">
        <v>0.23434350000000001</v>
      </c>
      <c r="T186">
        <v>7.2299100000000005E-2</v>
      </c>
      <c r="U186">
        <v>7.5510599999999997E-2</v>
      </c>
      <c r="V186">
        <v>3.07137E-2</v>
      </c>
      <c r="W186">
        <v>4.1585499999999997E-2</v>
      </c>
      <c r="X186">
        <v>0.10488310000000001</v>
      </c>
      <c r="Y186">
        <v>0.1421665</v>
      </c>
      <c r="Z186">
        <v>3.1705799999999999E-2</v>
      </c>
      <c r="AA186">
        <v>4.3804700000000002E-2</v>
      </c>
      <c r="AB186">
        <v>0.10814890000000001</v>
      </c>
      <c r="AC186">
        <v>0.14941840000000001</v>
      </c>
      <c r="AD186">
        <v>0.23757200000000001</v>
      </c>
      <c r="AE186">
        <v>0.23434350000000001</v>
      </c>
    </row>
    <row r="187" spans="1:31" x14ac:dyDescent="0.2">
      <c r="A187" t="s">
        <v>212</v>
      </c>
      <c r="B187">
        <v>1.2212529999999999</v>
      </c>
      <c r="C187" s="13">
        <f t="shared" si="7"/>
        <v>0.40708433333333333</v>
      </c>
      <c r="D187">
        <v>0.42551830000000002</v>
      </c>
      <c r="E187">
        <v>0.34159840000000002</v>
      </c>
      <c r="F187">
        <f t="shared" si="8"/>
        <v>0.7671167000000001</v>
      </c>
      <c r="G187" s="7">
        <f t="shared" si="9"/>
        <v>0.25570556666666672</v>
      </c>
      <c r="H187">
        <v>0.4541367</v>
      </c>
      <c r="I187">
        <v>0.2465705</v>
      </c>
      <c r="J187">
        <v>0.25320120000000002</v>
      </c>
      <c r="K187">
        <v>0.19984679999999999</v>
      </c>
      <c r="L187">
        <v>0.20160900000000001</v>
      </c>
      <c r="M187">
        <v>0.29223729999999998</v>
      </c>
      <c r="N187" s="7">
        <v>0.29593510000000001</v>
      </c>
      <c r="O187" s="7">
        <f t="shared" ref="O187:O250" si="10">+N187-Q187-U187</f>
        <v>0.16134080000000001</v>
      </c>
      <c r="P187">
        <v>5.84707E-2</v>
      </c>
      <c r="Q187">
        <v>5.96632E-2</v>
      </c>
      <c r="R187">
        <v>0.23627190000000001</v>
      </c>
      <c r="S187">
        <v>0.23376649999999999</v>
      </c>
      <c r="T187">
        <v>7.2056200000000001E-2</v>
      </c>
      <c r="U187">
        <v>7.49311E-2</v>
      </c>
      <c r="V187">
        <v>3.0684099999999999E-2</v>
      </c>
      <c r="W187">
        <v>4.1372100000000002E-2</v>
      </c>
      <c r="X187">
        <v>0.1049419</v>
      </c>
      <c r="Y187">
        <v>0.14162859999999999</v>
      </c>
      <c r="Z187">
        <v>3.2111599999999997E-2</v>
      </c>
      <c r="AA187">
        <v>4.2819500000000003E-2</v>
      </c>
      <c r="AB187">
        <v>0.1085091</v>
      </c>
      <c r="AC187">
        <v>0.14469219999999999</v>
      </c>
      <c r="AD187">
        <v>0.23627190000000001</v>
      </c>
      <c r="AE187">
        <v>0.23376649999999999</v>
      </c>
    </row>
    <row r="188" spans="1:31" x14ac:dyDescent="0.2">
      <c r="A188" t="s">
        <v>213</v>
      </c>
      <c r="B188">
        <v>1.2231300000000001</v>
      </c>
      <c r="C188" s="13">
        <f t="shared" si="7"/>
        <v>0.40771000000000002</v>
      </c>
      <c r="D188">
        <v>0.42367969999999999</v>
      </c>
      <c r="E188">
        <v>0.34323110000000001</v>
      </c>
      <c r="F188">
        <f t="shared" si="8"/>
        <v>0.7669108</v>
      </c>
      <c r="G188" s="7">
        <f t="shared" si="9"/>
        <v>0.25563693333333332</v>
      </c>
      <c r="H188">
        <v>0.4562195</v>
      </c>
      <c r="I188">
        <v>0.24604210000000001</v>
      </c>
      <c r="J188">
        <v>0.2258231</v>
      </c>
      <c r="K188">
        <v>0.2006464</v>
      </c>
      <c r="L188">
        <v>0.21052850000000001</v>
      </c>
      <c r="M188">
        <v>0.2917498</v>
      </c>
      <c r="N188" s="7">
        <v>0.29973420000000001</v>
      </c>
      <c r="O188" s="7">
        <f t="shared" si="10"/>
        <v>0.1689447</v>
      </c>
      <c r="P188">
        <v>5.8603000000000002E-2</v>
      </c>
      <c r="Q188">
        <v>6.3102599999999995E-2</v>
      </c>
      <c r="R188">
        <v>0.2366316</v>
      </c>
      <c r="S188">
        <v>0.23314679999999999</v>
      </c>
      <c r="T188">
        <v>7.17859E-2</v>
      </c>
      <c r="U188">
        <v>6.7686899999999994E-2</v>
      </c>
      <c r="V188">
        <v>3.06424E-2</v>
      </c>
      <c r="W188">
        <v>4.11435E-2</v>
      </c>
      <c r="X188">
        <v>0.1049789</v>
      </c>
      <c r="Y188">
        <v>0.1410632</v>
      </c>
      <c r="Z188">
        <v>2.9730199999999998E-2</v>
      </c>
      <c r="AA188">
        <v>3.7956700000000003E-2</v>
      </c>
      <c r="AB188">
        <v>9.9188600000000002E-2</v>
      </c>
      <c r="AC188">
        <v>0.12663460000000001</v>
      </c>
      <c r="AD188">
        <v>0.2366316</v>
      </c>
      <c r="AE188">
        <v>0.23314679999999999</v>
      </c>
    </row>
    <row r="189" spans="1:31" x14ac:dyDescent="0.2">
      <c r="A189" t="s">
        <v>214</v>
      </c>
      <c r="B189">
        <v>1.2222710000000001</v>
      </c>
      <c r="C189" s="13">
        <f t="shared" si="7"/>
        <v>0.40742366666666668</v>
      </c>
      <c r="D189">
        <v>0.42447580000000001</v>
      </c>
      <c r="E189">
        <v>0.3441728</v>
      </c>
      <c r="F189">
        <f t="shared" si="8"/>
        <v>0.76864860000000002</v>
      </c>
      <c r="G189" s="7">
        <f t="shared" si="9"/>
        <v>0.25621620000000001</v>
      </c>
      <c r="H189">
        <v>0.45362269999999999</v>
      </c>
      <c r="I189">
        <v>0.2454723</v>
      </c>
      <c r="J189">
        <v>0.25213340000000001</v>
      </c>
      <c r="K189">
        <v>0.20144529999999999</v>
      </c>
      <c r="L189">
        <v>0.2060978</v>
      </c>
      <c r="M189">
        <v>0.291209</v>
      </c>
      <c r="N189" s="7">
        <v>0.30391020000000002</v>
      </c>
      <c r="O189" s="7">
        <f t="shared" si="10"/>
        <v>0.16464910000000002</v>
      </c>
      <c r="P189">
        <v>5.8724199999999997E-2</v>
      </c>
      <c r="Q189">
        <v>6.2635200000000002E-2</v>
      </c>
      <c r="R189">
        <v>0.24127499999999999</v>
      </c>
      <c r="S189">
        <v>0.23248469999999999</v>
      </c>
      <c r="T189">
        <v>7.1490300000000007E-2</v>
      </c>
      <c r="U189">
        <v>7.6625899999999997E-2</v>
      </c>
      <c r="V189">
        <v>3.05892E-2</v>
      </c>
      <c r="W189">
        <v>4.0901100000000003E-2</v>
      </c>
      <c r="X189">
        <v>0.1049968</v>
      </c>
      <c r="Y189">
        <v>0.1404755</v>
      </c>
      <c r="Z189">
        <v>3.4667799999999999E-2</v>
      </c>
      <c r="AA189">
        <v>4.1958099999999998E-2</v>
      </c>
      <c r="AB189">
        <v>0.1140726</v>
      </c>
      <c r="AC189">
        <v>0.13806089999999999</v>
      </c>
      <c r="AD189">
        <v>0.24127499999999999</v>
      </c>
      <c r="AE189">
        <v>0.23248469999999999</v>
      </c>
    </row>
    <row r="190" spans="1:31" x14ac:dyDescent="0.2">
      <c r="A190" t="s">
        <v>215</v>
      </c>
      <c r="B190">
        <v>1.226817</v>
      </c>
      <c r="C190" s="13">
        <f t="shared" si="7"/>
        <v>0.408939</v>
      </c>
      <c r="D190">
        <v>0.42524329999999999</v>
      </c>
      <c r="E190">
        <v>0.34616849999999999</v>
      </c>
      <c r="F190">
        <f t="shared" si="8"/>
        <v>0.77141179999999998</v>
      </c>
      <c r="G190" s="7">
        <f t="shared" si="9"/>
        <v>0.25713726666666664</v>
      </c>
      <c r="H190">
        <v>0.45540570000000002</v>
      </c>
      <c r="I190">
        <v>0.24485709999999999</v>
      </c>
      <c r="J190">
        <v>0.25631890000000002</v>
      </c>
      <c r="K190">
        <v>0.20224629999999999</v>
      </c>
      <c r="L190">
        <v>0.22286500000000001</v>
      </c>
      <c r="M190">
        <v>0.29061819999999999</v>
      </c>
      <c r="N190" s="7">
        <v>0.28895140000000002</v>
      </c>
      <c r="O190" s="7">
        <f t="shared" si="10"/>
        <v>0.15049060000000003</v>
      </c>
      <c r="P190">
        <v>5.8835699999999998E-2</v>
      </c>
      <c r="Q190">
        <v>6.4397099999999999E-2</v>
      </c>
      <c r="R190">
        <v>0.22455420000000001</v>
      </c>
      <c r="S190">
        <v>0.2317825</v>
      </c>
      <c r="T190">
        <v>7.1169099999999999E-2</v>
      </c>
      <c r="U190">
        <v>7.4063699999999996E-2</v>
      </c>
      <c r="V190">
        <v>3.0524699999999998E-2</v>
      </c>
      <c r="W190">
        <v>4.0644399999999997E-2</v>
      </c>
      <c r="X190">
        <v>0.1049949</v>
      </c>
      <c r="Y190">
        <v>0.13986219999999999</v>
      </c>
      <c r="Z190">
        <v>3.2340800000000003E-2</v>
      </c>
      <c r="AA190">
        <v>4.17229E-2</v>
      </c>
      <c r="AB190">
        <v>0.1119246</v>
      </c>
      <c r="AC190">
        <v>0.1443943</v>
      </c>
      <c r="AD190">
        <v>0.22455420000000001</v>
      </c>
      <c r="AE190">
        <v>0.2317825</v>
      </c>
    </row>
    <row r="191" spans="1:31" x14ac:dyDescent="0.2">
      <c r="A191" t="s">
        <v>216</v>
      </c>
      <c r="B191">
        <v>1.216048</v>
      </c>
      <c r="C191" s="13">
        <f t="shared" si="7"/>
        <v>0.40534933333333334</v>
      </c>
      <c r="D191">
        <v>0.42057860000000002</v>
      </c>
      <c r="E191">
        <v>0.3463369</v>
      </c>
      <c r="F191">
        <f t="shared" si="8"/>
        <v>0.76691550000000008</v>
      </c>
      <c r="G191" s="7">
        <f t="shared" si="9"/>
        <v>0.25563850000000005</v>
      </c>
      <c r="H191">
        <v>0.4491327</v>
      </c>
      <c r="I191">
        <v>0.2441962</v>
      </c>
      <c r="J191">
        <v>0.24743889999999999</v>
      </c>
      <c r="K191">
        <v>0.2030547</v>
      </c>
      <c r="L191">
        <v>0.213251</v>
      </c>
      <c r="M191">
        <v>0.28998859999999999</v>
      </c>
      <c r="N191" s="7">
        <v>0.31923400000000002</v>
      </c>
      <c r="O191" s="7">
        <f t="shared" si="10"/>
        <v>0.17216610000000002</v>
      </c>
      <c r="P191">
        <v>5.8941E-2</v>
      </c>
      <c r="Q191">
        <v>6.8076999999999999E-2</v>
      </c>
      <c r="R191">
        <v>0.25115710000000002</v>
      </c>
      <c r="S191">
        <v>0.23104759999999999</v>
      </c>
      <c r="T191">
        <v>7.0824799999999993E-2</v>
      </c>
      <c r="U191">
        <v>7.8990900000000003E-2</v>
      </c>
      <c r="V191">
        <v>3.0451300000000001E-2</v>
      </c>
      <c r="W191">
        <v>4.03735E-2</v>
      </c>
      <c r="X191">
        <v>0.10497769999999999</v>
      </c>
      <c r="Y191">
        <v>0.13921839999999999</v>
      </c>
      <c r="Z191">
        <v>3.4436399999999999E-2</v>
      </c>
      <c r="AA191">
        <v>4.4554499999999997E-2</v>
      </c>
      <c r="AB191">
        <v>0.10787190000000001</v>
      </c>
      <c r="AC191">
        <v>0.139567</v>
      </c>
      <c r="AD191">
        <v>0.25115710000000002</v>
      </c>
      <c r="AE191">
        <v>0.23104759999999999</v>
      </c>
    </row>
    <row r="192" spans="1:31" x14ac:dyDescent="0.2">
      <c r="A192" t="s">
        <v>217</v>
      </c>
      <c r="B192">
        <v>1.2003429999999999</v>
      </c>
      <c r="C192" s="13">
        <f t="shared" si="7"/>
        <v>0.40011433333333329</v>
      </c>
      <c r="D192">
        <v>0.41224290000000002</v>
      </c>
      <c r="E192">
        <v>0.34488439999999998</v>
      </c>
      <c r="F192">
        <f t="shared" si="8"/>
        <v>0.75712730000000006</v>
      </c>
      <c r="G192" s="7">
        <f t="shared" si="9"/>
        <v>0.25237576666666667</v>
      </c>
      <c r="H192">
        <v>0.44321529999999998</v>
      </c>
      <c r="I192">
        <v>0.2434962</v>
      </c>
      <c r="J192">
        <v>0.2467857</v>
      </c>
      <c r="K192">
        <v>0.20388800000000001</v>
      </c>
      <c r="L192">
        <v>0.21325450000000001</v>
      </c>
      <c r="M192">
        <v>0.28933019999999998</v>
      </c>
      <c r="N192" s="7">
        <v>0.29367090000000001</v>
      </c>
      <c r="O192" s="7">
        <f t="shared" si="10"/>
        <v>0.1585705</v>
      </c>
      <c r="P192">
        <v>5.9047000000000002E-2</v>
      </c>
      <c r="Q192">
        <v>6.2626600000000004E-2</v>
      </c>
      <c r="R192">
        <v>0.23104420000000001</v>
      </c>
      <c r="S192">
        <v>0.2302833</v>
      </c>
      <c r="T192">
        <v>7.0461700000000002E-2</v>
      </c>
      <c r="U192">
        <v>7.2473800000000005E-2</v>
      </c>
      <c r="V192">
        <v>3.03725E-2</v>
      </c>
      <c r="W192">
        <v>4.0089300000000001E-2</v>
      </c>
      <c r="X192">
        <v>0.10495400000000001</v>
      </c>
      <c r="Y192">
        <v>0.1385422</v>
      </c>
      <c r="Z192">
        <v>3.1246199999999998E-2</v>
      </c>
      <c r="AA192">
        <v>4.1227600000000003E-2</v>
      </c>
      <c r="AB192">
        <v>0.1063986</v>
      </c>
      <c r="AC192">
        <v>0.14038709999999999</v>
      </c>
      <c r="AD192">
        <v>0.23104420000000001</v>
      </c>
      <c r="AE192">
        <v>0.2302833</v>
      </c>
    </row>
    <row r="193" spans="1:31" x14ac:dyDescent="0.2">
      <c r="A193" t="s">
        <v>218</v>
      </c>
      <c r="B193">
        <v>1.2177849999999999</v>
      </c>
      <c r="C193" s="13">
        <f t="shared" si="7"/>
        <v>0.40592833333333328</v>
      </c>
      <c r="D193">
        <v>0.41543419999999998</v>
      </c>
      <c r="E193">
        <v>0.35208390000000001</v>
      </c>
      <c r="F193">
        <f t="shared" si="8"/>
        <v>0.76751809999999998</v>
      </c>
      <c r="G193" s="7">
        <f t="shared" si="9"/>
        <v>0.25583936666666668</v>
      </c>
      <c r="H193">
        <v>0.45026709999999998</v>
      </c>
      <c r="I193">
        <v>0.2427657</v>
      </c>
      <c r="J193">
        <v>0.23384740000000001</v>
      </c>
      <c r="K193">
        <v>0.2047696</v>
      </c>
      <c r="L193">
        <v>0.2026356</v>
      </c>
      <c r="M193">
        <v>0.28867039999999999</v>
      </c>
      <c r="N193" s="7">
        <v>0.26632430000000001</v>
      </c>
      <c r="O193" s="7">
        <f t="shared" si="10"/>
        <v>0.1500783</v>
      </c>
      <c r="P193">
        <v>5.91659E-2</v>
      </c>
      <c r="Q193">
        <v>5.3966800000000002E-2</v>
      </c>
      <c r="R193">
        <v>0.2123575</v>
      </c>
      <c r="S193">
        <v>0.2295045</v>
      </c>
      <c r="T193">
        <v>7.0089100000000001E-2</v>
      </c>
      <c r="U193">
        <v>6.22792E-2</v>
      </c>
      <c r="V193">
        <v>3.02942E-2</v>
      </c>
      <c r="W193">
        <v>3.9794999999999997E-2</v>
      </c>
      <c r="X193">
        <v>0.1049341</v>
      </c>
      <c r="Y193">
        <v>0.1378316</v>
      </c>
      <c r="Z193">
        <v>2.69205E-2</v>
      </c>
      <c r="AA193">
        <v>3.53587E-2</v>
      </c>
      <c r="AB193">
        <v>0.10108159999999999</v>
      </c>
      <c r="AC193">
        <v>0.13276579999999999</v>
      </c>
      <c r="AD193">
        <v>0.2123575</v>
      </c>
      <c r="AE193">
        <v>0.2295045</v>
      </c>
    </row>
    <row r="194" spans="1:31" x14ac:dyDescent="0.2">
      <c r="A194" t="s">
        <v>219</v>
      </c>
      <c r="B194">
        <v>1.2130799999999999</v>
      </c>
      <c r="C194" s="13">
        <f t="shared" si="7"/>
        <v>0.40436</v>
      </c>
      <c r="D194">
        <v>0.41522530000000002</v>
      </c>
      <c r="E194">
        <v>0.35238960000000003</v>
      </c>
      <c r="F194">
        <f t="shared" si="8"/>
        <v>0.7676149000000001</v>
      </c>
      <c r="G194" s="7">
        <f t="shared" si="9"/>
        <v>0.25587163333333335</v>
      </c>
      <c r="H194">
        <v>0.4454649</v>
      </c>
      <c r="I194">
        <v>0.24201500000000001</v>
      </c>
      <c r="J194">
        <v>0.2385814</v>
      </c>
      <c r="K194">
        <v>0.20572869999999999</v>
      </c>
      <c r="L194">
        <v>0.20320869999999999</v>
      </c>
      <c r="M194">
        <v>0.28803889999999999</v>
      </c>
      <c r="N194" s="7">
        <v>0.26742630000000001</v>
      </c>
      <c r="O194" s="7">
        <f t="shared" si="10"/>
        <v>0.14928010000000003</v>
      </c>
      <c r="P194">
        <v>5.9311999999999997E-2</v>
      </c>
      <c r="Q194">
        <v>5.4343299999999997E-2</v>
      </c>
      <c r="R194">
        <v>0.21308299999999999</v>
      </c>
      <c r="S194">
        <v>0.22872690000000001</v>
      </c>
      <c r="T194">
        <v>6.9717199999999993E-2</v>
      </c>
      <c r="U194">
        <v>6.3802899999999996E-2</v>
      </c>
      <c r="V194">
        <v>3.0222800000000001E-2</v>
      </c>
      <c r="W194">
        <v>3.9494399999999999E-2</v>
      </c>
      <c r="X194">
        <v>0.1049292</v>
      </c>
      <c r="Y194">
        <v>0.13708580000000001</v>
      </c>
      <c r="Z194">
        <v>2.7119600000000001E-2</v>
      </c>
      <c r="AA194">
        <v>3.6683300000000002E-2</v>
      </c>
      <c r="AB194">
        <v>0.10140970000000001</v>
      </c>
      <c r="AC194">
        <v>0.13717170000000001</v>
      </c>
      <c r="AD194">
        <v>0.21308299999999999</v>
      </c>
      <c r="AE194">
        <v>0.22872690000000001</v>
      </c>
    </row>
    <row r="195" spans="1:31" x14ac:dyDescent="0.2">
      <c r="A195" t="s">
        <v>220</v>
      </c>
      <c r="B195">
        <v>1.2208349999999999</v>
      </c>
      <c r="C195" s="13">
        <f t="shared" ref="C195:C258" si="11">+B195/3</f>
        <v>0.40694499999999995</v>
      </c>
      <c r="D195">
        <v>0.41794949999999997</v>
      </c>
      <c r="E195">
        <v>0.35605059999999999</v>
      </c>
      <c r="F195">
        <f t="shared" ref="F195:F258" si="12">+D195+E195</f>
        <v>0.77400009999999997</v>
      </c>
      <c r="G195" s="7">
        <f t="shared" ref="G195:G258" si="13">+F195/3</f>
        <v>0.25800003333333332</v>
      </c>
      <c r="H195">
        <v>0.44683469999999997</v>
      </c>
      <c r="I195">
        <v>0.2412493</v>
      </c>
      <c r="J195">
        <v>0.24801690000000001</v>
      </c>
      <c r="K195">
        <v>0.206793</v>
      </c>
      <c r="L195">
        <v>0.18560289999999999</v>
      </c>
      <c r="M195">
        <v>0.2874524</v>
      </c>
      <c r="N195" s="7">
        <v>0.27068730000000002</v>
      </c>
      <c r="O195" s="7">
        <f t="shared" si="10"/>
        <v>0.15331190000000003</v>
      </c>
      <c r="P195">
        <v>5.9496800000000002E-2</v>
      </c>
      <c r="Q195">
        <v>5.0240399999999998E-2</v>
      </c>
      <c r="R195">
        <v>0.220447</v>
      </c>
      <c r="S195">
        <v>0.22795570000000001</v>
      </c>
      <c r="T195">
        <v>6.9351800000000005E-2</v>
      </c>
      <c r="U195">
        <v>6.7135E-2</v>
      </c>
      <c r="V195">
        <v>3.01628E-2</v>
      </c>
      <c r="W195">
        <v>3.9189000000000002E-2</v>
      </c>
      <c r="X195">
        <v>0.10494829999999999</v>
      </c>
      <c r="Y195">
        <v>0.13630100000000001</v>
      </c>
      <c r="Z195">
        <v>2.90849E-2</v>
      </c>
      <c r="AA195">
        <v>3.8050199999999999E-2</v>
      </c>
      <c r="AB195">
        <v>0.1074483</v>
      </c>
      <c r="AC195">
        <v>0.14056859999999999</v>
      </c>
      <c r="AD195">
        <v>0.220447</v>
      </c>
      <c r="AE195">
        <v>0.22795570000000001</v>
      </c>
    </row>
    <row r="196" spans="1:31" x14ac:dyDescent="0.2">
      <c r="A196" t="s">
        <v>221</v>
      </c>
      <c r="B196">
        <v>1.239522</v>
      </c>
      <c r="C196" s="13">
        <f t="shared" si="11"/>
        <v>0.41317399999999999</v>
      </c>
      <c r="D196">
        <v>0.42497829999999998</v>
      </c>
      <c r="E196">
        <v>0.35984270000000002</v>
      </c>
      <c r="F196">
        <f t="shared" si="12"/>
        <v>0.78482099999999999</v>
      </c>
      <c r="G196" s="7">
        <f t="shared" si="13"/>
        <v>0.26160699999999998</v>
      </c>
      <c r="H196">
        <v>0.45470149999999998</v>
      </c>
      <c r="I196">
        <v>0.24047180000000001</v>
      </c>
      <c r="J196">
        <v>0.25247770000000003</v>
      </c>
      <c r="K196">
        <v>0.2079887</v>
      </c>
      <c r="L196">
        <v>0.16827880000000001</v>
      </c>
      <c r="M196">
        <v>0.28691549999999999</v>
      </c>
      <c r="N196" s="7">
        <v>0.28007019999999999</v>
      </c>
      <c r="O196" s="7">
        <f t="shared" si="10"/>
        <v>0.16222880000000001</v>
      </c>
      <c r="P196">
        <v>5.9728400000000001E-2</v>
      </c>
      <c r="Q196">
        <v>4.7129900000000002E-2</v>
      </c>
      <c r="R196">
        <v>0.23294029999999999</v>
      </c>
      <c r="S196">
        <v>0.2271871</v>
      </c>
      <c r="T196">
        <v>6.8995000000000001E-2</v>
      </c>
      <c r="U196">
        <v>7.0711499999999997E-2</v>
      </c>
      <c r="V196">
        <v>3.01167E-2</v>
      </c>
      <c r="W196">
        <v>3.8878299999999998E-2</v>
      </c>
      <c r="X196">
        <v>0.1049983</v>
      </c>
      <c r="Y196">
        <v>0.1354735</v>
      </c>
      <c r="Z196">
        <v>2.8933899999999999E-2</v>
      </c>
      <c r="AA196">
        <v>4.1777599999999998E-2</v>
      </c>
      <c r="AB196">
        <v>0.10330930000000001</v>
      </c>
      <c r="AC196">
        <v>0.14916840000000001</v>
      </c>
      <c r="AD196">
        <v>0.23294029999999999</v>
      </c>
      <c r="AE196">
        <v>0.2271871</v>
      </c>
    </row>
    <row r="197" spans="1:31" x14ac:dyDescent="0.2">
      <c r="A197" t="s">
        <v>222</v>
      </c>
      <c r="B197">
        <v>1.2026399999999999</v>
      </c>
      <c r="C197" s="13">
        <f t="shared" si="11"/>
        <v>0.40087999999999996</v>
      </c>
      <c r="D197">
        <v>0.41393790000000003</v>
      </c>
      <c r="E197">
        <v>0.34753099999999998</v>
      </c>
      <c r="F197">
        <f t="shared" si="12"/>
        <v>0.7614689</v>
      </c>
      <c r="G197" s="7">
        <f t="shared" si="13"/>
        <v>0.25382296666666665</v>
      </c>
      <c r="H197">
        <v>0.44117109999999998</v>
      </c>
      <c r="I197">
        <v>0.2396896</v>
      </c>
      <c r="J197">
        <v>0.25058720000000001</v>
      </c>
      <c r="K197">
        <v>0.2093296</v>
      </c>
      <c r="L197">
        <v>0.18590409999999999</v>
      </c>
      <c r="M197">
        <v>0.28642279999999998</v>
      </c>
      <c r="N197" s="7">
        <v>0.28645229999999999</v>
      </c>
      <c r="O197" s="7">
        <f t="shared" si="10"/>
        <v>0.16141830000000001</v>
      </c>
      <c r="P197">
        <v>6.0009800000000002E-2</v>
      </c>
      <c r="Q197">
        <v>5.32527E-2</v>
      </c>
      <c r="R197">
        <v>0.23319970000000001</v>
      </c>
      <c r="S197">
        <v>0.226413</v>
      </c>
      <c r="T197">
        <v>6.8647899999999998E-2</v>
      </c>
      <c r="U197">
        <v>7.1781300000000006E-2</v>
      </c>
      <c r="V197">
        <v>3.0086499999999999E-2</v>
      </c>
      <c r="W197">
        <v>3.8561400000000003E-2</v>
      </c>
      <c r="X197">
        <v>0.1050875</v>
      </c>
      <c r="Y197">
        <v>0.1346021</v>
      </c>
      <c r="Z197">
        <v>3.0506499999999999E-2</v>
      </c>
      <c r="AA197">
        <v>4.12748E-2</v>
      </c>
      <c r="AB197">
        <v>0.1064976</v>
      </c>
      <c r="AC197">
        <v>0.14408960000000001</v>
      </c>
      <c r="AD197">
        <v>0.23319970000000001</v>
      </c>
      <c r="AE197">
        <v>0.226413</v>
      </c>
    </row>
    <row r="198" spans="1:31" x14ac:dyDescent="0.2">
      <c r="A198" t="s">
        <v>223</v>
      </c>
      <c r="B198">
        <v>1.2071559999999999</v>
      </c>
      <c r="C198" s="13">
        <f t="shared" si="11"/>
        <v>0.40238533333333332</v>
      </c>
      <c r="D198">
        <v>0.41745749999999998</v>
      </c>
      <c r="E198">
        <v>0.35020390000000001</v>
      </c>
      <c r="F198">
        <f t="shared" si="12"/>
        <v>0.76766139999999994</v>
      </c>
      <c r="G198" s="7">
        <f t="shared" si="13"/>
        <v>0.25588713333333329</v>
      </c>
      <c r="H198">
        <v>0.43949450000000001</v>
      </c>
      <c r="I198">
        <v>0.23891689999999999</v>
      </c>
      <c r="J198">
        <v>0.24506939999999999</v>
      </c>
      <c r="K198">
        <v>0.2108063</v>
      </c>
      <c r="L198">
        <v>0.19806589999999999</v>
      </c>
      <c r="M198">
        <v>0.28596510000000003</v>
      </c>
      <c r="N198" s="7">
        <v>0.28538010000000003</v>
      </c>
      <c r="O198" s="7">
        <f t="shared" si="10"/>
        <v>0.15891810000000003</v>
      </c>
      <c r="P198">
        <v>6.0336500000000001E-2</v>
      </c>
      <c r="Q198">
        <v>5.6524100000000001E-2</v>
      </c>
      <c r="R198">
        <v>0.228856</v>
      </c>
      <c r="S198">
        <v>0.22562860000000001</v>
      </c>
      <c r="T198">
        <v>6.8312300000000006E-2</v>
      </c>
      <c r="U198">
        <v>6.9937899999999997E-2</v>
      </c>
      <c r="V198">
        <v>3.00735E-2</v>
      </c>
      <c r="W198">
        <v>3.8238800000000003E-2</v>
      </c>
      <c r="X198">
        <v>0.10522330000000001</v>
      </c>
      <c r="Y198">
        <v>0.1336937</v>
      </c>
      <c r="Z198">
        <v>3.0231899999999999E-2</v>
      </c>
      <c r="AA198">
        <v>3.9705999999999998E-2</v>
      </c>
      <c r="AB198">
        <v>0.10593569999999999</v>
      </c>
      <c r="AC198">
        <v>0.1391337</v>
      </c>
      <c r="AD198">
        <v>0.228856</v>
      </c>
      <c r="AE198">
        <v>0.22562860000000001</v>
      </c>
    </row>
    <row r="199" spans="1:31" x14ac:dyDescent="0.2">
      <c r="A199" t="s">
        <v>224</v>
      </c>
      <c r="B199">
        <v>1.198312</v>
      </c>
      <c r="C199" s="13">
        <f t="shared" si="11"/>
        <v>0.39943733333333337</v>
      </c>
      <c r="D199">
        <v>0.41527849999999999</v>
      </c>
      <c r="E199">
        <v>0.34124769999999999</v>
      </c>
      <c r="F199">
        <f t="shared" si="12"/>
        <v>0.75652619999999993</v>
      </c>
      <c r="G199" s="7">
        <f t="shared" si="13"/>
        <v>0.25217539999999999</v>
      </c>
      <c r="H199">
        <v>0.44178580000000001</v>
      </c>
      <c r="I199">
        <v>0.23817440000000001</v>
      </c>
      <c r="J199">
        <v>0.24188090000000001</v>
      </c>
      <c r="K199">
        <v>0.21239530000000001</v>
      </c>
      <c r="L199">
        <v>0.19598579999999999</v>
      </c>
      <c r="M199">
        <v>0.28553289999999998</v>
      </c>
      <c r="N199" s="7">
        <v>0.28741990000000001</v>
      </c>
      <c r="O199" s="7">
        <f t="shared" si="10"/>
        <v>0.1615683</v>
      </c>
      <c r="P199">
        <v>6.0699999999999997E-2</v>
      </c>
      <c r="Q199">
        <v>5.6330199999999997E-2</v>
      </c>
      <c r="R199">
        <v>0.23108960000000001</v>
      </c>
      <c r="S199">
        <v>0.2248329</v>
      </c>
      <c r="T199">
        <v>6.79921E-2</v>
      </c>
      <c r="U199">
        <v>6.9521399999999997E-2</v>
      </c>
      <c r="V199">
        <v>3.0079100000000001E-2</v>
      </c>
      <c r="W199">
        <v>3.7913000000000002E-2</v>
      </c>
      <c r="X199">
        <v>0.1054138</v>
      </c>
      <c r="Y199">
        <v>0.1327605</v>
      </c>
      <c r="Z199">
        <v>2.9866799999999999E-2</v>
      </c>
      <c r="AA199">
        <v>3.9654599999999998E-2</v>
      </c>
      <c r="AB199">
        <v>0.1039133</v>
      </c>
      <c r="AC199">
        <v>0.1379676</v>
      </c>
      <c r="AD199">
        <v>0.23108960000000001</v>
      </c>
      <c r="AE199">
        <v>0.2248329</v>
      </c>
    </row>
    <row r="200" spans="1:31" x14ac:dyDescent="0.2">
      <c r="A200" t="s">
        <v>225</v>
      </c>
      <c r="B200">
        <v>1.2032039999999999</v>
      </c>
      <c r="C200" s="13">
        <f t="shared" si="11"/>
        <v>0.40106799999999998</v>
      </c>
      <c r="D200">
        <v>0.4190255</v>
      </c>
      <c r="E200">
        <v>0.34363199999999999</v>
      </c>
      <c r="F200">
        <f t="shared" si="12"/>
        <v>0.76265749999999999</v>
      </c>
      <c r="G200" s="7">
        <f t="shared" si="13"/>
        <v>0.25421916666666666</v>
      </c>
      <c r="H200">
        <v>0.4405463</v>
      </c>
      <c r="I200">
        <v>0.23748610000000001</v>
      </c>
      <c r="J200">
        <v>0.2194788</v>
      </c>
      <c r="K200">
        <v>0.2140659</v>
      </c>
      <c r="L200">
        <v>0.2128147</v>
      </c>
      <c r="M200">
        <v>0.2851167</v>
      </c>
      <c r="N200" s="7">
        <v>0.29730640000000003</v>
      </c>
      <c r="O200" s="7">
        <f t="shared" si="10"/>
        <v>0.16878270000000001</v>
      </c>
      <c r="P200">
        <v>6.1089699999999997E-2</v>
      </c>
      <c r="Q200">
        <v>6.32712E-2</v>
      </c>
      <c r="R200">
        <v>0.2340353</v>
      </c>
      <c r="S200">
        <v>0.224027</v>
      </c>
      <c r="T200">
        <v>6.7692100000000005E-2</v>
      </c>
      <c r="U200">
        <v>6.5252500000000005E-2</v>
      </c>
      <c r="V200">
        <v>3.0105E-2</v>
      </c>
      <c r="W200">
        <v>3.7587000000000002E-2</v>
      </c>
      <c r="X200">
        <v>0.10566780000000001</v>
      </c>
      <c r="Y200">
        <v>0.1318183</v>
      </c>
      <c r="Z200">
        <v>2.8546200000000001E-2</v>
      </c>
      <c r="AA200">
        <v>3.6706200000000001E-2</v>
      </c>
      <c r="AB200">
        <v>9.6016199999999996E-2</v>
      </c>
      <c r="AC200">
        <v>0.12346269999999999</v>
      </c>
      <c r="AD200">
        <v>0.2340353</v>
      </c>
      <c r="AE200">
        <v>0.224027</v>
      </c>
    </row>
    <row r="201" spans="1:31" x14ac:dyDescent="0.2">
      <c r="A201" t="s">
        <v>226</v>
      </c>
      <c r="B201">
        <v>1.2435369999999999</v>
      </c>
      <c r="C201" s="13">
        <f t="shared" si="11"/>
        <v>0.41451233333333332</v>
      </c>
      <c r="D201">
        <v>0.43424740000000001</v>
      </c>
      <c r="E201">
        <v>0.35279559999999999</v>
      </c>
      <c r="F201">
        <f t="shared" si="12"/>
        <v>0.78704299999999994</v>
      </c>
      <c r="G201" s="7">
        <f t="shared" si="13"/>
        <v>0.26234766666666665</v>
      </c>
      <c r="H201">
        <v>0.45649380000000001</v>
      </c>
      <c r="I201">
        <v>0.23687859999999999</v>
      </c>
      <c r="J201">
        <v>0.2352378</v>
      </c>
      <c r="K201">
        <v>0.21577750000000001</v>
      </c>
      <c r="L201">
        <v>0.22638520000000001</v>
      </c>
      <c r="M201">
        <v>0.28470800000000002</v>
      </c>
      <c r="N201" s="7">
        <v>0.29410059999999999</v>
      </c>
      <c r="O201" s="7">
        <f t="shared" si="10"/>
        <v>0.15833700000000001</v>
      </c>
      <c r="P201">
        <v>6.1492199999999997E-2</v>
      </c>
      <c r="Q201">
        <v>6.658E-2</v>
      </c>
      <c r="R201">
        <v>0.22752059999999999</v>
      </c>
      <c r="S201">
        <v>0.22321579999999999</v>
      </c>
      <c r="T201">
        <v>6.74178E-2</v>
      </c>
      <c r="U201">
        <v>6.9183599999999998E-2</v>
      </c>
      <c r="V201">
        <v>3.0152700000000001E-2</v>
      </c>
      <c r="W201">
        <v>3.7265100000000002E-2</v>
      </c>
      <c r="X201">
        <v>0.1059929</v>
      </c>
      <c r="Y201">
        <v>0.1308858</v>
      </c>
      <c r="Z201">
        <v>3.1138099999999998E-2</v>
      </c>
      <c r="AA201">
        <v>3.8045500000000003E-2</v>
      </c>
      <c r="AB201">
        <v>0.1058756</v>
      </c>
      <c r="AC201">
        <v>0.12936220000000001</v>
      </c>
      <c r="AD201">
        <v>0.22752059999999999</v>
      </c>
      <c r="AE201">
        <v>0.22321579999999999</v>
      </c>
    </row>
    <row r="202" spans="1:31" x14ac:dyDescent="0.2">
      <c r="A202" t="s">
        <v>227</v>
      </c>
      <c r="B202">
        <v>1.2635019999999999</v>
      </c>
      <c r="C202" s="13">
        <f t="shared" si="11"/>
        <v>0.42116733333333328</v>
      </c>
      <c r="D202">
        <v>0.44641940000000002</v>
      </c>
      <c r="E202">
        <v>0.35550559999999998</v>
      </c>
      <c r="F202">
        <f t="shared" si="12"/>
        <v>0.801925</v>
      </c>
      <c r="G202" s="7">
        <f t="shared" si="13"/>
        <v>0.26730833333333331</v>
      </c>
      <c r="H202">
        <v>0.46157710000000002</v>
      </c>
      <c r="I202">
        <v>0.23636769999999999</v>
      </c>
      <c r="J202">
        <v>0.23400899999999999</v>
      </c>
      <c r="K202">
        <v>0.21748899999999999</v>
      </c>
      <c r="L202">
        <v>0.2335943</v>
      </c>
      <c r="M202">
        <v>0.28430519999999998</v>
      </c>
      <c r="N202" s="7">
        <v>0.30491639999999998</v>
      </c>
      <c r="O202" s="7">
        <f t="shared" si="10"/>
        <v>0.16233649999999997</v>
      </c>
      <c r="P202">
        <v>6.1895499999999999E-2</v>
      </c>
      <c r="Q202">
        <v>7.1226700000000004E-2</v>
      </c>
      <c r="R202">
        <v>0.2336897</v>
      </c>
      <c r="S202">
        <v>0.22240969999999999</v>
      </c>
      <c r="T202">
        <v>6.7173499999999997E-2</v>
      </c>
      <c r="U202">
        <v>7.1353200000000006E-2</v>
      </c>
      <c r="V202">
        <v>3.0222599999999999E-2</v>
      </c>
      <c r="W202">
        <v>3.6950799999999999E-2</v>
      </c>
      <c r="X202">
        <v>0.1063911</v>
      </c>
      <c r="Y202">
        <v>0.1299766</v>
      </c>
      <c r="Z202">
        <v>3.0674400000000001E-2</v>
      </c>
      <c r="AA202">
        <v>4.0678800000000001E-2</v>
      </c>
      <c r="AB202">
        <v>0.10059940000000001</v>
      </c>
      <c r="AC202">
        <v>0.13340959999999999</v>
      </c>
      <c r="AD202">
        <v>0.2336897</v>
      </c>
      <c r="AE202">
        <v>0.22240969999999999</v>
      </c>
    </row>
    <row r="203" spans="1:31" x14ac:dyDescent="0.2">
      <c r="A203" t="s">
        <v>228</v>
      </c>
      <c r="B203">
        <v>1.307949</v>
      </c>
      <c r="C203" s="13">
        <f t="shared" si="11"/>
        <v>0.43598300000000001</v>
      </c>
      <c r="D203">
        <v>0.46099659999999998</v>
      </c>
      <c r="E203">
        <v>0.36598150000000002</v>
      </c>
      <c r="F203">
        <f t="shared" si="12"/>
        <v>0.82697810000000005</v>
      </c>
      <c r="G203" s="7">
        <f t="shared" si="13"/>
        <v>0.27565936666666668</v>
      </c>
      <c r="H203">
        <v>0.48097109999999998</v>
      </c>
      <c r="I203">
        <v>0.23596819999999999</v>
      </c>
      <c r="J203">
        <v>0.22972999999999999</v>
      </c>
      <c r="K203">
        <v>0.21916540000000001</v>
      </c>
      <c r="L203">
        <v>0.2349454</v>
      </c>
      <c r="M203">
        <v>0.28391260000000001</v>
      </c>
      <c r="N203" s="7">
        <v>0.32646940000000002</v>
      </c>
      <c r="O203" s="7">
        <f t="shared" si="10"/>
        <v>0.17476710000000001</v>
      </c>
      <c r="P203">
        <v>6.2290699999999997E-2</v>
      </c>
      <c r="Q203">
        <v>7.6702500000000007E-2</v>
      </c>
      <c r="R203">
        <v>0.24976689999999999</v>
      </c>
      <c r="S203">
        <v>0.22162190000000001</v>
      </c>
      <c r="T203">
        <v>6.6964399999999993E-2</v>
      </c>
      <c r="U203">
        <v>7.4999800000000005E-2</v>
      </c>
      <c r="V203">
        <v>3.0316099999999999E-2</v>
      </c>
      <c r="W203">
        <v>3.6648300000000002E-2</v>
      </c>
      <c r="X203">
        <v>0.1068645</v>
      </c>
      <c r="Y203">
        <v>0.12910369999999999</v>
      </c>
      <c r="Z203">
        <v>3.51618E-2</v>
      </c>
      <c r="AA203">
        <v>3.9838100000000001E-2</v>
      </c>
      <c r="AB203">
        <v>0.1077031</v>
      </c>
      <c r="AC203">
        <v>0.12202689999999999</v>
      </c>
      <c r="AD203">
        <v>0.24976689999999999</v>
      </c>
      <c r="AE203">
        <v>0.22162190000000001</v>
      </c>
    </row>
    <row r="204" spans="1:31" x14ac:dyDescent="0.2">
      <c r="A204" t="s">
        <v>229</v>
      </c>
      <c r="B204">
        <v>1.3950400000000001</v>
      </c>
      <c r="C204" s="13">
        <f t="shared" si="11"/>
        <v>0.46501333333333333</v>
      </c>
      <c r="D204">
        <v>0.49256319999999998</v>
      </c>
      <c r="E204">
        <v>0.38865490000000003</v>
      </c>
      <c r="F204">
        <f t="shared" si="12"/>
        <v>0.8812181</v>
      </c>
      <c r="G204" s="7">
        <f t="shared" si="13"/>
        <v>0.29373936666666667</v>
      </c>
      <c r="H204">
        <v>0.51382150000000004</v>
      </c>
      <c r="I204">
        <v>0.2356936</v>
      </c>
      <c r="J204">
        <v>0.22833319999999999</v>
      </c>
      <c r="K204">
        <v>0.22078110000000001</v>
      </c>
      <c r="L204">
        <v>0.2354919</v>
      </c>
      <c r="M204">
        <v>0.28354639999999998</v>
      </c>
      <c r="N204" s="7">
        <v>0.29046169999999999</v>
      </c>
      <c r="O204" s="7">
        <f t="shared" si="10"/>
        <v>0.15573819999999999</v>
      </c>
      <c r="P204">
        <v>6.2674099999999996E-2</v>
      </c>
      <c r="Q204">
        <v>6.8401400000000001E-2</v>
      </c>
      <c r="R204">
        <v>0.22206039999999999</v>
      </c>
      <c r="S204">
        <v>0.2208724</v>
      </c>
      <c r="T204">
        <v>6.6798200000000002E-2</v>
      </c>
      <c r="U204">
        <v>6.6322099999999995E-2</v>
      </c>
      <c r="V204">
        <v>3.0434300000000001E-2</v>
      </c>
      <c r="W204">
        <v>3.6363899999999998E-2</v>
      </c>
      <c r="X204">
        <v>0.1074116</v>
      </c>
      <c r="Y204">
        <v>0.1282819</v>
      </c>
      <c r="Z204">
        <v>3.0198800000000001E-2</v>
      </c>
      <c r="AA204">
        <v>3.6123299999999997E-2</v>
      </c>
      <c r="AB204">
        <v>0.1039682</v>
      </c>
      <c r="AC204">
        <v>0.12436510000000001</v>
      </c>
      <c r="AD204">
        <v>0.22206039999999999</v>
      </c>
      <c r="AE204">
        <v>0.2208724</v>
      </c>
    </row>
    <row r="205" spans="1:31" x14ac:dyDescent="0.2">
      <c r="A205" t="s">
        <v>230</v>
      </c>
      <c r="B205">
        <v>1.4240630000000001</v>
      </c>
      <c r="C205" s="13">
        <f t="shared" si="11"/>
        <v>0.47468766666666667</v>
      </c>
      <c r="D205">
        <v>0.49954779999999999</v>
      </c>
      <c r="E205">
        <v>0.39851900000000001</v>
      </c>
      <c r="F205">
        <f t="shared" si="12"/>
        <v>0.89806680000000005</v>
      </c>
      <c r="G205" s="7">
        <f t="shared" si="13"/>
        <v>0.2993556</v>
      </c>
      <c r="H205">
        <v>0.52599640000000003</v>
      </c>
      <c r="I205">
        <v>0.2355536</v>
      </c>
      <c r="J205">
        <v>0.2171979</v>
      </c>
      <c r="K205">
        <v>0.22231999999999999</v>
      </c>
      <c r="L205">
        <v>0.22243589999999999</v>
      </c>
      <c r="M205">
        <v>0.283248</v>
      </c>
      <c r="N205" s="7">
        <v>0.28657719999999998</v>
      </c>
      <c r="O205" s="7">
        <f t="shared" si="10"/>
        <v>0.16058829999999999</v>
      </c>
      <c r="P205">
        <v>6.3050800000000004E-2</v>
      </c>
      <c r="Q205">
        <v>6.3744999999999996E-2</v>
      </c>
      <c r="R205">
        <v>0.22283210000000001</v>
      </c>
      <c r="S205">
        <v>0.22019720000000001</v>
      </c>
      <c r="T205">
        <v>6.6687499999999997E-2</v>
      </c>
      <c r="U205">
        <v>6.2243899999999998E-2</v>
      </c>
      <c r="V205">
        <v>3.05817E-2</v>
      </c>
      <c r="W205">
        <v>3.61058E-2</v>
      </c>
      <c r="X205">
        <v>0.10803160000000001</v>
      </c>
      <c r="Y205">
        <v>0.1275221</v>
      </c>
      <c r="Z205">
        <v>2.86456E-2</v>
      </c>
      <c r="AA205">
        <v>3.3598299999999998E-2</v>
      </c>
      <c r="AB205">
        <v>9.9957799999999999E-2</v>
      </c>
      <c r="AC205">
        <v>0.1172401</v>
      </c>
      <c r="AD205">
        <v>0.22283210000000001</v>
      </c>
      <c r="AE205">
        <v>0.22019720000000001</v>
      </c>
    </row>
    <row r="206" spans="1:31" x14ac:dyDescent="0.2">
      <c r="A206" t="s">
        <v>231</v>
      </c>
      <c r="B206">
        <v>1.4608589999999999</v>
      </c>
      <c r="C206" s="13">
        <f t="shared" si="11"/>
        <v>0.48695299999999997</v>
      </c>
      <c r="D206">
        <v>0.51302429999999999</v>
      </c>
      <c r="E206">
        <v>0.41433769999999998</v>
      </c>
      <c r="F206">
        <f t="shared" si="12"/>
        <v>0.92736200000000002</v>
      </c>
      <c r="G206" s="7">
        <f t="shared" si="13"/>
        <v>0.30912066666666665</v>
      </c>
      <c r="H206">
        <v>0.53349740000000001</v>
      </c>
      <c r="I206">
        <v>0.23555380000000001</v>
      </c>
      <c r="J206">
        <v>0.21199999999999999</v>
      </c>
      <c r="K206">
        <v>0.22377459999999999</v>
      </c>
      <c r="L206">
        <v>0.2469787</v>
      </c>
      <c r="M206">
        <v>0.2830627</v>
      </c>
      <c r="N206" s="7">
        <v>0.26440770000000002</v>
      </c>
      <c r="O206" s="7">
        <f t="shared" si="10"/>
        <v>0.14305020000000002</v>
      </c>
      <c r="P206">
        <v>6.3428999999999999E-2</v>
      </c>
      <c r="Q206">
        <v>6.5303100000000003E-2</v>
      </c>
      <c r="R206">
        <v>0.19910459999999999</v>
      </c>
      <c r="S206">
        <v>0.21963369999999999</v>
      </c>
      <c r="T206">
        <v>6.6644300000000004E-2</v>
      </c>
      <c r="U206">
        <v>5.6054399999999997E-2</v>
      </c>
      <c r="V206">
        <v>3.0762299999999999E-2</v>
      </c>
      <c r="W206">
        <v>3.5881900000000001E-2</v>
      </c>
      <c r="X206">
        <v>0.10872130000000001</v>
      </c>
      <c r="Y206">
        <v>0.12683249999999999</v>
      </c>
      <c r="Z206">
        <v>2.5713900000000001E-2</v>
      </c>
      <c r="AA206">
        <v>3.0340599999999999E-2</v>
      </c>
      <c r="AB206">
        <v>9.7250900000000001E-2</v>
      </c>
      <c r="AC206">
        <v>0.11474910000000001</v>
      </c>
      <c r="AD206">
        <v>0.19910459999999999</v>
      </c>
      <c r="AE206">
        <v>0.21963369999999999</v>
      </c>
    </row>
    <row r="207" spans="1:31" x14ac:dyDescent="0.2">
      <c r="A207" t="s">
        <v>232</v>
      </c>
      <c r="B207">
        <v>1.4330050000000001</v>
      </c>
      <c r="C207" s="13">
        <f t="shared" si="11"/>
        <v>0.47766833333333336</v>
      </c>
      <c r="D207">
        <v>0.50382709999999997</v>
      </c>
      <c r="E207">
        <v>0.40677340000000001</v>
      </c>
      <c r="F207">
        <f t="shared" si="12"/>
        <v>0.91060049999999992</v>
      </c>
      <c r="G207" s="7">
        <f t="shared" si="13"/>
        <v>0.30353349999999996</v>
      </c>
      <c r="H207">
        <v>0.5224046</v>
      </c>
      <c r="I207">
        <v>0.2356887</v>
      </c>
      <c r="J207">
        <v>0.24546689999999999</v>
      </c>
      <c r="K207">
        <v>0.22513720000000001</v>
      </c>
      <c r="L207">
        <v>0.2083129</v>
      </c>
      <c r="M207">
        <v>0.28303780000000001</v>
      </c>
      <c r="N207" s="7">
        <v>0.2367515</v>
      </c>
      <c r="O207" s="7">
        <f t="shared" si="10"/>
        <v>0.12931840000000003</v>
      </c>
      <c r="P207">
        <v>6.3817600000000002E-2</v>
      </c>
      <c r="Q207">
        <v>4.9318399999999998E-2</v>
      </c>
      <c r="R207">
        <v>0.18743309999999999</v>
      </c>
      <c r="S207">
        <v>0.2192202</v>
      </c>
      <c r="T207">
        <v>6.6678100000000004E-2</v>
      </c>
      <c r="U207">
        <v>5.8114699999999998E-2</v>
      </c>
      <c r="V207">
        <v>3.0979199999999998E-2</v>
      </c>
      <c r="W207">
        <v>3.5699000000000002E-2</v>
      </c>
      <c r="X207">
        <v>0.10947320000000001</v>
      </c>
      <c r="Y207">
        <v>0.12621550000000001</v>
      </c>
      <c r="Z207">
        <v>2.6330599999999999E-2</v>
      </c>
      <c r="AA207">
        <v>3.1784100000000003E-2</v>
      </c>
      <c r="AB207">
        <v>0.111216</v>
      </c>
      <c r="AC207">
        <v>0.13425090000000001</v>
      </c>
      <c r="AD207">
        <v>0.18743309999999999</v>
      </c>
      <c r="AE207">
        <v>0.2192202</v>
      </c>
    </row>
    <row r="208" spans="1:31" x14ac:dyDescent="0.2">
      <c r="A208" t="s">
        <v>233</v>
      </c>
      <c r="B208">
        <v>1.4570909999999999</v>
      </c>
      <c r="C208" s="13">
        <f t="shared" si="11"/>
        <v>0.48569699999999999</v>
      </c>
      <c r="D208">
        <v>0.50845589999999996</v>
      </c>
      <c r="E208">
        <v>0.41656670000000001</v>
      </c>
      <c r="F208">
        <f t="shared" si="12"/>
        <v>0.92502259999999992</v>
      </c>
      <c r="G208" s="7">
        <f t="shared" si="13"/>
        <v>0.30834086666666666</v>
      </c>
      <c r="H208">
        <v>0.5320686</v>
      </c>
      <c r="I208">
        <v>0.23593929999999999</v>
      </c>
      <c r="J208">
        <v>0.2398429</v>
      </c>
      <c r="K208">
        <v>0.22641410000000001</v>
      </c>
      <c r="L208">
        <v>0.2115591</v>
      </c>
      <c r="M208">
        <v>0.28320970000000001</v>
      </c>
      <c r="N208" s="7">
        <v>0.27226479999999997</v>
      </c>
      <c r="O208" s="7">
        <f t="shared" si="10"/>
        <v>0.14936389999999999</v>
      </c>
      <c r="P208">
        <v>6.42263E-2</v>
      </c>
      <c r="Q208">
        <v>5.7600100000000001E-2</v>
      </c>
      <c r="R208">
        <v>0.21466470000000001</v>
      </c>
      <c r="S208">
        <v>0.2189835</v>
      </c>
      <c r="T208">
        <v>6.6792400000000002E-2</v>
      </c>
      <c r="U208">
        <v>6.5300800000000006E-2</v>
      </c>
      <c r="V208">
        <v>3.1232200000000002E-2</v>
      </c>
      <c r="W208">
        <v>3.55602E-2</v>
      </c>
      <c r="X208">
        <v>0.1102728</v>
      </c>
      <c r="Y208">
        <v>0.12566649999999999</v>
      </c>
      <c r="Z208">
        <v>3.0750099999999999E-2</v>
      </c>
      <c r="AA208">
        <v>3.4550699999999997E-2</v>
      </c>
      <c r="AB208">
        <v>0.1129419</v>
      </c>
      <c r="AC208">
        <v>0.12690100000000001</v>
      </c>
      <c r="AD208">
        <v>0.21466470000000001</v>
      </c>
      <c r="AE208">
        <v>0.2189835</v>
      </c>
    </row>
    <row r="209" spans="1:31" x14ac:dyDescent="0.2">
      <c r="A209" t="s">
        <v>234</v>
      </c>
      <c r="B209">
        <v>1.461481</v>
      </c>
      <c r="C209" s="13">
        <f t="shared" si="11"/>
        <v>0.48716033333333336</v>
      </c>
      <c r="D209">
        <v>0.50705370000000005</v>
      </c>
      <c r="E209">
        <v>0.42035739999999999</v>
      </c>
      <c r="F209">
        <f t="shared" si="12"/>
        <v>0.92741110000000004</v>
      </c>
      <c r="G209" s="7">
        <f t="shared" si="13"/>
        <v>0.30913703333333337</v>
      </c>
      <c r="H209">
        <v>0.53407000000000004</v>
      </c>
      <c r="I209">
        <v>0.2362921</v>
      </c>
      <c r="J209">
        <v>0.24095569999999999</v>
      </c>
      <c r="K209">
        <v>0.22760150000000001</v>
      </c>
      <c r="L209">
        <v>0.22572600000000001</v>
      </c>
      <c r="M209">
        <v>0.28358749999999999</v>
      </c>
      <c r="N209" s="7">
        <v>0.26680759999999998</v>
      </c>
      <c r="O209" s="7">
        <f t="shared" si="10"/>
        <v>0.14229340000000001</v>
      </c>
      <c r="P209">
        <v>6.4656400000000003E-2</v>
      </c>
      <c r="Q209">
        <v>6.0225399999999998E-2</v>
      </c>
      <c r="R209">
        <v>0.20658219999999999</v>
      </c>
      <c r="S209">
        <v>0.21893119999999999</v>
      </c>
      <c r="T209">
        <v>6.6985299999999998E-2</v>
      </c>
      <c r="U209">
        <v>6.4288799999999993E-2</v>
      </c>
      <c r="V209">
        <v>3.15188E-2</v>
      </c>
      <c r="W209">
        <v>3.5466499999999998E-2</v>
      </c>
      <c r="X209">
        <v>0.1111066</v>
      </c>
      <c r="Y209">
        <v>0.12518550000000001</v>
      </c>
      <c r="Z209">
        <v>3.0588199999999999E-2</v>
      </c>
      <c r="AA209">
        <v>3.3700599999999997E-2</v>
      </c>
      <c r="AB209">
        <v>0.1146452</v>
      </c>
      <c r="AC209">
        <v>0.12631049999999999</v>
      </c>
      <c r="AD209">
        <v>0.20658219999999999</v>
      </c>
      <c r="AE209">
        <v>0.21893119999999999</v>
      </c>
    </row>
    <row r="210" spans="1:31" x14ac:dyDescent="0.2">
      <c r="A210" t="s">
        <v>235</v>
      </c>
      <c r="B210">
        <v>1.4495420000000001</v>
      </c>
      <c r="C210" s="13">
        <f t="shared" si="11"/>
        <v>0.4831806666666667</v>
      </c>
      <c r="D210">
        <v>0.50166580000000005</v>
      </c>
      <c r="E210">
        <v>0.41906949999999998</v>
      </c>
      <c r="F210">
        <f t="shared" si="12"/>
        <v>0.92073530000000003</v>
      </c>
      <c r="G210" s="7">
        <f t="shared" si="13"/>
        <v>0.3069117666666667</v>
      </c>
      <c r="H210">
        <v>0.52880669999999996</v>
      </c>
      <c r="I210">
        <v>0.2367359</v>
      </c>
      <c r="J210">
        <v>0.23594950000000001</v>
      </c>
      <c r="K210">
        <v>0.2286869</v>
      </c>
      <c r="L210">
        <v>0.2386923</v>
      </c>
      <c r="M210">
        <v>0.28417399999999998</v>
      </c>
      <c r="N210" s="7">
        <v>0.26140010000000002</v>
      </c>
      <c r="O210" s="7">
        <f t="shared" si="10"/>
        <v>0.13732870000000003</v>
      </c>
      <c r="P210">
        <v>6.5105399999999994E-2</v>
      </c>
      <c r="Q210">
        <v>6.2394199999999997E-2</v>
      </c>
      <c r="R210">
        <v>0.19900590000000001</v>
      </c>
      <c r="S210">
        <v>0.2190686</v>
      </c>
      <c r="T210">
        <v>6.7254300000000003E-2</v>
      </c>
      <c r="U210">
        <v>6.1677200000000001E-2</v>
      </c>
      <c r="V210">
        <v>3.18359E-2</v>
      </c>
      <c r="W210">
        <v>3.5418499999999999E-2</v>
      </c>
      <c r="X210">
        <v>0.1119628</v>
      </c>
      <c r="Y210">
        <v>0.124773</v>
      </c>
      <c r="Z210">
        <v>2.9833599999999998E-2</v>
      </c>
      <c r="AA210">
        <v>3.18436E-2</v>
      </c>
      <c r="AB210">
        <v>0.1141302</v>
      </c>
      <c r="AC210">
        <v>0.12181930000000001</v>
      </c>
      <c r="AD210">
        <v>0.19900590000000001</v>
      </c>
      <c r="AE210">
        <v>0.2190686</v>
      </c>
    </row>
    <row r="211" spans="1:31" x14ac:dyDescent="0.2">
      <c r="A211" t="s">
        <v>236</v>
      </c>
      <c r="B211">
        <v>1.4028119999999999</v>
      </c>
      <c r="C211" s="13">
        <f t="shared" si="11"/>
        <v>0.46760399999999996</v>
      </c>
      <c r="D211">
        <v>0.48076930000000001</v>
      </c>
      <c r="E211">
        <v>0.40763090000000002</v>
      </c>
      <c r="F211">
        <f t="shared" si="12"/>
        <v>0.88840019999999997</v>
      </c>
      <c r="G211" s="7">
        <f t="shared" si="13"/>
        <v>0.29613339999999999</v>
      </c>
      <c r="H211">
        <v>0.51441230000000004</v>
      </c>
      <c r="I211">
        <v>0.23726220000000001</v>
      </c>
      <c r="J211">
        <v>0.22976730000000001</v>
      </c>
      <c r="K211">
        <v>0.22965679999999999</v>
      </c>
      <c r="L211">
        <v>0.2339088</v>
      </c>
      <c r="M211">
        <v>0.28496179999999999</v>
      </c>
      <c r="N211" s="7">
        <v>0.27639140000000001</v>
      </c>
      <c r="O211" s="7">
        <f t="shared" si="10"/>
        <v>0.14823530000000001</v>
      </c>
      <c r="P211">
        <v>6.5568000000000001E-2</v>
      </c>
      <c r="Q211">
        <v>6.4650399999999997E-2</v>
      </c>
      <c r="R211">
        <v>0.21174100000000001</v>
      </c>
      <c r="S211">
        <v>0.2193938</v>
      </c>
      <c r="T211">
        <v>6.7595199999999994E-2</v>
      </c>
      <c r="U211">
        <v>6.3505699999999998E-2</v>
      </c>
      <c r="V211">
        <v>3.2179800000000001E-2</v>
      </c>
      <c r="W211">
        <v>3.54154E-2</v>
      </c>
      <c r="X211">
        <v>0.1128316</v>
      </c>
      <c r="Y211">
        <v>0.1244306</v>
      </c>
      <c r="Z211">
        <v>3.0181800000000002E-2</v>
      </c>
      <c r="AA211">
        <v>3.3323899999999997E-2</v>
      </c>
      <c r="AB211">
        <v>0.1091995</v>
      </c>
      <c r="AC211">
        <v>0.1205678</v>
      </c>
      <c r="AD211">
        <v>0.21174100000000001</v>
      </c>
      <c r="AE211">
        <v>0.2193938</v>
      </c>
    </row>
    <row r="212" spans="1:31" x14ac:dyDescent="0.2">
      <c r="A212" t="s">
        <v>237</v>
      </c>
      <c r="B212">
        <v>1.3908050000000001</v>
      </c>
      <c r="C212" s="13">
        <f t="shared" si="11"/>
        <v>0.46360166666666669</v>
      </c>
      <c r="D212">
        <v>0.47561999999999999</v>
      </c>
      <c r="E212">
        <v>0.40740080000000001</v>
      </c>
      <c r="F212">
        <f t="shared" si="12"/>
        <v>0.88302079999999994</v>
      </c>
      <c r="G212" s="7">
        <f t="shared" si="13"/>
        <v>0.29434026666666663</v>
      </c>
      <c r="H212">
        <v>0.50778449999999997</v>
      </c>
      <c r="I212">
        <v>0.2378624</v>
      </c>
      <c r="J212">
        <v>0.22008050000000001</v>
      </c>
      <c r="K212">
        <v>0.2305035</v>
      </c>
      <c r="L212">
        <v>0.23631360000000001</v>
      </c>
      <c r="M212">
        <v>0.28593059999999998</v>
      </c>
      <c r="N212" s="7">
        <v>0.29282809999999998</v>
      </c>
      <c r="O212" s="7">
        <f t="shared" si="10"/>
        <v>0.15918309999999997</v>
      </c>
      <c r="P212">
        <v>6.6037600000000002E-2</v>
      </c>
      <c r="Q212">
        <v>6.9199300000000005E-2</v>
      </c>
      <c r="R212">
        <v>0.22362879999999999</v>
      </c>
      <c r="S212">
        <v>0.21989300000000001</v>
      </c>
      <c r="T212">
        <v>6.8000599999999994E-2</v>
      </c>
      <c r="U212">
        <v>6.4445699999999995E-2</v>
      </c>
      <c r="V212">
        <v>3.2545999999999999E-2</v>
      </c>
      <c r="W212">
        <v>3.54545E-2</v>
      </c>
      <c r="X212">
        <v>0.1137046</v>
      </c>
      <c r="Y212">
        <v>0.1241579</v>
      </c>
      <c r="Z212">
        <v>3.1288400000000001E-2</v>
      </c>
      <c r="AA212">
        <v>3.3157300000000001E-2</v>
      </c>
      <c r="AB212">
        <v>0.1068491</v>
      </c>
      <c r="AC212">
        <v>0.1132314</v>
      </c>
      <c r="AD212">
        <v>0.22362879999999999</v>
      </c>
      <c r="AE212">
        <v>0.21989300000000001</v>
      </c>
    </row>
    <row r="213" spans="1:31" x14ac:dyDescent="0.2">
      <c r="A213" t="s">
        <v>238</v>
      </c>
      <c r="B213">
        <v>1.367405</v>
      </c>
      <c r="C213" s="13">
        <f t="shared" si="11"/>
        <v>0.45580166666666666</v>
      </c>
      <c r="D213">
        <v>0.4668755</v>
      </c>
      <c r="E213">
        <v>0.39904240000000002</v>
      </c>
      <c r="F213">
        <f t="shared" si="12"/>
        <v>0.86591790000000002</v>
      </c>
      <c r="G213" s="7">
        <f t="shared" si="13"/>
        <v>0.28863929999999999</v>
      </c>
      <c r="H213">
        <v>0.50148740000000003</v>
      </c>
      <c r="I213">
        <v>0.23852309999999999</v>
      </c>
      <c r="J213">
        <v>0.23739840000000001</v>
      </c>
      <c r="K213">
        <v>0.2312217</v>
      </c>
      <c r="L213">
        <v>0.24223729999999999</v>
      </c>
      <c r="M213">
        <v>0.28705449999999999</v>
      </c>
      <c r="N213" s="7">
        <v>0.28395629999999999</v>
      </c>
      <c r="O213" s="7">
        <f t="shared" si="10"/>
        <v>0.14776070000000002</v>
      </c>
      <c r="P213">
        <v>6.6506599999999999E-2</v>
      </c>
      <c r="Q213">
        <v>6.8784799999999993E-2</v>
      </c>
      <c r="R213">
        <v>0.21517149999999999</v>
      </c>
      <c r="S213">
        <v>0.22054789999999999</v>
      </c>
      <c r="T213">
        <v>6.8460400000000005E-2</v>
      </c>
      <c r="U213">
        <v>6.7410800000000007E-2</v>
      </c>
      <c r="V213">
        <v>3.2928499999999999E-2</v>
      </c>
      <c r="W213">
        <v>3.5531899999999998E-2</v>
      </c>
      <c r="X213">
        <v>0.11457100000000001</v>
      </c>
      <c r="Y213">
        <v>0.1239521</v>
      </c>
      <c r="Z213">
        <v>3.31293E-2</v>
      </c>
      <c r="AA213">
        <v>3.4281499999999999E-2</v>
      </c>
      <c r="AB213">
        <v>0.11667039999999999</v>
      </c>
      <c r="AC213">
        <v>0.120728</v>
      </c>
      <c r="AD213">
        <v>0.21517149999999999</v>
      </c>
      <c r="AE213">
        <v>0.22054789999999999</v>
      </c>
    </row>
    <row r="214" spans="1:31" x14ac:dyDescent="0.2">
      <c r="A214" t="s">
        <v>239</v>
      </c>
      <c r="B214">
        <v>1.3290759999999999</v>
      </c>
      <c r="C214" s="13">
        <f t="shared" si="11"/>
        <v>0.44302533333333333</v>
      </c>
      <c r="D214">
        <v>0.4540266</v>
      </c>
      <c r="E214">
        <v>0.3900729</v>
      </c>
      <c r="F214">
        <f t="shared" si="12"/>
        <v>0.8440995</v>
      </c>
      <c r="G214" s="7">
        <f t="shared" si="13"/>
        <v>0.28136650000000002</v>
      </c>
      <c r="H214">
        <v>0.48497620000000002</v>
      </c>
      <c r="I214">
        <v>0.2392205</v>
      </c>
      <c r="J214">
        <v>0.23928070000000001</v>
      </c>
      <c r="K214">
        <v>0.23180970000000001</v>
      </c>
      <c r="L214">
        <v>0.2468255</v>
      </c>
      <c r="M214">
        <v>0.28831210000000002</v>
      </c>
      <c r="N214" s="7">
        <v>0.2952765</v>
      </c>
      <c r="O214" s="7">
        <f t="shared" si="10"/>
        <v>0.15174070000000001</v>
      </c>
      <c r="P214">
        <v>6.6969699999999993E-2</v>
      </c>
      <c r="Q214">
        <v>7.2881799999999997E-2</v>
      </c>
      <c r="R214">
        <v>0.2223947</v>
      </c>
      <c r="S214">
        <v>0.22134239999999999</v>
      </c>
      <c r="T214">
        <v>6.8962899999999994E-2</v>
      </c>
      <c r="U214">
        <v>7.0653999999999995E-2</v>
      </c>
      <c r="V214">
        <v>3.3320599999999999E-2</v>
      </c>
      <c r="W214">
        <v>3.5642199999999999E-2</v>
      </c>
      <c r="X214">
        <v>0.1154162</v>
      </c>
      <c r="Y214">
        <v>0.1238044</v>
      </c>
      <c r="Z214">
        <v>3.47499E-2</v>
      </c>
      <c r="AA214">
        <v>3.5903999999999998E-2</v>
      </c>
      <c r="AB214">
        <v>0.1176861</v>
      </c>
      <c r="AC214">
        <v>0.1215946</v>
      </c>
      <c r="AD214">
        <v>0.2223947</v>
      </c>
      <c r="AE214">
        <v>0.22134239999999999</v>
      </c>
    </row>
    <row r="215" spans="1:31" x14ac:dyDescent="0.2">
      <c r="A215" t="s">
        <v>240</v>
      </c>
      <c r="B215">
        <v>1.3263020000000001</v>
      </c>
      <c r="C215" s="13">
        <f t="shared" si="11"/>
        <v>0.4421006666666667</v>
      </c>
      <c r="D215">
        <v>0.44999289999999997</v>
      </c>
      <c r="E215">
        <v>0.39156010000000002</v>
      </c>
      <c r="F215">
        <f t="shared" si="12"/>
        <v>0.841553</v>
      </c>
      <c r="G215" s="7">
        <f t="shared" si="13"/>
        <v>0.28051766666666667</v>
      </c>
      <c r="H215">
        <v>0.48474929999999999</v>
      </c>
      <c r="I215">
        <v>0.23993039999999999</v>
      </c>
      <c r="J215">
        <v>0.24284059999999999</v>
      </c>
      <c r="K215">
        <v>0.23227220000000001</v>
      </c>
      <c r="L215">
        <v>0.24486469999999999</v>
      </c>
      <c r="M215">
        <v>0.2896801</v>
      </c>
      <c r="N215" s="7">
        <v>0.31234269999999997</v>
      </c>
      <c r="O215" s="7">
        <f t="shared" si="10"/>
        <v>0.16001149999999997</v>
      </c>
      <c r="P215">
        <v>6.7422700000000002E-2</v>
      </c>
      <c r="Q215">
        <v>7.64817E-2</v>
      </c>
      <c r="R215">
        <v>0.23586099999999999</v>
      </c>
      <c r="S215">
        <v>0.22225729999999999</v>
      </c>
      <c r="T215">
        <v>6.9495299999999996E-2</v>
      </c>
      <c r="U215">
        <v>7.58495E-2</v>
      </c>
      <c r="V215">
        <v>3.37159E-2</v>
      </c>
      <c r="W215">
        <v>3.5779400000000003E-2</v>
      </c>
      <c r="X215">
        <v>0.11622680000000001</v>
      </c>
      <c r="Y215">
        <v>0.1237036</v>
      </c>
      <c r="Z215">
        <v>3.7804499999999998E-2</v>
      </c>
      <c r="AA215">
        <v>3.80449E-2</v>
      </c>
      <c r="AB215">
        <v>0.1210354</v>
      </c>
      <c r="AC215">
        <v>0.1218051</v>
      </c>
      <c r="AD215">
        <v>0.23586099999999999</v>
      </c>
      <c r="AE215">
        <v>0.22225729999999999</v>
      </c>
    </row>
    <row r="216" spans="1:31" x14ac:dyDescent="0.2">
      <c r="A216" t="s">
        <v>241</v>
      </c>
      <c r="B216">
        <v>1.3064960000000001</v>
      </c>
      <c r="C216" s="13">
        <f t="shared" si="11"/>
        <v>0.4354986666666667</v>
      </c>
      <c r="D216">
        <v>0.4435828</v>
      </c>
      <c r="E216">
        <v>0.38681880000000002</v>
      </c>
      <c r="F216">
        <f t="shared" si="12"/>
        <v>0.83040160000000007</v>
      </c>
      <c r="G216" s="7">
        <f t="shared" si="13"/>
        <v>0.27680053333333338</v>
      </c>
      <c r="H216">
        <v>0.47609449999999998</v>
      </c>
      <c r="I216">
        <v>0.24062819999999999</v>
      </c>
      <c r="J216">
        <v>0.24123839999999999</v>
      </c>
      <c r="K216">
        <v>0.23262269999999999</v>
      </c>
      <c r="L216">
        <v>0.2362959</v>
      </c>
      <c r="M216">
        <v>0.29113899999999998</v>
      </c>
      <c r="N216" s="7">
        <v>0.29469450000000003</v>
      </c>
      <c r="O216" s="7">
        <f t="shared" si="10"/>
        <v>0.15396780000000002</v>
      </c>
      <c r="P216">
        <v>6.7864999999999995E-2</v>
      </c>
      <c r="Q216">
        <v>6.9635100000000005E-2</v>
      </c>
      <c r="R216">
        <v>0.22505939999999999</v>
      </c>
      <c r="S216">
        <v>0.2232739</v>
      </c>
      <c r="T216">
        <v>7.00461E-2</v>
      </c>
      <c r="U216">
        <v>7.1091600000000005E-2</v>
      </c>
      <c r="V216">
        <v>3.41085E-2</v>
      </c>
      <c r="W216">
        <v>3.59376E-2</v>
      </c>
      <c r="X216">
        <v>0.1169906</v>
      </c>
      <c r="Y216">
        <v>0.1236376</v>
      </c>
      <c r="Z216">
        <v>3.60761E-2</v>
      </c>
      <c r="AA216">
        <v>3.5015499999999998E-2</v>
      </c>
      <c r="AB216">
        <v>0.1224186</v>
      </c>
      <c r="AC216">
        <v>0.1188198</v>
      </c>
      <c r="AD216">
        <v>0.22505939999999999</v>
      </c>
      <c r="AE216">
        <v>0.2232739</v>
      </c>
    </row>
    <row r="217" spans="1:31" x14ac:dyDescent="0.2">
      <c r="A217" t="s">
        <v>242</v>
      </c>
      <c r="B217">
        <v>1.2920970000000001</v>
      </c>
      <c r="C217" s="13">
        <f t="shared" si="11"/>
        <v>0.430699</v>
      </c>
      <c r="D217">
        <v>0.4414556</v>
      </c>
      <c r="E217">
        <v>0.37943290000000002</v>
      </c>
      <c r="F217">
        <f t="shared" si="12"/>
        <v>0.82088850000000002</v>
      </c>
      <c r="G217" s="7">
        <f t="shared" si="13"/>
        <v>0.27362950000000003</v>
      </c>
      <c r="H217">
        <v>0.47120810000000002</v>
      </c>
      <c r="I217">
        <v>0.24129149999999999</v>
      </c>
      <c r="J217">
        <v>0.23631469999999999</v>
      </c>
      <c r="K217">
        <v>0.23288210000000001</v>
      </c>
      <c r="L217">
        <v>0.22728309999999999</v>
      </c>
      <c r="M217">
        <v>0.29268290000000002</v>
      </c>
      <c r="N217" s="7">
        <v>0.29015099999999999</v>
      </c>
      <c r="O217" s="7">
        <f t="shared" si="10"/>
        <v>0.15563769999999999</v>
      </c>
      <c r="P217">
        <v>6.8301299999999995E-2</v>
      </c>
      <c r="Q217">
        <v>6.5946400000000002E-2</v>
      </c>
      <c r="R217">
        <v>0.2242046</v>
      </c>
      <c r="S217">
        <v>0.22438169999999999</v>
      </c>
      <c r="T217">
        <v>7.0607600000000006E-2</v>
      </c>
      <c r="U217">
        <v>6.85669E-2</v>
      </c>
      <c r="V217">
        <v>3.44953E-2</v>
      </c>
      <c r="W217">
        <v>3.6112199999999997E-2</v>
      </c>
      <c r="X217">
        <v>0.11769839999999999</v>
      </c>
      <c r="Y217">
        <v>0.12359299999999999</v>
      </c>
      <c r="Z217">
        <v>3.3486099999999998E-2</v>
      </c>
      <c r="AA217">
        <v>3.5080800000000002E-2</v>
      </c>
      <c r="AB217">
        <v>0.11540930000000001</v>
      </c>
      <c r="AC217">
        <v>0.1209054</v>
      </c>
      <c r="AD217">
        <v>0.2242046</v>
      </c>
      <c r="AE217">
        <v>0.22438169999999999</v>
      </c>
    </row>
    <row r="218" spans="1:31" x14ac:dyDescent="0.2">
      <c r="A218" t="s">
        <v>243</v>
      </c>
      <c r="B218">
        <v>1.2763150000000001</v>
      </c>
      <c r="C218" s="13">
        <f t="shared" si="11"/>
        <v>0.42543833333333336</v>
      </c>
      <c r="D218">
        <v>0.43229060000000002</v>
      </c>
      <c r="E218">
        <v>0.37564199999999998</v>
      </c>
      <c r="F218">
        <f t="shared" si="12"/>
        <v>0.8079326</v>
      </c>
      <c r="G218" s="7">
        <f t="shared" si="13"/>
        <v>0.26931086666666665</v>
      </c>
      <c r="H218">
        <v>0.46838210000000002</v>
      </c>
      <c r="I218">
        <v>0.2418978</v>
      </c>
      <c r="J218">
        <v>0.25108180000000002</v>
      </c>
      <c r="K218">
        <v>0.23307359999999999</v>
      </c>
      <c r="L218">
        <v>0.23349719999999999</v>
      </c>
      <c r="M218">
        <v>0.29430810000000002</v>
      </c>
      <c r="N218" s="7">
        <v>0.26609129999999998</v>
      </c>
      <c r="O218" s="7">
        <f t="shared" si="10"/>
        <v>0.13714899999999997</v>
      </c>
      <c r="P218">
        <v>6.8737199999999998E-2</v>
      </c>
      <c r="Q218">
        <v>6.2131600000000002E-2</v>
      </c>
      <c r="R218">
        <v>0.20395969999999999</v>
      </c>
      <c r="S218">
        <v>0.22557089999999999</v>
      </c>
      <c r="T218">
        <v>7.1172299999999994E-2</v>
      </c>
      <c r="U218">
        <v>6.6810700000000001E-2</v>
      </c>
      <c r="V218">
        <v>3.4874200000000001E-2</v>
      </c>
      <c r="W218">
        <v>3.62981E-2</v>
      </c>
      <c r="X218">
        <v>0.1183442</v>
      </c>
      <c r="Y218">
        <v>0.1235536</v>
      </c>
      <c r="Z218">
        <v>3.1824600000000001E-2</v>
      </c>
      <c r="AA218">
        <v>3.4986000000000003E-2</v>
      </c>
      <c r="AB218">
        <v>0.1196004</v>
      </c>
      <c r="AC218">
        <v>0.1314813</v>
      </c>
      <c r="AD218">
        <v>0.20395969999999999</v>
      </c>
      <c r="AE218">
        <v>0.22557089999999999</v>
      </c>
    </row>
    <row r="219" spans="1:31" x14ac:dyDescent="0.2">
      <c r="A219" t="s">
        <v>244</v>
      </c>
      <c r="B219">
        <v>1.295121</v>
      </c>
      <c r="C219" s="13">
        <f t="shared" si="11"/>
        <v>0.43170700000000001</v>
      </c>
      <c r="D219">
        <v>0.43986459999999999</v>
      </c>
      <c r="E219">
        <v>0.38121500000000003</v>
      </c>
      <c r="F219">
        <f t="shared" si="12"/>
        <v>0.82107960000000002</v>
      </c>
      <c r="G219" s="7">
        <f t="shared" si="13"/>
        <v>0.27369320000000003</v>
      </c>
      <c r="H219">
        <v>0.4740413</v>
      </c>
      <c r="I219">
        <v>0.242422</v>
      </c>
      <c r="J219">
        <v>0.26088679999999997</v>
      </c>
      <c r="K219">
        <v>0.2332169</v>
      </c>
      <c r="L219">
        <v>0.21928990000000001</v>
      </c>
      <c r="M219">
        <v>0.29600910000000002</v>
      </c>
      <c r="N219" s="7">
        <v>0.26363550000000002</v>
      </c>
      <c r="O219" s="7">
        <f t="shared" si="10"/>
        <v>0.13704390000000002</v>
      </c>
      <c r="P219">
        <v>6.9177100000000005E-2</v>
      </c>
      <c r="Q219">
        <v>5.7812599999999999E-2</v>
      </c>
      <c r="R219">
        <v>0.2058229</v>
      </c>
      <c r="S219">
        <v>0.22683200000000001</v>
      </c>
      <c r="T219">
        <v>7.1731900000000001E-2</v>
      </c>
      <c r="U219">
        <v>6.8779000000000007E-2</v>
      </c>
      <c r="V219">
        <v>3.5242299999999997E-2</v>
      </c>
      <c r="W219">
        <v>3.64897E-2</v>
      </c>
      <c r="X219">
        <v>0.1189204</v>
      </c>
      <c r="Y219">
        <v>0.1235016</v>
      </c>
      <c r="Z219">
        <v>3.3392600000000001E-2</v>
      </c>
      <c r="AA219">
        <v>3.5386500000000001E-2</v>
      </c>
      <c r="AB219">
        <v>0.12666189999999999</v>
      </c>
      <c r="AC219">
        <v>0.13422490000000001</v>
      </c>
      <c r="AD219">
        <v>0.2058229</v>
      </c>
      <c r="AE219">
        <v>0.22683200000000001</v>
      </c>
    </row>
    <row r="220" spans="1:31" x14ac:dyDescent="0.2">
      <c r="A220" t="s">
        <v>245</v>
      </c>
      <c r="B220">
        <v>1.275177</v>
      </c>
      <c r="C220" s="13">
        <f t="shared" si="11"/>
        <v>0.42505900000000002</v>
      </c>
      <c r="D220">
        <v>0.4333439</v>
      </c>
      <c r="E220">
        <v>0.3761313</v>
      </c>
      <c r="F220">
        <f t="shared" si="12"/>
        <v>0.80947520000000006</v>
      </c>
      <c r="G220" s="7">
        <f t="shared" si="13"/>
        <v>0.26982506666666667</v>
      </c>
      <c r="H220">
        <v>0.46570129999999998</v>
      </c>
      <c r="I220">
        <v>0.24284430000000001</v>
      </c>
      <c r="J220">
        <v>0.2650767</v>
      </c>
      <c r="K220">
        <v>0.23333219999999999</v>
      </c>
      <c r="L220">
        <v>0.19460849999999999</v>
      </c>
      <c r="M220">
        <v>0.29776390000000003</v>
      </c>
      <c r="N220" s="7">
        <v>0.30290139999999999</v>
      </c>
      <c r="O220" s="7">
        <f t="shared" si="10"/>
        <v>0.16366209999999998</v>
      </c>
      <c r="P220">
        <v>6.96214E-2</v>
      </c>
      <c r="Q220">
        <v>5.8947199999999998E-2</v>
      </c>
      <c r="R220">
        <v>0.24395420000000001</v>
      </c>
      <c r="S220">
        <v>0.2281425</v>
      </c>
      <c r="T220">
        <v>7.2275500000000006E-2</v>
      </c>
      <c r="U220">
        <v>8.0292100000000005E-2</v>
      </c>
      <c r="V220">
        <v>3.55952E-2</v>
      </c>
      <c r="W220">
        <v>3.6680299999999999E-2</v>
      </c>
      <c r="X220">
        <v>0.1194204</v>
      </c>
      <c r="Y220">
        <v>0.1234239</v>
      </c>
      <c r="Z220">
        <v>3.9354500000000001E-2</v>
      </c>
      <c r="AA220">
        <v>4.0937599999999998E-2</v>
      </c>
      <c r="AB220">
        <v>0.12992509999999999</v>
      </c>
      <c r="AC220">
        <v>0.13515160000000001</v>
      </c>
      <c r="AD220">
        <v>0.24395420000000001</v>
      </c>
      <c r="AE220">
        <v>0.2281425</v>
      </c>
    </row>
    <row r="221" spans="1:31" x14ac:dyDescent="0.2">
      <c r="A221" t="s">
        <v>246</v>
      </c>
      <c r="B221">
        <v>1.2709239999999999</v>
      </c>
      <c r="C221" s="13">
        <f t="shared" si="11"/>
        <v>0.42364133333333331</v>
      </c>
      <c r="D221">
        <v>0.42790840000000002</v>
      </c>
      <c r="E221">
        <v>0.37762410000000002</v>
      </c>
      <c r="F221">
        <f t="shared" si="12"/>
        <v>0.80553249999999998</v>
      </c>
      <c r="G221" s="7">
        <f t="shared" si="13"/>
        <v>0.26851083333333331</v>
      </c>
      <c r="H221">
        <v>0.46539150000000001</v>
      </c>
      <c r="I221">
        <v>0.2431557</v>
      </c>
      <c r="J221">
        <v>0.26278489999999999</v>
      </c>
      <c r="K221">
        <v>0.23343120000000001</v>
      </c>
      <c r="L221">
        <v>0.21390300000000001</v>
      </c>
      <c r="M221">
        <v>0.29953160000000001</v>
      </c>
      <c r="N221" s="7">
        <v>0.29212860000000002</v>
      </c>
      <c r="O221" s="7">
        <f t="shared" si="10"/>
        <v>0.15287440000000002</v>
      </c>
      <c r="P221">
        <v>7.0063899999999998E-2</v>
      </c>
      <c r="Q221">
        <v>6.24872E-2</v>
      </c>
      <c r="R221">
        <v>0.2296414</v>
      </c>
      <c r="S221">
        <v>0.2294677</v>
      </c>
      <c r="T221">
        <v>7.2790199999999999E-2</v>
      </c>
      <c r="U221">
        <v>7.6767000000000002E-2</v>
      </c>
      <c r="V221">
        <v>3.5927199999999999E-2</v>
      </c>
      <c r="W221">
        <v>3.6862899999999997E-2</v>
      </c>
      <c r="X221">
        <v>0.11984209999999999</v>
      </c>
      <c r="Y221">
        <v>0.1233136</v>
      </c>
      <c r="Z221">
        <v>3.6708699999999997E-2</v>
      </c>
      <c r="AA221">
        <v>4.0058299999999998E-2</v>
      </c>
      <c r="AB221">
        <v>0.1256593</v>
      </c>
      <c r="AC221">
        <v>0.13712559999999999</v>
      </c>
      <c r="AD221">
        <v>0.2296414</v>
      </c>
      <c r="AE221">
        <v>0.2294677</v>
      </c>
    </row>
    <row r="222" spans="1:31" x14ac:dyDescent="0.2">
      <c r="A222" t="s">
        <v>247</v>
      </c>
      <c r="B222">
        <v>1.277825</v>
      </c>
      <c r="C222" s="13">
        <f t="shared" si="11"/>
        <v>0.42594166666666666</v>
      </c>
      <c r="D222">
        <v>0.42787239999999999</v>
      </c>
      <c r="E222">
        <v>0.37881569999999998</v>
      </c>
      <c r="F222">
        <f t="shared" si="12"/>
        <v>0.80668809999999991</v>
      </c>
      <c r="G222" s="7">
        <f t="shared" si="13"/>
        <v>0.26889603333333328</v>
      </c>
      <c r="H222">
        <v>0.47113660000000002</v>
      </c>
      <c r="I222">
        <v>0.2433604</v>
      </c>
      <c r="J222">
        <v>0.25396619999999998</v>
      </c>
      <c r="K222">
        <v>0.23350309999999999</v>
      </c>
      <c r="L222">
        <v>0.23113980000000001</v>
      </c>
      <c r="M222">
        <v>0.30127429999999999</v>
      </c>
      <c r="N222" s="7">
        <v>0.30455739999999998</v>
      </c>
      <c r="O222" s="7">
        <f t="shared" si="10"/>
        <v>0.15681479999999998</v>
      </c>
      <c r="P222">
        <v>7.0492100000000002E-2</v>
      </c>
      <c r="Q222">
        <v>7.0395299999999994E-2</v>
      </c>
      <c r="R222">
        <v>0.23416200000000001</v>
      </c>
      <c r="S222">
        <v>0.23078219999999999</v>
      </c>
      <c r="T222">
        <v>7.3268E-2</v>
      </c>
      <c r="U222">
        <v>7.7347299999999994E-2</v>
      </c>
      <c r="V222">
        <v>3.6235099999999999E-2</v>
      </c>
      <c r="W222">
        <v>3.7032900000000001E-2</v>
      </c>
      <c r="X222">
        <v>0.1201895</v>
      </c>
      <c r="Y222">
        <v>0.1231709</v>
      </c>
      <c r="Z222">
        <v>3.75681E-2</v>
      </c>
      <c r="AA222">
        <v>3.9779200000000001E-2</v>
      </c>
      <c r="AB222">
        <v>0.12335309999999999</v>
      </c>
      <c r="AC222">
        <v>0.13061310000000001</v>
      </c>
      <c r="AD222">
        <v>0.23416200000000001</v>
      </c>
      <c r="AE222">
        <v>0.23078219999999999</v>
      </c>
    </row>
    <row r="223" spans="1:31" x14ac:dyDescent="0.2">
      <c r="A223" t="s">
        <v>248</v>
      </c>
      <c r="B223">
        <v>1.2855559999999999</v>
      </c>
      <c r="C223" s="13">
        <f t="shared" si="11"/>
        <v>0.42851866666666666</v>
      </c>
      <c r="D223">
        <v>0.43168649999999997</v>
      </c>
      <c r="E223">
        <v>0.38089840000000003</v>
      </c>
      <c r="F223">
        <f t="shared" si="12"/>
        <v>0.81258490000000005</v>
      </c>
      <c r="G223" s="7">
        <f t="shared" si="13"/>
        <v>0.27086163333333335</v>
      </c>
      <c r="H223">
        <v>0.47297129999999998</v>
      </c>
      <c r="I223">
        <v>0.243474</v>
      </c>
      <c r="J223">
        <v>0.2469604</v>
      </c>
      <c r="K223">
        <v>0.2335255</v>
      </c>
      <c r="L223">
        <v>0.24067630000000001</v>
      </c>
      <c r="M223">
        <v>0.30294949999999998</v>
      </c>
      <c r="N223" s="7">
        <v>0.33034350000000001</v>
      </c>
      <c r="O223" s="7">
        <f t="shared" si="10"/>
        <v>0.16925580000000001</v>
      </c>
      <c r="P223">
        <v>7.0888999999999994E-2</v>
      </c>
      <c r="Q223">
        <v>7.9505900000000004E-2</v>
      </c>
      <c r="R223">
        <v>0.2508377</v>
      </c>
      <c r="S223">
        <v>0.2320605</v>
      </c>
      <c r="T223">
        <v>7.3703299999999999E-2</v>
      </c>
      <c r="U223">
        <v>8.1581799999999996E-2</v>
      </c>
      <c r="V223">
        <v>3.6515800000000001E-2</v>
      </c>
      <c r="W223">
        <v>3.7187499999999998E-2</v>
      </c>
      <c r="X223">
        <v>0.1204701</v>
      </c>
      <c r="Y223">
        <v>0.1230039</v>
      </c>
      <c r="Z223">
        <v>3.9904299999999997E-2</v>
      </c>
      <c r="AA223">
        <v>4.1677499999999999E-2</v>
      </c>
      <c r="AB223">
        <v>0.1207964</v>
      </c>
      <c r="AC223">
        <v>0.126164</v>
      </c>
      <c r="AD223">
        <v>0.2508377</v>
      </c>
      <c r="AE223">
        <v>0.2320605</v>
      </c>
    </row>
    <row r="224" spans="1:31" x14ac:dyDescent="0.2">
      <c r="A224" t="s">
        <v>249</v>
      </c>
      <c r="B224">
        <v>1.2820830000000001</v>
      </c>
      <c r="C224" s="13">
        <f t="shared" si="11"/>
        <v>0.42736100000000005</v>
      </c>
      <c r="D224">
        <v>0.4295909</v>
      </c>
      <c r="E224">
        <v>0.37963400000000003</v>
      </c>
      <c r="F224">
        <f t="shared" si="12"/>
        <v>0.80922490000000002</v>
      </c>
      <c r="G224" s="7">
        <f t="shared" si="13"/>
        <v>0.26974163333333334</v>
      </c>
      <c r="H224">
        <v>0.47285769999999999</v>
      </c>
      <c r="I224">
        <v>0.2435185</v>
      </c>
      <c r="J224">
        <v>0.2197047</v>
      </c>
      <c r="K224">
        <v>0.2334745</v>
      </c>
      <c r="L224">
        <v>0.25090479999999998</v>
      </c>
      <c r="M224">
        <v>0.30451689999999998</v>
      </c>
      <c r="N224" s="7">
        <v>0.31840459999999998</v>
      </c>
      <c r="O224" s="7">
        <f t="shared" si="10"/>
        <v>0.1685603</v>
      </c>
      <c r="P224">
        <v>7.1237499999999995E-2</v>
      </c>
      <c r="Q224">
        <v>7.9889299999999996E-2</v>
      </c>
      <c r="R224">
        <v>0.23851539999999999</v>
      </c>
      <c r="S224">
        <v>0.23327929999999999</v>
      </c>
      <c r="T224">
        <v>7.4092699999999997E-2</v>
      </c>
      <c r="U224">
        <v>6.9955000000000003E-2</v>
      </c>
      <c r="V224">
        <v>3.67672E-2</v>
      </c>
      <c r="W224">
        <v>3.7325499999999998E-2</v>
      </c>
      <c r="X224">
        <v>0.1206932</v>
      </c>
      <c r="Y224">
        <v>0.1228252</v>
      </c>
      <c r="Z224">
        <v>3.6130900000000001E-2</v>
      </c>
      <c r="AA224">
        <v>3.3824100000000003E-2</v>
      </c>
      <c r="AB224">
        <v>0.1134749</v>
      </c>
      <c r="AC224">
        <v>0.1062298</v>
      </c>
      <c r="AD224">
        <v>0.23851539999999999</v>
      </c>
      <c r="AE224">
        <v>0.23327929999999999</v>
      </c>
    </row>
    <row r="225" spans="1:31" x14ac:dyDescent="0.2">
      <c r="A225" t="s">
        <v>250</v>
      </c>
      <c r="B225">
        <v>1.2836019999999999</v>
      </c>
      <c r="C225" s="13">
        <f t="shared" si="11"/>
        <v>0.42786733333333332</v>
      </c>
      <c r="D225">
        <v>0.42625809999999997</v>
      </c>
      <c r="E225">
        <v>0.3827796</v>
      </c>
      <c r="F225">
        <f t="shared" si="12"/>
        <v>0.80903769999999997</v>
      </c>
      <c r="G225" s="7">
        <f t="shared" si="13"/>
        <v>0.26967923333333332</v>
      </c>
      <c r="H225">
        <v>0.47456429999999999</v>
      </c>
      <c r="I225">
        <v>0.2435177</v>
      </c>
      <c r="J225">
        <v>0.23855319999999999</v>
      </c>
      <c r="K225">
        <v>0.2333306</v>
      </c>
      <c r="L225">
        <v>0.25434469999999998</v>
      </c>
      <c r="M225">
        <v>0.30595220000000001</v>
      </c>
      <c r="N225" s="7">
        <v>0.3331114</v>
      </c>
      <c r="O225" s="7">
        <f t="shared" si="10"/>
        <v>0.1689215</v>
      </c>
      <c r="P225">
        <v>7.15258E-2</v>
      </c>
      <c r="Q225">
        <v>8.4725099999999998E-2</v>
      </c>
      <c r="R225">
        <v>0.2483862</v>
      </c>
      <c r="S225">
        <v>0.23442640000000001</v>
      </c>
      <c r="T225">
        <v>7.4437699999999996E-2</v>
      </c>
      <c r="U225">
        <v>7.9464800000000002E-2</v>
      </c>
      <c r="V225">
        <v>3.69892E-2</v>
      </c>
      <c r="W225">
        <v>3.7448500000000003E-2</v>
      </c>
      <c r="X225">
        <v>0.1208684</v>
      </c>
      <c r="Y225">
        <v>0.12264940000000001</v>
      </c>
      <c r="Z225">
        <v>4.0860100000000003E-2</v>
      </c>
      <c r="AA225">
        <v>3.8604699999999999E-2</v>
      </c>
      <c r="AB225">
        <v>0.12266199999999999</v>
      </c>
      <c r="AC225">
        <v>0.1158912</v>
      </c>
      <c r="AD225">
        <v>0.2483862</v>
      </c>
      <c r="AE225">
        <v>0.23442640000000001</v>
      </c>
    </row>
    <row r="226" spans="1:31" x14ac:dyDescent="0.2">
      <c r="A226" t="s">
        <v>251</v>
      </c>
      <c r="B226">
        <v>1.279998</v>
      </c>
      <c r="C226" s="13">
        <f t="shared" si="11"/>
        <v>0.42666599999999999</v>
      </c>
      <c r="D226">
        <v>0.4239407</v>
      </c>
      <c r="E226">
        <v>0.38343690000000002</v>
      </c>
      <c r="F226">
        <f t="shared" si="12"/>
        <v>0.80737760000000003</v>
      </c>
      <c r="G226" s="7">
        <f t="shared" si="13"/>
        <v>0.26912586666666666</v>
      </c>
      <c r="H226">
        <v>0.4726206</v>
      </c>
      <c r="I226">
        <v>0.2434818</v>
      </c>
      <c r="J226">
        <v>0.2421884</v>
      </c>
      <c r="K226">
        <v>0.2330845</v>
      </c>
      <c r="L226">
        <v>0.25745899999999999</v>
      </c>
      <c r="M226">
        <v>0.30723929999999999</v>
      </c>
      <c r="N226" s="7">
        <v>0.32322390000000001</v>
      </c>
      <c r="O226" s="7">
        <f t="shared" si="10"/>
        <v>0.16172590000000003</v>
      </c>
      <c r="P226">
        <v>7.1746900000000002E-2</v>
      </c>
      <c r="Q226">
        <v>8.3216899999999996E-2</v>
      </c>
      <c r="R226">
        <v>0.240007</v>
      </c>
      <c r="S226">
        <v>0.23549239999999999</v>
      </c>
      <c r="T226">
        <v>7.4737100000000001E-2</v>
      </c>
      <c r="U226">
        <v>7.8281100000000006E-2</v>
      </c>
      <c r="V226">
        <v>3.7181199999999998E-2</v>
      </c>
      <c r="W226">
        <v>3.7555999999999999E-2</v>
      </c>
      <c r="X226">
        <v>0.12100080000000001</v>
      </c>
      <c r="Y226">
        <v>0.12248100000000001</v>
      </c>
      <c r="Z226">
        <v>4.0025100000000001E-2</v>
      </c>
      <c r="AA226">
        <v>3.8255999999999998E-2</v>
      </c>
      <c r="AB226">
        <v>0.12383089999999999</v>
      </c>
      <c r="AC226">
        <v>0.1183575</v>
      </c>
      <c r="AD226">
        <v>0.240007</v>
      </c>
      <c r="AE226">
        <v>0.23549239999999999</v>
      </c>
    </row>
    <row r="227" spans="1:31" x14ac:dyDescent="0.2">
      <c r="A227" t="s">
        <v>252</v>
      </c>
      <c r="B227">
        <v>1.2839210000000001</v>
      </c>
      <c r="C227" s="13">
        <f t="shared" si="11"/>
        <v>0.4279736666666667</v>
      </c>
      <c r="D227">
        <v>0.42428120000000002</v>
      </c>
      <c r="E227">
        <v>0.38588020000000001</v>
      </c>
      <c r="F227">
        <f t="shared" si="12"/>
        <v>0.81016140000000003</v>
      </c>
      <c r="G227" s="7">
        <f t="shared" si="13"/>
        <v>0.27005380000000001</v>
      </c>
      <c r="H227">
        <v>0.47375919999999999</v>
      </c>
      <c r="I227">
        <v>0.24341760000000001</v>
      </c>
      <c r="J227">
        <v>0.2419065</v>
      </c>
      <c r="K227">
        <v>0.23273920000000001</v>
      </c>
      <c r="L227">
        <v>0.2477047</v>
      </c>
      <c r="M227">
        <v>0.30837799999999999</v>
      </c>
      <c r="N227" s="7">
        <v>0.33130080000000001</v>
      </c>
      <c r="O227" s="7">
        <f t="shared" si="10"/>
        <v>0.16909220000000003</v>
      </c>
      <c r="P227">
        <v>7.1901699999999999E-2</v>
      </c>
      <c r="Q227">
        <v>8.2064799999999993E-2</v>
      </c>
      <c r="R227">
        <v>0.24923600000000001</v>
      </c>
      <c r="S227">
        <v>0.2364764</v>
      </c>
      <c r="T227">
        <v>7.4992900000000001E-2</v>
      </c>
      <c r="U227">
        <v>8.0143800000000001E-2</v>
      </c>
      <c r="V227">
        <v>3.73449E-2</v>
      </c>
      <c r="W227">
        <v>3.7647899999999998E-2</v>
      </c>
      <c r="X227">
        <v>0.12109689999999999</v>
      </c>
      <c r="Y227">
        <v>0.12232079999999999</v>
      </c>
      <c r="Z227">
        <v>4.12562E-2</v>
      </c>
      <c r="AA227">
        <v>3.8887600000000001E-2</v>
      </c>
      <c r="AB227">
        <v>0.1245281</v>
      </c>
      <c r="AC227">
        <v>0.11737839999999999</v>
      </c>
      <c r="AD227">
        <v>0.24923600000000001</v>
      </c>
      <c r="AE227">
        <v>0.2364764</v>
      </c>
    </row>
    <row r="228" spans="1:31" x14ac:dyDescent="0.2">
      <c r="A228" t="s">
        <v>253</v>
      </c>
      <c r="B228">
        <v>1.285477</v>
      </c>
      <c r="C228" s="13">
        <f t="shared" si="11"/>
        <v>0.42849233333333331</v>
      </c>
      <c r="D228">
        <v>0.42577490000000001</v>
      </c>
      <c r="E228">
        <v>0.38623220000000003</v>
      </c>
      <c r="F228">
        <f t="shared" si="12"/>
        <v>0.81200709999999998</v>
      </c>
      <c r="G228" s="7">
        <f t="shared" si="13"/>
        <v>0.27066903333333331</v>
      </c>
      <c r="H228">
        <v>0.47347</v>
      </c>
      <c r="I228">
        <v>0.24333160000000001</v>
      </c>
      <c r="J228">
        <v>0.23661589999999999</v>
      </c>
      <c r="K228">
        <v>0.23231199999999999</v>
      </c>
      <c r="L228">
        <v>0.24694140000000001</v>
      </c>
      <c r="M228">
        <v>0.30937769999999998</v>
      </c>
      <c r="N228" s="7">
        <v>0.32247900000000002</v>
      </c>
      <c r="O228" s="7">
        <f t="shared" si="10"/>
        <v>0.16654190000000002</v>
      </c>
      <c r="P228">
        <v>7.1997800000000001E-2</v>
      </c>
      <c r="Q228">
        <v>7.9633399999999993E-2</v>
      </c>
      <c r="R228">
        <v>0.24284559999999999</v>
      </c>
      <c r="S228">
        <v>0.2373799</v>
      </c>
      <c r="T228">
        <v>7.5208899999999995E-2</v>
      </c>
      <c r="U228">
        <v>7.6303700000000002E-2</v>
      </c>
      <c r="V228">
        <v>3.7483900000000001E-2</v>
      </c>
      <c r="W228">
        <v>3.7725000000000002E-2</v>
      </c>
      <c r="X228">
        <v>0.1211646</v>
      </c>
      <c r="Y228">
        <v>0.122167</v>
      </c>
      <c r="Z228">
        <v>3.8615799999999999E-2</v>
      </c>
      <c r="AA228">
        <v>3.7687900000000003E-2</v>
      </c>
      <c r="AB228">
        <v>0.1197467</v>
      </c>
      <c r="AC228">
        <v>0.11686920000000001</v>
      </c>
      <c r="AD228">
        <v>0.24284559999999999</v>
      </c>
      <c r="AE228">
        <v>0.2373799</v>
      </c>
    </row>
    <row r="229" spans="1:31" x14ac:dyDescent="0.2">
      <c r="A229" t="s">
        <v>254</v>
      </c>
      <c r="B229">
        <v>1.2768459999999999</v>
      </c>
      <c r="C229" s="13">
        <f t="shared" si="11"/>
        <v>0.42561533333333329</v>
      </c>
      <c r="D229">
        <v>0.42311500000000002</v>
      </c>
      <c r="E229">
        <v>0.38757619999999998</v>
      </c>
      <c r="F229">
        <f t="shared" si="12"/>
        <v>0.81069119999999995</v>
      </c>
      <c r="G229" s="7">
        <f t="shared" si="13"/>
        <v>0.27023039999999998</v>
      </c>
      <c r="H229">
        <v>0.46615489999999998</v>
      </c>
      <c r="I229">
        <v>0.243229</v>
      </c>
      <c r="J229">
        <v>0.24017289999999999</v>
      </c>
      <c r="K229">
        <v>0.23182910000000001</v>
      </c>
      <c r="L229">
        <v>0.2287737</v>
      </c>
      <c r="M229">
        <v>0.31026100000000001</v>
      </c>
      <c r="N229" s="7">
        <v>0.30250009999999999</v>
      </c>
      <c r="O229" s="7">
        <f t="shared" si="10"/>
        <v>0.1606437</v>
      </c>
      <c r="P229">
        <v>7.2048899999999999E-2</v>
      </c>
      <c r="Q229">
        <v>6.9204100000000005E-2</v>
      </c>
      <c r="R229">
        <v>0.233296</v>
      </c>
      <c r="S229">
        <v>0.23821210000000001</v>
      </c>
      <c r="T229">
        <v>7.5392200000000006E-2</v>
      </c>
      <c r="U229">
        <v>7.2652300000000003E-2</v>
      </c>
      <c r="V229">
        <v>3.76038E-2</v>
      </c>
      <c r="W229">
        <v>3.77884E-2</v>
      </c>
      <c r="X229">
        <v>0.1212139</v>
      </c>
      <c r="Y229">
        <v>0.1220151</v>
      </c>
      <c r="Z229">
        <v>3.4597799999999998E-2</v>
      </c>
      <c r="AA229">
        <v>3.8054499999999998E-2</v>
      </c>
      <c r="AB229">
        <v>0.11437269999999999</v>
      </c>
      <c r="AC229">
        <v>0.1258001</v>
      </c>
      <c r="AD229">
        <v>0.233296</v>
      </c>
      <c r="AE229">
        <v>0.23821210000000001</v>
      </c>
    </row>
    <row r="230" spans="1:31" x14ac:dyDescent="0.2">
      <c r="A230" t="s">
        <v>255</v>
      </c>
      <c r="B230">
        <v>1.2649049999999999</v>
      </c>
      <c r="C230" s="13">
        <f t="shared" si="11"/>
        <v>0.42163499999999998</v>
      </c>
      <c r="D230">
        <v>0.4187748</v>
      </c>
      <c r="E230">
        <v>0.38326320000000003</v>
      </c>
      <c r="F230">
        <f t="shared" si="12"/>
        <v>0.80203800000000003</v>
      </c>
      <c r="G230" s="7">
        <f t="shared" si="13"/>
        <v>0.26734600000000003</v>
      </c>
      <c r="H230">
        <v>0.46286690000000003</v>
      </c>
      <c r="I230">
        <v>0.2431113</v>
      </c>
      <c r="J230">
        <v>0.24186559999999999</v>
      </c>
      <c r="K230">
        <v>0.23132539999999999</v>
      </c>
      <c r="L230">
        <v>0.23695189999999999</v>
      </c>
      <c r="M230">
        <v>0.31105850000000002</v>
      </c>
      <c r="N230" s="7">
        <v>0.29156199999999999</v>
      </c>
      <c r="O230" s="7">
        <f t="shared" si="10"/>
        <v>0.15195700000000001</v>
      </c>
      <c r="P230">
        <v>7.2072999999999998E-2</v>
      </c>
      <c r="Q230">
        <v>6.90862E-2</v>
      </c>
      <c r="R230">
        <v>0.2224758</v>
      </c>
      <c r="S230">
        <v>0.23898539999999999</v>
      </c>
      <c r="T230">
        <v>7.5550400000000004E-2</v>
      </c>
      <c r="U230">
        <v>7.0518800000000006E-2</v>
      </c>
      <c r="V230">
        <v>3.7711000000000001E-2</v>
      </c>
      <c r="W230">
        <v>3.7839400000000002E-2</v>
      </c>
      <c r="X230">
        <v>0.121254</v>
      </c>
      <c r="Y230">
        <v>0.1218572</v>
      </c>
      <c r="Z230">
        <v>3.3879600000000003E-2</v>
      </c>
      <c r="AA230">
        <v>3.6639199999999997E-2</v>
      </c>
      <c r="AB230">
        <v>0.1162005</v>
      </c>
      <c r="AC230">
        <v>0.1256651</v>
      </c>
      <c r="AD230">
        <v>0.2224758</v>
      </c>
      <c r="AE230">
        <v>0.23898539999999999</v>
      </c>
    </row>
    <row r="231" spans="1:31" x14ac:dyDescent="0.2">
      <c r="A231" t="s">
        <v>256</v>
      </c>
      <c r="B231">
        <v>1.2776970000000001</v>
      </c>
      <c r="C231" s="13">
        <f t="shared" si="11"/>
        <v>0.42589900000000003</v>
      </c>
      <c r="D231">
        <v>0.42344779999999999</v>
      </c>
      <c r="E231">
        <v>0.38535900000000001</v>
      </c>
      <c r="F231">
        <f t="shared" si="12"/>
        <v>0.80880679999999994</v>
      </c>
      <c r="G231" s="7">
        <f t="shared" si="13"/>
        <v>0.26960226666666665</v>
      </c>
      <c r="H231">
        <v>0.46889019999999998</v>
      </c>
      <c r="I231">
        <v>0.2429781</v>
      </c>
      <c r="J231">
        <v>0.246807</v>
      </c>
      <c r="K231">
        <v>0.2308337</v>
      </c>
      <c r="L231">
        <v>0.21642249999999999</v>
      </c>
      <c r="M231">
        <v>0.31179590000000001</v>
      </c>
      <c r="N231" s="7">
        <v>0.27770250000000002</v>
      </c>
      <c r="O231" s="7">
        <f t="shared" si="10"/>
        <v>0.14906250000000004</v>
      </c>
      <c r="P231">
        <v>7.2086700000000004E-2</v>
      </c>
      <c r="Q231">
        <v>6.0101099999999998E-2</v>
      </c>
      <c r="R231">
        <v>0.2176014</v>
      </c>
      <c r="S231">
        <v>0.23970920000000001</v>
      </c>
      <c r="T231">
        <v>7.5689400000000004E-2</v>
      </c>
      <c r="U231">
        <v>6.85389E-2</v>
      </c>
      <c r="V231">
        <v>3.7810099999999999E-2</v>
      </c>
      <c r="W231">
        <v>3.7879400000000001E-2</v>
      </c>
      <c r="X231">
        <v>0.1212902</v>
      </c>
      <c r="Y231">
        <v>0.121688</v>
      </c>
      <c r="Z231">
        <v>3.3653200000000001E-2</v>
      </c>
      <c r="AA231">
        <v>3.4885699999999999E-2</v>
      </c>
      <c r="AB231">
        <v>0.12118429999999999</v>
      </c>
      <c r="AC231">
        <v>0.1256227</v>
      </c>
      <c r="AD231">
        <v>0.2176014</v>
      </c>
      <c r="AE231">
        <v>0.23970920000000001</v>
      </c>
    </row>
    <row r="232" spans="1:31" x14ac:dyDescent="0.2">
      <c r="A232" t="s">
        <v>257</v>
      </c>
      <c r="B232">
        <v>1.2529749999999999</v>
      </c>
      <c r="C232" s="13">
        <f t="shared" si="11"/>
        <v>0.4176583333333333</v>
      </c>
      <c r="D232">
        <v>0.41410360000000002</v>
      </c>
      <c r="E232">
        <v>0.38014949999999997</v>
      </c>
      <c r="F232">
        <f t="shared" si="12"/>
        <v>0.79425309999999993</v>
      </c>
      <c r="G232" s="7">
        <f t="shared" si="13"/>
        <v>0.26475103333333333</v>
      </c>
      <c r="H232">
        <v>0.45872230000000003</v>
      </c>
      <c r="I232">
        <v>0.2428284</v>
      </c>
      <c r="J232">
        <v>0.25794080000000003</v>
      </c>
      <c r="K232">
        <v>0.23039029999999999</v>
      </c>
      <c r="L232">
        <v>0.1866593</v>
      </c>
      <c r="M232">
        <v>0.31248779999999998</v>
      </c>
      <c r="N232" s="7">
        <v>0.3152259</v>
      </c>
      <c r="O232" s="7">
        <f t="shared" si="10"/>
        <v>0.17507640000000002</v>
      </c>
      <c r="P232">
        <v>7.2104500000000002E-2</v>
      </c>
      <c r="Q232">
        <v>5.8839900000000001E-2</v>
      </c>
      <c r="R232">
        <v>0.256386</v>
      </c>
      <c r="S232">
        <v>0.24038329999999999</v>
      </c>
      <c r="T232">
        <v>7.5812500000000005E-2</v>
      </c>
      <c r="U232">
        <v>8.1309599999999996E-2</v>
      </c>
      <c r="V232">
        <v>3.79035E-2</v>
      </c>
      <c r="W232">
        <v>3.7909100000000001E-2</v>
      </c>
      <c r="X232">
        <v>0.1213244</v>
      </c>
      <c r="Y232">
        <v>0.121504</v>
      </c>
      <c r="Z232">
        <v>3.9793200000000001E-2</v>
      </c>
      <c r="AA232">
        <v>4.1516400000000002E-2</v>
      </c>
      <c r="AB232">
        <v>0.12623719999999999</v>
      </c>
      <c r="AC232">
        <v>0.13170370000000001</v>
      </c>
      <c r="AD232">
        <v>0.256386</v>
      </c>
      <c r="AE232">
        <v>0.24038329999999999</v>
      </c>
    </row>
    <row r="233" spans="1:31" x14ac:dyDescent="0.2">
      <c r="A233" t="s">
        <v>258</v>
      </c>
      <c r="B233">
        <v>1.2755730000000001</v>
      </c>
      <c r="C233" s="13">
        <f t="shared" si="11"/>
        <v>0.42519100000000004</v>
      </c>
      <c r="D233">
        <v>0.4208017</v>
      </c>
      <c r="E233">
        <v>0.38791239999999999</v>
      </c>
      <c r="F233">
        <f t="shared" si="12"/>
        <v>0.80871409999999999</v>
      </c>
      <c r="G233" s="7">
        <f t="shared" si="13"/>
        <v>0.26957136666666665</v>
      </c>
      <c r="H233">
        <v>0.46685900000000002</v>
      </c>
      <c r="I233">
        <v>0.2426634</v>
      </c>
      <c r="J233">
        <v>0.24713389999999999</v>
      </c>
      <c r="K233">
        <v>0.23002320000000001</v>
      </c>
      <c r="L233">
        <v>0.20841380000000001</v>
      </c>
      <c r="M233">
        <v>0.31312849999999998</v>
      </c>
      <c r="N233" s="7">
        <v>0.3039192</v>
      </c>
      <c r="O233" s="7">
        <f t="shared" si="10"/>
        <v>0.16546950000000002</v>
      </c>
      <c r="P233">
        <v>7.2134199999999996E-2</v>
      </c>
      <c r="Q233">
        <v>6.3340999999999995E-2</v>
      </c>
      <c r="R233">
        <v>0.24057819999999999</v>
      </c>
      <c r="S233">
        <v>0.24099429999999999</v>
      </c>
      <c r="T233">
        <v>7.59185E-2</v>
      </c>
      <c r="U233">
        <v>7.51087E-2</v>
      </c>
      <c r="V233">
        <v>3.79911E-2</v>
      </c>
      <c r="W233">
        <v>3.79274E-2</v>
      </c>
      <c r="X233">
        <v>0.12135899999999999</v>
      </c>
      <c r="Y233">
        <v>0.12130440000000001</v>
      </c>
      <c r="Z233">
        <v>3.62583E-2</v>
      </c>
      <c r="AA233">
        <v>3.88504E-2</v>
      </c>
      <c r="AB233">
        <v>0.11930250000000001</v>
      </c>
      <c r="AC233">
        <v>0.12783140000000001</v>
      </c>
      <c r="AD233">
        <v>0.24057819999999999</v>
      </c>
      <c r="AE233">
        <v>0.24099429999999999</v>
      </c>
    </row>
    <row r="234" spans="1:31" x14ac:dyDescent="0.2">
      <c r="A234" t="s">
        <v>259</v>
      </c>
      <c r="B234">
        <v>1.2944530000000001</v>
      </c>
      <c r="C234" s="13">
        <f t="shared" si="11"/>
        <v>0.43148433333333336</v>
      </c>
      <c r="D234">
        <v>0.42706159999999999</v>
      </c>
      <c r="E234">
        <v>0.39343889999999998</v>
      </c>
      <c r="F234">
        <f t="shared" si="12"/>
        <v>0.82050049999999997</v>
      </c>
      <c r="G234" s="7">
        <f t="shared" si="13"/>
        <v>0.27350016666666666</v>
      </c>
      <c r="H234">
        <v>0.4739527</v>
      </c>
      <c r="I234">
        <v>0.24249290000000001</v>
      </c>
      <c r="J234">
        <v>0.2445475</v>
      </c>
      <c r="K234">
        <v>0.2297343</v>
      </c>
      <c r="L234">
        <v>0.22019050000000001</v>
      </c>
      <c r="M234">
        <v>0.31371399999999999</v>
      </c>
      <c r="N234" s="7">
        <v>0.3202121</v>
      </c>
      <c r="O234" s="7">
        <f t="shared" si="10"/>
        <v>0.17139729999999997</v>
      </c>
      <c r="P234">
        <v>7.2175400000000001E-2</v>
      </c>
      <c r="Q234">
        <v>7.0507700000000006E-2</v>
      </c>
      <c r="R234">
        <v>0.2497045</v>
      </c>
      <c r="S234">
        <v>0.24153849999999999</v>
      </c>
      <c r="T234">
        <v>7.6009300000000002E-2</v>
      </c>
      <c r="U234">
        <v>7.8307100000000004E-2</v>
      </c>
      <c r="V234">
        <v>3.8073900000000001E-2</v>
      </c>
      <c r="W234">
        <v>3.7935400000000001E-2</v>
      </c>
      <c r="X234">
        <v>0.1213988</v>
      </c>
      <c r="Y234">
        <v>0.1210941</v>
      </c>
      <c r="Z234">
        <v>3.8831900000000003E-2</v>
      </c>
      <c r="AA234">
        <v>3.9475200000000002E-2</v>
      </c>
      <c r="AB234">
        <v>0.1212693</v>
      </c>
      <c r="AC234">
        <v>0.1232782</v>
      </c>
      <c r="AD234">
        <v>0.2497045</v>
      </c>
      <c r="AE234">
        <v>0.24153849999999999</v>
      </c>
    </row>
    <row r="235" spans="1:31" x14ac:dyDescent="0.2">
      <c r="A235" t="s">
        <v>260</v>
      </c>
      <c r="B235">
        <v>1.290861</v>
      </c>
      <c r="C235" s="13">
        <f t="shared" si="11"/>
        <v>0.43028700000000003</v>
      </c>
      <c r="D235">
        <v>0.42547659999999998</v>
      </c>
      <c r="E235">
        <v>0.3927445</v>
      </c>
      <c r="F235">
        <f t="shared" si="12"/>
        <v>0.81822109999999992</v>
      </c>
      <c r="G235" s="7">
        <f t="shared" si="13"/>
        <v>0.27274036666666662</v>
      </c>
      <c r="H235">
        <v>0.47263949999999999</v>
      </c>
      <c r="I235">
        <v>0.24232989999999999</v>
      </c>
      <c r="J235">
        <v>0.23877319999999999</v>
      </c>
      <c r="K235">
        <v>0.2295131</v>
      </c>
      <c r="L235">
        <v>0.2289899</v>
      </c>
      <c r="M235">
        <v>0.31423479999999998</v>
      </c>
      <c r="N235" s="7">
        <v>0.3205886</v>
      </c>
      <c r="O235" s="7">
        <f t="shared" si="10"/>
        <v>0.170629</v>
      </c>
      <c r="P235">
        <v>7.2222999999999996E-2</v>
      </c>
      <c r="Q235">
        <v>7.3411599999999994E-2</v>
      </c>
      <c r="R235">
        <v>0.24717710000000001</v>
      </c>
      <c r="S235">
        <v>0.2420118</v>
      </c>
      <c r="T235">
        <v>7.6086699999999993E-2</v>
      </c>
      <c r="U235">
        <v>7.6548000000000005E-2</v>
      </c>
      <c r="V235">
        <v>3.8151999999999998E-2</v>
      </c>
      <c r="W235">
        <v>3.7934700000000002E-2</v>
      </c>
      <c r="X235">
        <v>0.12144779999999999</v>
      </c>
      <c r="Y235">
        <v>0.12088210000000001</v>
      </c>
      <c r="Z235">
        <v>3.8633300000000002E-2</v>
      </c>
      <c r="AA235">
        <v>3.7914700000000003E-2</v>
      </c>
      <c r="AB235">
        <v>0.1205075</v>
      </c>
      <c r="AC235">
        <v>0.1182657</v>
      </c>
      <c r="AD235">
        <v>0.24717710000000001</v>
      </c>
      <c r="AE235">
        <v>0.2420118</v>
      </c>
    </row>
    <row r="236" spans="1:31" x14ac:dyDescent="0.2">
      <c r="A236" t="s">
        <v>261</v>
      </c>
      <c r="B236">
        <v>1.2902530000000001</v>
      </c>
      <c r="C236" s="13">
        <f t="shared" si="11"/>
        <v>0.43008433333333335</v>
      </c>
      <c r="D236">
        <v>0.42374050000000002</v>
      </c>
      <c r="E236">
        <v>0.39209939999999999</v>
      </c>
      <c r="F236">
        <f t="shared" si="12"/>
        <v>0.81583990000000006</v>
      </c>
      <c r="G236" s="7">
        <f t="shared" si="13"/>
        <v>0.27194663333333335</v>
      </c>
      <c r="H236">
        <v>0.47441319999999998</v>
      </c>
      <c r="I236">
        <v>0.24218799999999999</v>
      </c>
      <c r="J236">
        <v>0.2252575</v>
      </c>
      <c r="K236">
        <v>0.2293432</v>
      </c>
      <c r="L236">
        <v>0.23737539999999999</v>
      </c>
      <c r="M236">
        <v>0.3146853</v>
      </c>
      <c r="N236" s="7">
        <v>0.31522299999999998</v>
      </c>
      <c r="O236" s="7">
        <f t="shared" si="10"/>
        <v>0.16939049999999997</v>
      </c>
      <c r="P236">
        <v>7.2270399999999999E-2</v>
      </c>
      <c r="Q236">
        <v>7.4826199999999995E-2</v>
      </c>
      <c r="R236">
        <v>0.24039679999999999</v>
      </c>
      <c r="S236">
        <v>0.24241489999999999</v>
      </c>
      <c r="T236">
        <v>7.6153600000000002E-2</v>
      </c>
      <c r="U236">
        <v>7.1006299999999994E-2</v>
      </c>
      <c r="V236">
        <v>3.8225799999999997E-2</v>
      </c>
      <c r="W236">
        <v>3.7927799999999998E-2</v>
      </c>
      <c r="X236">
        <v>0.12150950000000001</v>
      </c>
      <c r="Y236">
        <v>0.12067849999999999</v>
      </c>
      <c r="Z236">
        <v>3.62257E-2</v>
      </c>
      <c r="AA236">
        <v>3.4780699999999998E-2</v>
      </c>
      <c r="AB236">
        <v>0.1149208</v>
      </c>
      <c r="AC236">
        <v>0.1103367</v>
      </c>
      <c r="AD236">
        <v>0.24039679999999999</v>
      </c>
      <c r="AE236">
        <v>0.24241489999999999</v>
      </c>
    </row>
    <row r="237" spans="1:31" x14ac:dyDescent="0.2">
      <c r="A237" t="s">
        <v>262</v>
      </c>
      <c r="B237">
        <v>1.292071</v>
      </c>
      <c r="C237" s="13">
        <f t="shared" si="11"/>
        <v>0.43069033333333334</v>
      </c>
      <c r="D237">
        <v>0.42774200000000001</v>
      </c>
      <c r="E237">
        <v>0.3889493</v>
      </c>
      <c r="F237">
        <f t="shared" si="12"/>
        <v>0.81669130000000001</v>
      </c>
      <c r="G237" s="7">
        <f t="shared" si="13"/>
        <v>0.27223043333333335</v>
      </c>
      <c r="H237">
        <v>0.47538000000000002</v>
      </c>
      <c r="I237">
        <v>0.24207919999999999</v>
      </c>
      <c r="J237">
        <v>0.2335593</v>
      </c>
      <c r="K237">
        <v>0.2292082</v>
      </c>
      <c r="L237">
        <v>0.24082219999999999</v>
      </c>
      <c r="M237">
        <v>0.3150637</v>
      </c>
      <c r="N237" s="7">
        <v>0.32896180000000003</v>
      </c>
      <c r="O237" s="7">
        <f t="shared" si="10"/>
        <v>0.17290840000000002</v>
      </c>
      <c r="P237">
        <v>7.2312199999999993E-2</v>
      </c>
      <c r="Q237">
        <v>7.9221299999999995E-2</v>
      </c>
      <c r="R237">
        <v>0.2497405</v>
      </c>
      <c r="S237">
        <v>0.24275150000000001</v>
      </c>
      <c r="T237">
        <v>7.6213199999999995E-2</v>
      </c>
      <c r="U237">
        <v>7.68321E-2</v>
      </c>
      <c r="V237">
        <v>3.82961E-2</v>
      </c>
      <c r="W237">
        <v>3.7917100000000002E-2</v>
      </c>
      <c r="X237">
        <v>0.12158720000000001</v>
      </c>
      <c r="Y237">
        <v>0.120492</v>
      </c>
      <c r="Z237">
        <v>3.9718400000000001E-2</v>
      </c>
      <c r="AA237">
        <v>3.7113699999999999E-2</v>
      </c>
      <c r="AB237">
        <v>0.1207387</v>
      </c>
      <c r="AC237">
        <v>0.11282059999999999</v>
      </c>
      <c r="AD237">
        <v>0.2497405</v>
      </c>
      <c r="AE237">
        <v>0.24275150000000001</v>
      </c>
    </row>
    <row r="238" spans="1:31" x14ac:dyDescent="0.2">
      <c r="A238" t="s">
        <v>263</v>
      </c>
      <c r="B238">
        <v>1.2930079999999999</v>
      </c>
      <c r="C238" s="13">
        <f t="shared" si="11"/>
        <v>0.43100266666666665</v>
      </c>
      <c r="D238">
        <v>0.42675980000000002</v>
      </c>
      <c r="E238">
        <v>0.38978049999999997</v>
      </c>
      <c r="F238">
        <f t="shared" si="12"/>
        <v>0.8165403</v>
      </c>
      <c r="G238" s="7">
        <f t="shared" si="13"/>
        <v>0.27218009999999998</v>
      </c>
      <c r="H238">
        <v>0.47646810000000001</v>
      </c>
      <c r="I238">
        <v>0.2420052</v>
      </c>
      <c r="J238">
        <v>0.244588</v>
      </c>
      <c r="K238">
        <v>0.2290963</v>
      </c>
      <c r="L238">
        <v>0.24086859999999999</v>
      </c>
      <c r="M238">
        <v>0.31536839999999999</v>
      </c>
      <c r="N238" s="7">
        <v>0.32185979999999997</v>
      </c>
      <c r="O238" s="7">
        <f t="shared" si="10"/>
        <v>0.16561090000000001</v>
      </c>
      <c r="P238">
        <v>7.2344199999999997E-2</v>
      </c>
      <c r="Q238">
        <v>7.7525899999999995E-2</v>
      </c>
      <c r="R238">
        <v>0.24433379999999999</v>
      </c>
      <c r="S238">
        <v>0.2430242</v>
      </c>
      <c r="T238">
        <v>7.6265799999999995E-2</v>
      </c>
      <c r="U238">
        <v>7.8723000000000001E-2</v>
      </c>
      <c r="V238">
        <v>3.8362399999999998E-2</v>
      </c>
      <c r="W238">
        <v>3.7903399999999997E-2</v>
      </c>
      <c r="X238">
        <v>0.1216802</v>
      </c>
      <c r="Y238">
        <v>0.120325</v>
      </c>
      <c r="Z238">
        <v>3.9194E-2</v>
      </c>
      <c r="AA238">
        <v>3.9529000000000002E-2</v>
      </c>
      <c r="AB238">
        <v>0.1217737</v>
      </c>
      <c r="AC238">
        <v>0.1228143</v>
      </c>
      <c r="AD238">
        <v>0.24433379999999999</v>
      </c>
      <c r="AE238">
        <v>0.2430242</v>
      </c>
    </row>
    <row r="239" spans="1:31" x14ac:dyDescent="0.2">
      <c r="A239" t="s">
        <v>264</v>
      </c>
      <c r="B239">
        <v>1.2988360000000001</v>
      </c>
      <c r="C239" s="13">
        <f t="shared" si="11"/>
        <v>0.43294533333333335</v>
      </c>
      <c r="D239">
        <v>0.43084359999999999</v>
      </c>
      <c r="E239">
        <v>0.39240439999999999</v>
      </c>
      <c r="F239">
        <f t="shared" si="12"/>
        <v>0.82324799999999998</v>
      </c>
      <c r="G239" s="7">
        <f t="shared" si="13"/>
        <v>0.27441599999999999</v>
      </c>
      <c r="H239">
        <v>0.47558830000000002</v>
      </c>
      <c r="I239">
        <v>0.24196290000000001</v>
      </c>
      <c r="J239">
        <v>0.2374829</v>
      </c>
      <c r="K239">
        <v>0.22900229999999999</v>
      </c>
      <c r="L239">
        <v>0.24256069999999999</v>
      </c>
      <c r="M239">
        <v>0.31560589999999999</v>
      </c>
      <c r="N239" s="7">
        <v>0.32942719999999998</v>
      </c>
      <c r="O239" s="7">
        <f t="shared" si="10"/>
        <v>0.17128779999999999</v>
      </c>
      <c r="P239">
        <v>7.2366200000000006E-2</v>
      </c>
      <c r="Q239">
        <v>7.9906099999999994E-2</v>
      </c>
      <c r="R239">
        <v>0.2495211</v>
      </c>
      <c r="S239">
        <v>0.2432397</v>
      </c>
      <c r="T239">
        <v>7.6311900000000002E-2</v>
      </c>
      <c r="U239">
        <v>7.8233300000000006E-2</v>
      </c>
      <c r="V239">
        <v>3.8425099999999997E-2</v>
      </c>
      <c r="W239">
        <v>3.7886799999999998E-2</v>
      </c>
      <c r="X239">
        <v>0.1217873</v>
      </c>
      <c r="Y239">
        <v>0.1201757</v>
      </c>
      <c r="Z239">
        <v>3.9562899999999998E-2</v>
      </c>
      <c r="AA239">
        <v>3.8670400000000001E-2</v>
      </c>
      <c r="AB239">
        <v>0.1200962</v>
      </c>
      <c r="AC239">
        <v>0.1173867</v>
      </c>
      <c r="AD239">
        <v>0.2495211</v>
      </c>
      <c r="AE239">
        <v>0.2432397</v>
      </c>
    </row>
    <row r="240" spans="1:31" x14ac:dyDescent="0.2">
      <c r="A240" t="s">
        <v>265</v>
      </c>
      <c r="B240">
        <v>1.2968569999999999</v>
      </c>
      <c r="C240" s="13">
        <f t="shared" si="11"/>
        <v>0.43228566666666662</v>
      </c>
      <c r="D240">
        <v>0.42862339999999999</v>
      </c>
      <c r="E240">
        <v>0.39360270000000003</v>
      </c>
      <c r="F240">
        <f t="shared" si="12"/>
        <v>0.82222609999999996</v>
      </c>
      <c r="G240" s="7">
        <f t="shared" si="13"/>
        <v>0.27407536666666665</v>
      </c>
      <c r="H240">
        <v>0.47463109999999997</v>
      </c>
      <c r="I240">
        <v>0.24195069999999999</v>
      </c>
      <c r="J240">
        <v>0.2361684</v>
      </c>
      <c r="K240">
        <v>0.2289284</v>
      </c>
      <c r="L240">
        <v>0.2406143</v>
      </c>
      <c r="M240">
        <v>0.31578679999999998</v>
      </c>
      <c r="N240" s="7">
        <v>0.31956030000000002</v>
      </c>
      <c r="O240" s="7">
        <f t="shared" si="10"/>
        <v>0.16719950000000006</v>
      </c>
      <c r="P240">
        <v>7.2381399999999999E-2</v>
      </c>
      <c r="Q240">
        <v>7.6890799999999995E-2</v>
      </c>
      <c r="R240">
        <v>0.24266950000000001</v>
      </c>
      <c r="S240">
        <v>0.24340539999999999</v>
      </c>
      <c r="T240">
        <v>7.6353599999999994E-2</v>
      </c>
      <c r="U240">
        <v>7.5469999999999995E-2</v>
      </c>
      <c r="V240">
        <v>3.8485199999999997E-2</v>
      </c>
      <c r="W240">
        <v>3.7868400000000003E-2</v>
      </c>
      <c r="X240">
        <v>0.12190719999999999</v>
      </c>
      <c r="Y240">
        <v>0.1200435</v>
      </c>
      <c r="Z240">
        <v>3.8825800000000001E-2</v>
      </c>
      <c r="AA240">
        <v>3.6644200000000002E-2</v>
      </c>
      <c r="AB240">
        <v>0.1214976</v>
      </c>
      <c r="AC240">
        <v>0.1146708</v>
      </c>
      <c r="AD240">
        <v>0.24266950000000001</v>
      </c>
      <c r="AE240">
        <v>0.24340539999999999</v>
      </c>
    </row>
    <row r="241" spans="1:31" x14ac:dyDescent="0.2">
      <c r="A241" t="s">
        <v>266</v>
      </c>
      <c r="B241">
        <v>1.2970170000000001</v>
      </c>
      <c r="C241" s="13">
        <f t="shared" si="11"/>
        <v>0.43233900000000003</v>
      </c>
      <c r="D241">
        <v>0.43054199999999998</v>
      </c>
      <c r="E241">
        <v>0.3931016</v>
      </c>
      <c r="F241">
        <f t="shared" si="12"/>
        <v>0.82364360000000003</v>
      </c>
      <c r="G241" s="7">
        <f t="shared" si="13"/>
        <v>0.2745478666666667</v>
      </c>
      <c r="H241">
        <v>0.47337319999999999</v>
      </c>
      <c r="I241">
        <v>0.24196409999999999</v>
      </c>
      <c r="J241">
        <v>0.23703779999999999</v>
      </c>
      <c r="K241">
        <v>0.22888439999999999</v>
      </c>
      <c r="L241">
        <v>0.22559770000000001</v>
      </c>
      <c r="M241">
        <v>0.31592959999999998</v>
      </c>
      <c r="N241" s="7">
        <v>0.30324299999999998</v>
      </c>
      <c r="O241" s="7">
        <f t="shared" si="10"/>
        <v>0.16295199999999999</v>
      </c>
      <c r="P241">
        <v>7.2397100000000006E-2</v>
      </c>
      <c r="Q241">
        <v>6.8410899999999997E-2</v>
      </c>
      <c r="R241">
        <v>0.23483209999999999</v>
      </c>
      <c r="S241">
        <v>0.24353250000000001</v>
      </c>
      <c r="T241">
        <v>7.6393900000000001E-2</v>
      </c>
      <c r="U241">
        <v>7.1880100000000002E-2</v>
      </c>
      <c r="V241">
        <v>3.8544099999999998E-2</v>
      </c>
      <c r="W241">
        <v>3.7849800000000003E-2</v>
      </c>
      <c r="X241">
        <v>0.12203799999999999</v>
      </c>
      <c r="Y241">
        <v>0.1199262</v>
      </c>
      <c r="Z241">
        <v>3.5408099999999998E-2</v>
      </c>
      <c r="AA241">
        <v>3.6471900000000002E-2</v>
      </c>
      <c r="AB241">
        <v>0.1167649</v>
      </c>
      <c r="AC241">
        <v>0.1202729</v>
      </c>
      <c r="AD241">
        <v>0.23483209999999999</v>
      </c>
      <c r="AE241">
        <v>0.24353250000000001</v>
      </c>
    </row>
    <row r="242" spans="1:31" x14ac:dyDescent="0.2">
      <c r="A242" t="s">
        <v>267</v>
      </c>
      <c r="B242">
        <v>1.284616</v>
      </c>
      <c r="C242" s="13">
        <f t="shared" si="11"/>
        <v>0.42820533333333333</v>
      </c>
      <c r="D242">
        <v>0.42694660000000001</v>
      </c>
      <c r="E242">
        <v>0.39195829999999998</v>
      </c>
      <c r="F242">
        <f t="shared" si="12"/>
        <v>0.81890489999999994</v>
      </c>
      <c r="G242" s="7">
        <f t="shared" si="13"/>
        <v>0.2729683</v>
      </c>
      <c r="H242">
        <v>0.4657114</v>
      </c>
      <c r="I242">
        <v>0.24199570000000001</v>
      </c>
      <c r="J242">
        <v>0.23493849999999999</v>
      </c>
      <c r="K242">
        <v>0.22888700000000001</v>
      </c>
      <c r="L242">
        <v>0.2372493</v>
      </c>
      <c r="M242">
        <v>0.31605499999999997</v>
      </c>
      <c r="N242" s="7">
        <v>0.29901610000000001</v>
      </c>
      <c r="O242" s="7">
        <f t="shared" si="10"/>
        <v>0.15782430000000003</v>
      </c>
      <c r="P242">
        <v>7.2423399999999999E-2</v>
      </c>
      <c r="Q242">
        <v>7.0941400000000002E-2</v>
      </c>
      <c r="R242">
        <v>0.22807479999999999</v>
      </c>
      <c r="S242">
        <v>0.24363170000000001</v>
      </c>
      <c r="T242">
        <v>7.6435600000000006E-2</v>
      </c>
      <c r="U242">
        <v>7.0250400000000005E-2</v>
      </c>
      <c r="V242">
        <v>3.8603699999999998E-2</v>
      </c>
      <c r="W242">
        <v>3.7831900000000002E-2</v>
      </c>
      <c r="X242">
        <v>0.1221771</v>
      </c>
      <c r="Y242">
        <v>0.1198186</v>
      </c>
      <c r="Z242">
        <v>3.4799900000000002E-2</v>
      </c>
      <c r="AA242">
        <v>3.5450500000000003E-2</v>
      </c>
      <c r="AB242">
        <v>0.11638129999999999</v>
      </c>
      <c r="AC242">
        <v>0.1185572</v>
      </c>
      <c r="AD242">
        <v>0.22807479999999999</v>
      </c>
      <c r="AE242">
        <v>0.24363170000000001</v>
      </c>
    </row>
    <row r="243" spans="1:31" x14ac:dyDescent="0.2">
      <c r="A243" t="s">
        <v>268</v>
      </c>
      <c r="B243">
        <v>1.2807379999999999</v>
      </c>
      <c r="C243" s="13">
        <f t="shared" si="11"/>
        <v>0.42691266666666666</v>
      </c>
      <c r="D243">
        <v>0.42454599999999998</v>
      </c>
      <c r="E243">
        <v>0.3905536</v>
      </c>
      <c r="F243">
        <f t="shared" si="12"/>
        <v>0.81509959999999992</v>
      </c>
      <c r="G243" s="7">
        <f t="shared" si="13"/>
        <v>0.27169986666666662</v>
      </c>
      <c r="H243">
        <v>0.46563890000000002</v>
      </c>
      <c r="I243">
        <v>0.24203459999999999</v>
      </c>
      <c r="J243">
        <v>0.25988139999999998</v>
      </c>
      <c r="K243">
        <v>0.22895109999999999</v>
      </c>
      <c r="L243">
        <v>0.20289460000000001</v>
      </c>
      <c r="M243">
        <v>0.31617650000000003</v>
      </c>
      <c r="N243" s="7">
        <v>0.28400209999999998</v>
      </c>
      <c r="O243" s="7">
        <f t="shared" si="10"/>
        <v>0.15257270000000001</v>
      </c>
      <c r="P243">
        <v>7.2468000000000005E-2</v>
      </c>
      <c r="Q243">
        <v>5.76225E-2</v>
      </c>
      <c r="R243">
        <v>0.22637959999999999</v>
      </c>
      <c r="S243">
        <v>0.24370849999999999</v>
      </c>
      <c r="T243">
        <v>7.6478500000000005E-2</v>
      </c>
      <c r="U243">
        <v>7.3806899999999995E-2</v>
      </c>
      <c r="V243">
        <v>3.8663799999999998E-2</v>
      </c>
      <c r="W243">
        <v>3.78147E-2</v>
      </c>
      <c r="X243">
        <v>0.1223191</v>
      </c>
      <c r="Y243">
        <v>0.1197155</v>
      </c>
      <c r="Z243">
        <v>3.7773399999999999E-2</v>
      </c>
      <c r="AA243">
        <v>3.60334E-2</v>
      </c>
      <c r="AB243">
        <v>0.13300400000000001</v>
      </c>
      <c r="AC243">
        <v>0.1268774</v>
      </c>
      <c r="AD243">
        <v>0.22637959999999999</v>
      </c>
      <c r="AE243">
        <v>0.24370849999999999</v>
      </c>
    </row>
    <row r="244" spans="1:31" x14ac:dyDescent="0.2">
      <c r="A244" t="s">
        <v>269</v>
      </c>
      <c r="B244">
        <v>1.2854490000000001</v>
      </c>
      <c r="C244" s="13">
        <f t="shared" si="11"/>
        <v>0.428483</v>
      </c>
      <c r="D244">
        <v>0.43031789999999998</v>
      </c>
      <c r="E244">
        <v>0.389683</v>
      </c>
      <c r="F244">
        <f t="shared" si="12"/>
        <v>0.82000089999999992</v>
      </c>
      <c r="G244" s="7">
        <f t="shared" si="13"/>
        <v>0.27333363333333333</v>
      </c>
      <c r="H244">
        <v>0.46544839999999998</v>
      </c>
      <c r="I244">
        <v>0.24206630000000001</v>
      </c>
      <c r="J244">
        <v>0.25462950000000001</v>
      </c>
      <c r="K244">
        <v>0.22909660000000001</v>
      </c>
      <c r="L244">
        <v>0.19988439999999999</v>
      </c>
      <c r="M244">
        <v>0.3162972</v>
      </c>
      <c r="N244" s="7">
        <v>0.32333119999999999</v>
      </c>
      <c r="O244" s="7">
        <f t="shared" si="10"/>
        <v>0.17637269999999999</v>
      </c>
      <c r="P244">
        <v>7.2537699999999997E-2</v>
      </c>
      <c r="Q244">
        <v>6.46288E-2</v>
      </c>
      <c r="R244">
        <v>0.2587023</v>
      </c>
      <c r="S244">
        <v>0.24375949999999999</v>
      </c>
      <c r="T244">
        <v>7.6519100000000007E-2</v>
      </c>
      <c r="U244">
        <v>8.2329700000000006E-2</v>
      </c>
      <c r="V244">
        <v>3.8722100000000002E-2</v>
      </c>
      <c r="W244">
        <v>3.7796999999999997E-2</v>
      </c>
      <c r="X244">
        <v>0.1224552</v>
      </c>
      <c r="Y244">
        <v>0.1196111</v>
      </c>
      <c r="Z244">
        <v>4.2056499999999997E-2</v>
      </c>
      <c r="AA244">
        <v>4.0273200000000002E-2</v>
      </c>
      <c r="AB244">
        <v>0.13007250000000001</v>
      </c>
      <c r="AC244">
        <v>0.124557</v>
      </c>
      <c r="AD244">
        <v>0.2587023</v>
      </c>
      <c r="AE244">
        <v>0.24375949999999999</v>
      </c>
    </row>
    <row r="245" spans="1:31" x14ac:dyDescent="0.2">
      <c r="A245" t="s">
        <v>270</v>
      </c>
      <c r="B245">
        <v>1.2903579999999999</v>
      </c>
      <c r="C245" s="13">
        <f t="shared" si="11"/>
        <v>0.4301193333333333</v>
      </c>
      <c r="D245">
        <v>0.4351833</v>
      </c>
      <c r="E245">
        <v>0.38892549999999998</v>
      </c>
      <c r="F245">
        <f t="shared" si="12"/>
        <v>0.82410879999999997</v>
      </c>
      <c r="G245" s="7">
        <f t="shared" si="13"/>
        <v>0.27470293333333334</v>
      </c>
      <c r="H245">
        <v>0.46624929999999998</v>
      </c>
      <c r="I245">
        <v>0.24208640000000001</v>
      </c>
      <c r="J245">
        <v>0.2468342</v>
      </c>
      <c r="K245">
        <v>0.2293278</v>
      </c>
      <c r="L245">
        <v>0.2208262</v>
      </c>
      <c r="M245">
        <v>0.3164015</v>
      </c>
      <c r="N245" s="7">
        <v>0.3093437</v>
      </c>
      <c r="O245" s="7">
        <f t="shared" si="10"/>
        <v>0.16467589999999999</v>
      </c>
      <c r="P245">
        <v>7.2630799999999995E-2</v>
      </c>
      <c r="Q245">
        <v>6.8311200000000002E-2</v>
      </c>
      <c r="R245">
        <v>0.24103250000000001</v>
      </c>
      <c r="S245">
        <v>0.24377070000000001</v>
      </c>
      <c r="T245">
        <v>7.6552099999999998E-2</v>
      </c>
      <c r="U245">
        <v>7.6356599999999997E-2</v>
      </c>
      <c r="V245">
        <v>3.8775900000000002E-2</v>
      </c>
      <c r="W245">
        <v>3.7776200000000003E-2</v>
      </c>
      <c r="X245">
        <v>0.1225826</v>
      </c>
      <c r="Y245">
        <v>0.11950379999999999</v>
      </c>
      <c r="Z245">
        <v>3.8081499999999997E-2</v>
      </c>
      <c r="AA245">
        <v>3.8275099999999999E-2</v>
      </c>
      <c r="AB245">
        <v>0.1231042</v>
      </c>
      <c r="AC245">
        <v>0.1237299</v>
      </c>
      <c r="AD245">
        <v>0.24103250000000001</v>
      </c>
      <c r="AE245">
        <v>0.24377070000000001</v>
      </c>
    </row>
    <row r="246" spans="1:31" x14ac:dyDescent="0.2">
      <c r="A246" t="s">
        <v>271</v>
      </c>
      <c r="B246">
        <v>1.2882819999999999</v>
      </c>
      <c r="C246" s="13">
        <f t="shared" si="11"/>
        <v>0.42942733333333333</v>
      </c>
      <c r="D246">
        <v>0.43245099999999997</v>
      </c>
      <c r="E246">
        <v>0.38968409999999998</v>
      </c>
      <c r="F246">
        <f t="shared" si="12"/>
        <v>0.8221350999999999</v>
      </c>
      <c r="G246" s="7">
        <f t="shared" si="13"/>
        <v>0.2740450333333333</v>
      </c>
      <c r="H246">
        <v>0.46614660000000002</v>
      </c>
      <c r="I246">
        <v>0.24209810000000001</v>
      </c>
      <c r="J246">
        <v>0.2441403</v>
      </c>
      <c r="K246">
        <v>0.229632</v>
      </c>
      <c r="L246">
        <v>0.2192972</v>
      </c>
      <c r="M246">
        <v>0.31647799999999998</v>
      </c>
      <c r="N246" s="7">
        <v>0.32860149999999999</v>
      </c>
      <c r="O246" s="7">
        <f t="shared" si="10"/>
        <v>0.17631520000000001</v>
      </c>
      <c r="P246">
        <v>7.2740600000000002E-2</v>
      </c>
      <c r="Q246">
        <v>7.2061399999999998E-2</v>
      </c>
      <c r="R246">
        <v>0.25654009999999999</v>
      </c>
      <c r="S246">
        <v>0.2437375</v>
      </c>
      <c r="T246">
        <v>7.6575599999999994E-2</v>
      </c>
      <c r="U246">
        <v>8.0224900000000002E-2</v>
      </c>
      <c r="V246">
        <v>3.88241E-2</v>
      </c>
      <c r="W246">
        <v>3.7751399999999997E-2</v>
      </c>
      <c r="X246">
        <v>0.1227034</v>
      </c>
      <c r="Y246">
        <v>0.1193948</v>
      </c>
      <c r="Z246">
        <v>4.1078900000000002E-2</v>
      </c>
      <c r="AA246">
        <v>3.9146E-2</v>
      </c>
      <c r="AB246">
        <v>0.12501129999999999</v>
      </c>
      <c r="AC246">
        <v>0.119129</v>
      </c>
      <c r="AD246">
        <v>0.25654009999999999</v>
      </c>
      <c r="AE246">
        <v>0.2437375</v>
      </c>
    </row>
    <row r="247" spans="1:31" x14ac:dyDescent="0.2">
      <c r="A247" t="s">
        <v>272</v>
      </c>
      <c r="B247">
        <v>1.316629</v>
      </c>
      <c r="C247" s="13">
        <f t="shared" si="11"/>
        <v>0.43887633333333337</v>
      </c>
      <c r="D247">
        <v>0.44393680000000002</v>
      </c>
      <c r="E247">
        <v>0.3989065</v>
      </c>
      <c r="F247">
        <f t="shared" si="12"/>
        <v>0.84284329999999996</v>
      </c>
      <c r="G247" s="7">
        <f t="shared" si="13"/>
        <v>0.28094776666666665</v>
      </c>
      <c r="H247">
        <v>0.47378569999999998</v>
      </c>
      <c r="I247">
        <v>0.2421074</v>
      </c>
      <c r="J247">
        <v>0.247197</v>
      </c>
      <c r="K247">
        <v>0.22999140000000001</v>
      </c>
      <c r="L247">
        <v>0.23086660000000001</v>
      </c>
      <c r="M247">
        <v>0.31651109999999999</v>
      </c>
      <c r="N247" s="7">
        <v>0.32849650000000002</v>
      </c>
      <c r="O247" s="7">
        <f t="shared" si="10"/>
        <v>0.17145440000000003</v>
      </c>
      <c r="P247">
        <v>7.2858099999999995E-2</v>
      </c>
      <c r="Q247">
        <v>7.5838799999999998E-2</v>
      </c>
      <c r="R247">
        <v>0.25265759999999998</v>
      </c>
      <c r="S247">
        <v>0.24365300000000001</v>
      </c>
      <c r="T247">
        <v>7.6587799999999998E-2</v>
      </c>
      <c r="U247">
        <v>8.1203300000000006E-2</v>
      </c>
      <c r="V247">
        <v>3.88656E-2</v>
      </c>
      <c r="W247">
        <v>3.7722100000000001E-2</v>
      </c>
      <c r="X247">
        <v>0.1228195</v>
      </c>
      <c r="Y247">
        <v>0.1192879</v>
      </c>
      <c r="Z247">
        <v>4.1489100000000001E-2</v>
      </c>
      <c r="AA247">
        <v>3.9714199999999998E-2</v>
      </c>
      <c r="AB247">
        <v>0.1263001</v>
      </c>
      <c r="AC247">
        <v>0.1208969</v>
      </c>
      <c r="AD247">
        <v>0.25265759999999998</v>
      </c>
      <c r="AE247">
        <v>0.24365300000000001</v>
      </c>
    </row>
    <row r="248" spans="1:31" x14ac:dyDescent="0.2">
      <c r="A248" t="s">
        <v>273</v>
      </c>
      <c r="B248">
        <v>1.3172269999999999</v>
      </c>
      <c r="C248" s="13">
        <f t="shared" si="11"/>
        <v>0.43907566666666664</v>
      </c>
      <c r="D248">
        <v>0.44461149999999999</v>
      </c>
      <c r="E248">
        <v>0.39845190000000003</v>
      </c>
      <c r="F248">
        <f t="shared" si="12"/>
        <v>0.84306340000000002</v>
      </c>
      <c r="G248" s="7">
        <f t="shared" si="13"/>
        <v>0.28102113333333334</v>
      </c>
      <c r="H248">
        <v>0.47416370000000002</v>
      </c>
      <c r="I248">
        <v>0.24212130000000001</v>
      </c>
      <c r="J248">
        <v>0.22096350000000001</v>
      </c>
      <c r="K248">
        <v>0.23038230000000001</v>
      </c>
      <c r="L248">
        <v>0.24083060000000001</v>
      </c>
      <c r="M248">
        <v>0.3164921</v>
      </c>
      <c r="N248" s="7">
        <v>0.33155129999999999</v>
      </c>
      <c r="O248" s="7">
        <f t="shared" si="10"/>
        <v>0.17844290000000002</v>
      </c>
      <c r="P248">
        <v>7.2973800000000005E-2</v>
      </c>
      <c r="Q248">
        <v>7.9847699999999994E-2</v>
      </c>
      <c r="R248">
        <v>0.25170360000000003</v>
      </c>
      <c r="S248">
        <v>0.24351829999999999</v>
      </c>
      <c r="T248">
        <v>7.6588799999999999E-2</v>
      </c>
      <c r="U248">
        <v>7.3260699999999998E-2</v>
      </c>
      <c r="V248">
        <v>3.8900299999999999E-2</v>
      </c>
      <c r="W248">
        <v>3.7688399999999997E-2</v>
      </c>
      <c r="X248">
        <v>0.1229346</v>
      </c>
      <c r="Y248">
        <v>0.11918670000000001</v>
      </c>
      <c r="Z248">
        <v>3.92886E-2</v>
      </c>
      <c r="AA248">
        <v>3.3972200000000001E-2</v>
      </c>
      <c r="AB248">
        <v>0.1184993</v>
      </c>
      <c r="AC248">
        <v>0.10246429999999999</v>
      </c>
      <c r="AD248">
        <v>0.25170360000000003</v>
      </c>
      <c r="AE248">
        <v>0.24351829999999999</v>
      </c>
    </row>
    <row r="249" spans="1:31" x14ac:dyDescent="0.2">
      <c r="A249" t="s">
        <v>274</v>
      </c>
      <c r="B249">
        <v>1.3131969999999999</v>
      </c>
      <c r="C249" s="13">
        <f t="shared" si="11"/>
        <v>0.43773233333333333</v>
      </c>
      <c r="D249">
        <v>0.44189780000000001</v>
      </c>
      <c r="E249">
        <v>0.39795350000000002</v>
      </c>
      <c r="F249">
        <f t="shared" si="12"/>
        <v>0.83985130000000008</v>
      </c>
      <c r="G249" s="7">
        <f t="shared" si="13"/>
        <v>0.27995043333333336</v>
      </c>
      <c r="H249">
        <v>0.47334609999999999</v>
      </c>
      <c r="I249">
        <v>0.24215010000000001</v>
      </c>
      <c r="J249">
        <v>0.24062829999999999</v>
      </c>
      <c r="K249">
        <v>0.23078129999999999</v>
      </c>
      <c r="L249">
        <v>0.23276669999999999</v>
      </c>
      <c r="M249">
        <v>0.31641970000000003</v>
      </c>
      <c r="N249" s="7">
        <v>0.3327466</v>
      </c>
      <c r="O249" s="7">
        <f t="shared" si="10"/>
        <v>0.17522609999999997</v>
      </c>
      <c r="P249">
        <v>7.3080000000000006E-2</v>
      </c>
      <c r="Q249">
        <v>7.7452300000000002E-2</v>
      </c>
      <c r="R249">
        <v>0.25529420000000003</v>
      </c>
      <c r="S249">
        <v>0.24333959999999999</v>
      </c>
      <c r="T249">
        <v>7.65816E-2</v>
      </c>
      <c r="U249">
        <v>8.0068200000000006E-2</v>
      </c>
      <c r="V249">
        <v>3.8929900000000003E-2</v>
      </c>
      <c r="W249">
        <v>3.7651700000000003E-2</v>
      </c>
      <c r="X249">
        <v>0.12305430000000001</v>
      </c>
      <c r="Y249">
        <v>0.1190958</v>
      </c>
      <c r="Z249">
        <v>4.1445700000000002E-2</v>
      </c>
      <c r="AA249">
        <v>3.86226E-2</v>
      </c>
      <c r="AB249">
        <v>0.12455629999999999</v>
      </c>
      <c r="AC249">
        <v>0.1160721</v>
      </c>
      <c r="AD249">
        <v>0.25529420000000003</v>
      </c>
      <c r="AE249">
        <v>0.24333959999999999</v>
      </c>
    </row>
    <row r="250" spans="1:31" x14ac:dyDescent="0.2">
      <c r="A250" t="s">
        <v>275</v>
      </c>
      <c r="B250">
        <v>1.309958</v>
      </c>
      <c r="C250" s="13">
        <f t="shared" si="11"/>
        <v>0.43665266666666663</v>
      </c>
      <c r="D250">
        <v>0.44050260000000002</v>
      </c>
      <c r="E250">
        <v>0.3979123</v>
      </c>
      <c r="F250">
        <f t="shared" si="12"/>
        <v>0.83841490000000007</v>
      </c>
      <c r="G250" s="7">
        <f t="shared" si="13"/>
        <v>0.27947163333333336</v>
      </c>
      <c r="H250">
        <v>0.47154299999999999</v>
      </c>
      <c r="I250">
        <v>0.2421914</v>
      </c>
      <c r="J250">
        <v>0.24059700000000001</v>
      </c>
      <c r="K250">
        <v>0.2311713</v>
      </c>
      <c r="L250">
        <v>0.2497962</v>
      </c>
      <c r="M250">
        <v>0.3163012</v>
      </c>
      <c r="N250" s="7">
        <v>0.31448219999999999</v>
      </c>
      <c r="O250" s="7">
        <f t="shared" si="10"/>
        <v>0.16026219999999999</v>
      </c>
      <c r="P250">
        <v>7.3173100000000005E-2</v>
      </c>
      <c r="Q250">
        <v>7.8556500000000001E-2</v>
      </c>
      <c r="R250">
        <v>0.23592569999999999</v>
      </c>
      <c r="S250">
        <v>0.24312810000000001</v>
      </c>
      <c r="T250">
        <v>7.6567099999999999E-2</v>
      </c>
      <c r="U250">
        <v>7.5663499999999995E-2</v>
      </c>
      <c r="V250">
        <v>3.89561E-2</v>
      </c>
      <c r="W250">
        <v>3.7611100000000001E-2</v>
      </c>
      <c r="X250">
        <v>0.1231815</v>
      </c>
      <c r="Y250">
        <v>0.1190099</v>
      </c>
      <c r="Z250">
        <v>3.7860400000000002E-2</v>
      </c>
      <c r="AA250">
        <v>3.7803099999999999E-2</v>
      </c>
      <c r="AB250">
        <v>0.1203895</v>
      </c>
      <c r="AC250">
        <v>0.12020749999999999</v>
      </c>
      <c r="AD250">
        <v>0.23592569999999999</v>
      </c>
      <c r="AE250">
        <v>0.24312810000000001</v>
      </c>
    </row>
    <row r="251" spans="1:31" x14ac:dyDescent="0.2">
      <c r="A251" t="s">
        <v>276</v>
      </c>
      <c r="B251">
        <v>1.306813</v>
      </c>
      <c r="C251" s="13">
        <f t="shared" si="11"/>
        <v>0.43560433333333332</v>
      </c>
      <c r="D251">
        <v>0.43795719999999999</v>
      </c>
      <c r="E251">
        <v>0.39636290000000002</v>
      </c>
      <c r="F251">
        <f t="shared" si="12"/>
        <v>0.83432010000000001</v>
      </c>
      <c r="G251" s="7">
        <f t="shared" si="13"/>
        <v>0.27810669999999998</v>
      </c>
      <c r="H251">
        <v>0.4724931</v>
      </c>
      <c r="I251">
        <v>0.24224190000000001</v>
      </c>
      <c r="J251">
        <v>0.24115719999999999</v>
      </c>
      <c r="K251">
        <v>0.2315362</v>
      </c>
      <c r="L251">
        <v>0.24657709999999999</v>
      </c>
      <c r="M251">
        <v>0.31615359999999998</v>
      </c>
      <c r="N251" s="7">
        <v>0.33604919999999999</v>
      </c>
      <c r="O251" s="7">
        <f t="shared" ref="O251:O314" si="14">+N251-Q251-U251</f>
        <v>0.17214650000000001</v>
      </c>
      <c r="P251">
        <v>7.3251899999999995E-2</v>
      </c>
      <c r="Q251">
        <v>8.2862000000000005E-2</v>
      </c>
      <c r="R251">
        <v>0.2531871</v>
      </c>
      <c r="S251">
        <v>0.2429017</v>
      </c>
      <c r="T251">
        <v>7.6548400000000003E-2</v>
      </c>
      <c r="U251">
        <v>8.1040699999999993E-2</v>
      </c>
      <c r="V251">
        <v>3.8982200000000002E-2</v>
      </c>
      <c r="W251">
        <v>3.7566299999999997E-2</v>
      </c>
      <c r="X251">
        <v>0.1233201</v>
      </c>
      <c r="Y251">
        <v>0.11892179999999999</v>
      </c>
      <c r="Z251">
        <v>4.2193799999999997E-2</v>
      </c>
      <c r="AA251">
        <v>3.8846899999999997E-2</v>
      </c>
      <c r="AB251">
        <v>0.12555849999999999</v>
      </c>
      <c r="AC251">
        <v>0.1155988</v>
      </c>
      <c r="AD251">
        <v>0.2531871</v>
      </c>
      <c r="AE251">
        <v>0.2429017</v>
      </c>
    </row>
    <row r="252" spans="1:31" x14ac:dyDescent="0.2">
      <c r="A252" t="s">
        <v>277</v>
      </c>
      <c r="B252">
        <v>1.3011550000000001</v>
      </c>
      <c r="C252" s="13">
        <f t="shared" si="11"/>
        <v>0.43371833333333337</v>
      </c>
      <c r="D252">
        <v>0.43385040000000002</v>
      </c>
      <c r="E252">
        <v>0.39693729999999999</v>
      </c>
      <c r="F252">
        <f t="shared" si="12"/>
        <v>0.83078770000000002</v>
      </c>
      <c r="G252" s="7">
        <f t="shared" si="13"/>
        <v>0.27692923333333336</v>
      </c>
      <c r="H252">
        <v>0.47036719999999999</v>
      </c>
      <c r="I252">
        <v>0.2422977</v>
      </c>
      <c r="J252">
        <v>0.2433641</v>
      </c>
      <c r="K252">
        <v>0.2318712</v>
      </c>
      <c r="L252">
        <v>0.2464451</v>
      </c>
      <c r="M252">
        <v>0.31599290000000002</v>
      </c>
      <c r="N252" s="7">
        <v>0.32809129999999997</v>
      </c>
      <c r="O252" s="7">
        <f t="shared" si="14"/>
        <v>0.16738919999999996</v>
      </c>
      <c r="P252">
        <v>7.3318499999999995E-2</v>
      </c>
      <c r="Q252">
        <v>8.0856499999999998E-2</v>
      </c>
      <c r="R252">
        <v>0.2472348</v>
      </c>
      <c r="S252">
        <v>0.24267440000000001</v>
      </c>
      <c r="T252">
        <v>7.6527999999999999E-2</v>
      </c>
      <c r="U252">
        <v>7.9845600000000003E-2</v>
      </c>
      <c r="V252">
        <v>3.9010799999999998E-2</v>
      </c>
      <c r="W252">
        <v>3.7517200000000001E-2</v>
      </c>
      <c r="X252">
        <v>0.12347229999999999</v>
      </c>
      <c r="Y252">
        <v>0.11882529999999999</v>
      </c>
      <c r="Z252">
        <v>4.0086200000000002E-2</v>
      </c>
      <c r="AA252">
        <v>3.97594E-2</v>
      </c>
      <c r="AB252">
        <v>0.1221801</v>
      </c>
      <c r="AC252">
        <v>0.121184</v>
      </c>
      <c r="AD252">
        <v>0.2472348</v>
      </c>
      <c r="AE252">
        <v>0.24267440000000001</v>
      </c>
    </row>
    <row r="253" spans="1:31" x14ac:dyDescent="0.2">
      <c r="A253" t="s">
        <v>278</v>
      </c>
      <c r="B253">
        <v>1.303221</v>
      </c>
      <c r="C253" s="13">
        <f t="shared" si="11"/>
        <v>0.43440699999999999</v>
      </c>
      <c r="D253">
        <v>0.43446200000000001</v>
      </c>
      <c r="E253">
        <v>0.39578780000000002</v>
      </c>
      <c r="F253">
        <f t="shared" si="12"/>
        <v>0.83024980000000004</v>
      </c>
      <c r="G253" s="7">
        <f t="shared" si="13"/>
        <v>0.27674993333333336</v>
      </c>
      <c r="H253">
        <v>0.47297139999999999</v>
      </c>
      <c r="I253">
        <v>0.24235380000000001</v>
      </c>
      <c r="J253">
        <v>0.23229069999999999</v>
      </c>
      <c r="K253">
        <v>0.23217979999999999</v>
      </c>
      <c r="L253">
        <v>0.2382843</v>
      </c>
      <c r="M253">
        <v>0.31584669999999998</v>
      </c>
      <c r="N253" s="7">
        <v>0.29915229999999998</v>
      </c>
      <c r="O253" s="7">
        <f t="shared" si="14"/>
        <v>0.15837869999999998</v>
      </c>
      <c r="P253">
        <v>7.3380500000000001E-2</v>
      </c>
      <c r="Q253">
        <v>7.1283299999999994E-2</v>
      </c>
      <c r="R253">
        <v>0.22786899999999999</v>
      </c>
      <c r="S253">
        <v>0.24246609999999999</v>
      </c>
      <c r="T253">
        <v>7.6510900000000007E-2</v>
      </c>
      <c r="U253">
        <v>6.9490300000000005E-2</v>
      </c>
      <c r="V253">
        <v>3.9046600000000001E-2</v>
      </c>
      <c r="W253">
        <v>3.7464400000000002E-2</v>
      </c>
      <c r="X253">
        <v>0.12364169999999999</v>
      </c>
      <c r="Y253">
        <v>0.1187121</v>
      </c>
      <c r="Z253">
        <v>3.3842799999999999E-2</v>
      </c>
      <c r="AA253">
        <v>3.5647499999999999E-2</v>
      </c>
      <c r="AB253">
        <v>0.11312899999999999</v>
      </c>
      <c r="AC253">
        <v>0.11916160000000001</v>
      </c>
      <c r="AD253">
        <v>0.22786899999999999</v>
      </c>
      <c r="AE253">
        <v>0.24246609999999999</v>
      </c>
    </row>
    <row r="254" spans="1:31" x14ac:dyDescent="0.2">
      <c r="A254" t="s">
        <v>279</v>
      </c>
      <c r="B254">
        <v>1.2987839999999999</v>
      </c>
      <c r="C254" s="13">
        <f t="shared" si="11"/>
        <v>0.43292799999999998</v>
      </c>
      <c r="D254">
        <v>0.43229519999999999</v>
      </c>
      <c r="E254">
        <v>0.3951693</v>
      </c>
      <c r="F254">
        <f t="shared" si="12"/>
        <v>0.82746450000000005</v>
      </c>
      <c r="G254" s="7">
        <f t="shared" si="13"/>
        <v>0.2758215</v>
      </c>
      <c r="H254">
        <v>0.47131960000000001</v>
      </c>
      <c r="I254">
        <v>0.24240610000000001</v>
      </c>
      <c r="J254">
        <v>0.23608180000000001</v>
      </c>
      <c r="K254">
        <v>0.2324746</v>
      </c>
      <c r="L254">
        <v>0.24785280000000001</v>
      </c>
      <c r="M254">
        <v>0.31574970000000002</v>
      </c>
      <c r="N254" s="7">
        <v>0.3042395</v>
      </c>
      <c r="O254" s="7">
        <f t="shared" si="14"/>
        <v>0.15700750000000002</v>
      </c>
      <c r="P254">
        <v>7.3450299999999996E-2</v>
      </c>
      <c r="Q254">
        <v>7.5406600000000004E-2</v>
      </c>
      <c r="R254">
        <v>0.22883290000000001</v>
      </c>
      <c r="S254">
        <v>0.2422994</v>
      </c>
      <c r="T254">
        <v>7.65044E-2</v>
      </c>
      <c r="U254">
        <v>7.1825399999999998E-2</v>
      </c>
      <c r="V254">
        <v>3.90946E-2</v>
      </c>
      <c r="W254">
        <v>3.74098E-2</v>
      </c>
      <c r="X254">
        <v>0.12383089999999999</v>
      </c>
      <c r="Y254">
        <v>0.11857520000000001</v>
      </c>
      <c r="Z254">
        <v>3.4949500000000001E-2</v>
      </c>
      <c r="AA254">
        <v>3.6875900000000003E-2</v>
      </c>
      <c r="AB254">
        <v>0.11487509999999999</v>
      </c>
      <c r="AC254">
        <v>0.1212067</v>
      </c>
      <c r="AD254">
        <v>0.22883290000000001</v>
      </c>
      <c r="AE254">
        <v>0.2422994</v>
      </c>
    </row>
    <row r="255" spans="1:31" x14ac:dyDescent="0.2">
      <c r="A255" t="s">
        <v>280</v>
      </c>
      <c r="B255">
        <v>1.2802830000000001</v>
      </c>
      <c r="C255" s="13">
        <f t="shared" si="11"/>
        <v>0.426761</v>
      </c>
      <c r="D255">
        <v>0.42469990000000002</v>
      </c>
      <c r="E255">
        <v>0.392766</v>
      </c>
      <c r="F255">
        <f t="shared" si="12"/>
        <v>0.81746589999999997</v>
      </c>
      <c r="G255" s="7">
        <f t="shared" si="13"/>
        <v>0.27248863333333334</v>
      </c>
      <c r="H255">
        <v>0.46281679999999997</v>
      </c>
      <c r="I255">
        <v>0.24244450000000001</v>
      </c>
      <c r="J255">
        <v>0.24897910000000001</v>
      </c>
      <c r="K255">
        <v>0.23277149999999999</v>
      </c>
      <c r="L255">
        <v>0.2322931</v>
      </c>
      <c r="M255">
        <v>0.31572679999999997</v>
      </c>
      <c r="N255" s="7">
        <v>0.28189249999999999</v>
      </c>
      <c r="O255" s="7">
        <f t="shared" si="14"/>
        <v>0.14622549999999998</v>
      </c>
      <c r="P255">
        <v>7.3538599999999996E-2</v>
      </c>
      <c r="Q255">
        <v>6.5481700000000004E-2</v>
      </c>
      <c r="R255">
        <v>0.21641079999999999</v>
      </c>
      <c r="S255">
        <v>0.24218819999999999</v>
      </c>
      <c r="T255">
        <v>7.6511200000000001E-2</v>
      </c>
      <c r="U255">
        <v>7.0185300000000006E-2</v>
      </c>
      <c r="V255">
        <v>3.9156900000000001E-2</v>
      </c>
      <c r="W255">
        <v>3.73543E-2</v>
      </c>
      <c r="X255">
        <v>0.1240366</v>
      </c>
      <c r="Y255">
        <v>0.1184079</v>
      </c>
      <c r="Z255">
        <v>3.5728700000000002E-2</v>
      </c>
      <c r="AA255">
        <v>3.4456599999999997E-2</v>
      </c>
      <c r="AB255">
        <v>0.12674579999999999</v>
      </c>
      <c r="AC255">
        <v>0.1222333</v>
      </c>
      <c r="AD255">
        <v>0.21641079999999999</v>
      </c>
      <c r="AE255">
        <v>0.24218819999999999</v>
      </c>
    </row>
    <row r="256" spans="1:31" x14ac:dyDescent="0.2">
      <c r="A256" t="s">
        <v>281</v>
      </c>
      <c r="B256">
        <v>1.3062279999999999</v>
      </c>
      <c r="C256" s="13">
        <f t="shared" si="11"/>
        <v>0.43540933333333331</v>
      </c>
      <c r="D256">
        <v>0.43397609999999998</v>
      </c>
      <c r="E256">
        <v>0.40102969999999999</v>
      </c>
      <c r="F256">
        <f t="shared" si="12"/>
        <v>0.83500580000000002</v>
      </c>
      <c r="G256" s="7">
        <f t="shared" si="13"/>
        <v>0.27833526666666669</v>
      </c>
      <c r="H256">
        <v>0.47122229999999998</v>
      </c>
      <c r="I256">
        <v>0.24245530000000001</v>
      </c>
      <c r="J256">
        <v>0.26132349999999999</v>
      </c>
      <c r="K256">
        <v>0.23309559999999999</v>
      </c>
      <c r="L256">
        <v>0.18224979999999999</v>
      </c>
      <c r="M256">
        <v>0.31579629999999997</v>
      </c>
      <c r="N256" s="7">
        <v>0.30501400000000001</v>
      </c>
      <c r="O256" s="7">
        <f t="shared" si="14"/>
        <v>0.16971800000000004</v>
      </c>
      <c r="P256">
        <v>7.3657600000000004E-2</v>
      </c>
      <c r="Q256">
        <v>5.5588699999999998E-2</v>
      </c>
      <c r="R256">
        <v>0.24942520000000001</v>
      </c>
      <c r="S256">
        <v>0.24213879999999999</v>
      </c>
      <c r="T256">
        <v>7.6531699999999994E-2</v>
      </c>
      <c r="U256">
        <v>7.9707299999999995E-2</v>
      </c>
      <c r="V256">
        <v>3.9233299999999999E-2</v>
      </c>
      <c r="W256">
        <v>3.7298400000000002E-2</v>
      </c>
      <c r="X256">
        <v>0.12425020000000001</v>
      </c>
      <c r="Y256">
        <v>0.11820509999999999</v>
      </c>
      <c r="Z256">
        <v>4.0106500000000003E-2</v>
      </c>
      <c r="AA256">
        <v>3.9600900000000001E-2</v>
      </c>
      <c r="AB256">
        <v>0.13149060000000001</v>
      </c>
      <c r="AC256">
        <v>0.1298329</v>
      </c>
      <c r="AD256">
        <v>0.24942520000000001</v>
      </c>
      <c r="AE256">
        <v>0.24213879999999999</v>
      </c>
    </row>
    <row r="257" spans="1:31" x14ac:dyDescent="0.2">
      <c r="A257" t="s">
        <v>282</v>
      </c>
      <c r="B257">
        <v>1.3120339999999999</v>
      </c>
      <c r="C257" s="13">
        <f t="shared" si="11"/>
        <v>0.43734466666666666</v>
      </c>
      <c r="D257">
        <v>0.43220340000000002</v>
      </c>
      <c r="E257">
        <v>0.40656829999999999</v>
      </c>
      <c r="F257">
        <f t="shared" si="12"/>
        <v>0.83877170000000001</v>
      </c>
      <c r="G257" s="7">
        <f t="shared" si="13"/>
        <v>0.27959056666666665</v>
      </c>
      <c r="H257">
        <v>0.47326240000000003</v>
      </c>
      <c r="I257">
        <v>0.24242849999999999</v>
      </c>
      <c r="J257">
        <v>0.25377929999999999</v>
      </c>
      <c r="K257">
        <v>0.2334715</v>
      </c>
      <c r="L257">
        <v>0.21217569999999999</v>
      </c>
      <c r="M257">
        <v>0.31595640000000003</v>
      </c>
      <c r="N257" s="7">
        <v>0.32050200000000001</v>
      </c>
      <c r="O257" s="7">
        <f t="shared" si="14"/>
        <v>0.1711625</v>
      </c>
      <c r="P257">
        <v>7.3814500000000005E-2</v>
      </c>
      <c r="Q257">
        <v>6.8002699999999999E-2</v>
      </c>
      <c r="R257">
        <v>0.25249929999999998</v>
      </c>
      <c r="S257">
        <v>0.24214189999999999</v>
      </c>
      <c r="T257">
        <v>7.65623E-2</v>
      </c>
      <c r="U257">
        <v>8.1336800000000001E-2</v>
      </c>
      <c r="V257">
        <v>3.9321399999999999E-2</v>
      </c>
      <c r="W257">
        <v>3.72409E-2</v>
      </c>
      <c r="X257">
        <v>0.1244644</v>
      </c>
      <c r="Y257">
        <v>0.1179641</v>
      </c>
      <c r="Z257">
        <v>4.10248E-2</v>
      </c>
      <c r="AA257">
        <v>4.0312000000000001E-2</v>
      </c>
      <c r="AB257">
        <v>0.1280018</v>
      </c>
      <c r="AC257">
        <v>0.12577749999999999</v>
      </c>
      <c r="AD257">
        <v>0.25249929999999998</v>
      </c>
      <c r="AE257">
        <v>0.24214189999999999</v>
      </c>
    </row>
    <row r="258" spans="1:31" x14ac:dyDescent="0.2">
      <c r="A258" t="s">
        <v>283</v>
      </c>
      <c r="B258">
        <v>1.2916129999999999</v>
      </c>
      <c r="C258" s="13">
        <f t="shared" si="11"/>
        <v>0.43053766666666665</v>
      </c>
      <c r="D258">
        <v>0.42753839999999999</v>
      </c>
      <c r="E258">
        <v>0.39751229999999999</v>
      </c>
      <c r="F258">
        <f t="shared" si="12"/>
        <v>0.82505070000000003</v>
      </c>
      <c r="G258" s="7">
        <f t="shared" si="13"/>
        <v>0.27501690000000001</v>
      </c>
      <c r="H258">
        <v>0.46656170000000002</v>
      </c>
      <c r="I258">
        <v>0.2423652</v>
      </c>
      <c r="J258">
        <v>0.24556720000000001</v>
      </c>
      <c r="K258">
        <v>0.23389409999999999</v>
      </c>
      <c r="L258">
        <v>0.22567110000000001</v>
      </c>
      <c r="M258">
        <v>0.31619900000000001</v>
      </c>
      <c r="N258" s="7">
        <v>0.32784150000000001</v>
      </c>
      <c r="O258" s="7">
        <f t="shared" si="14"/>
        <v>0.17335010000000001</v>
      </c>
      <c r="P258">
        <v>7.4006100000000005E-2</v>
      </c>
      <c r="Q258">
        <v>7.3984300000000003E-2</v>
      </c>
      <c r="R258">
        <v>0.2538571</v>
      </c>
      <c r="S258">
        <v>0.24219289999999999</v>
      </c>
      <c r="T258">
        <v>7.66014E-2</v>
      </c>
      <c r="U258">
        <v>8.0507099999999998E-2</v>
      </c>
      <c r="V258">
        <v>3.9419299999999997E-2</v>
      </c>
      <c r="W258">
        <v>3.7182100000000003E-2</v>
      </c>
      <c r="X258">
        <v>0.1246765</v>
      </c>
      <c r="Y258">
        <v>0.1176886</v>
      </c>
      <c r="Z258">
        <v>4.1914600000000003E-2</v>
      </c>
      <c r="AA258">
        <v>3.8592500000000002E-2</v>
      </c>
      <c r="AB258">
        <v>0.1278502</v>
      </c>
      <c r="AC258">
        <v>0.117717</v>
      </c>
      <c r="AD258">
        <v>0.2538571</v>
      </c>
      <c r="AE258">
        <v>0.24219289999999999</v>
      </c>
    </row>
    <row r="259" spans="1:31" x14ac:dyDescent="0.2">
      <c r="A259" t="s">
        <v>284</v>
      </c>
      <c r="B259">
        <v>1.3029280000000001</v>
      </c>
      <c r="C259" s="13">
        <f t="shared" ref="C259:C322" si="15">+B259/3</f>
        <v>0.43430933333333338</v>
      </c>
      <c r="D259">
        <v>0.42811470000000001</v>
      </c>
      <c r="E259">
        <v>0.40115139999999999</v>
      </c>
      <c r="F259">
        <f t="shared" ref="F259:F322" si="16">+D259+E259</f>
        <v>0.82926610000000001</v>
      </c>
      <c r="G259" s="7">
        <f t="shared" ref="G259:G322" si="17">+F259/3</f>
        <v>0.27642203333333332</v>
      </c>
      <c r="H259">
        <v>0.47366160000000002</v>
      </c>
      <c r="I259">
        <v>0.24227319999999999</v>
      </c>
      <c r="J259">
        <v>0.25020239999999999</v>
      </c>
      <c r="K259">
        <v>0.23434579999999999</v>
      </c>
      <c r="L259">
        <v>0.2359782</v>
      </c>
      <c r="M259">
        <v>0.31651869999999999</v>
      </c>
      <c r="N259" s="7">
        <v>0.31130229999999998</v>
      </c>
      <c r="O259" s="7">
        <f t="shared" si="14"/>
        <v>0.15995309999999999</v>
      </c>
      <c r="P259">
        <v>7.4225700000000006E-2</v>
      </c>
      <c r="Q259">
        <v>7.3460600000000001E-2</v>
      </c>
      <c r="R259">
        <v>0.23784169999999999</v>
      </c>
      <c r="S259">
        <v>0.24229300000000001</v>
      </c>
      <c r="T259">
        <v>7.6650099999999999E-2</v>
      </c>
      <c r="U259">
        <v>7.7888600000000002E-2</v>
      </c>
      <c r="V259">
        <v>3.9526199999999997E-2</v>
      </c>
      <c r="W259">
        <v>3.7123900000000001E-2</v>
      </c>
      <c r="X259">
        <v>0.12488580000000001</v>
      </c>
      <c r="Y259">
        <v>0.1173874</v>
      </c>
      <c r="Z259">
        <v>3.9953000000000002E-2</v>
      </c>
      <c r="AA259">
        <v>3.79356E-2</v>
      </c>
      <c r="AB259">
        <v>0.12834139999999999</v>
      </c>
      <c r="AC259">
        <v>0.121861</v>
      </c>
      <c r="AD259">
        <v>0.23784169999999999</v>
      </c>
      <c r="AE259">
        <v>0.24229300000000001</v>
      </c>
    </row>
    <row r="260" spans="1:31" x14ac:dyDescent="0.2">
      <c r="A260" t="s">
        <v>285</v>
      </c>
      <c r="B260">
        <v>1.303045</v>
      </c>
      <c r="C260" s="13">
        <f t="shared" si="15"/>
        <v>0.43434833333333334</v>
      </c>
      <c r="D260">
        <v>0.42935790000000001</v>
      </c>
      <c r="E260">
        <v>0.40155360000000001</v>
      </c>
      <c r="F260">
        <f t="shared" si="16"/>
        <v>0.83091150000000003</v>
      </c>
      <c r="G260" s="7">
        <f t="shared" si="17"/>
        <v>0.27697050000000001</v>
      </c>
      <c r="H260">
        <v>0.47213329999999998</v>
      </c>
      <c r="I260">
        <v>0.2421624</v>
      </c>
      <c r="J260">
        <v>0.22385749999999999</v>
      </c>
      <c r="K260">
        <v>0.23480390000000001</v>
      </c>
      <c r="L260">
        <v>0.24021239999999999</v>
      </c>
      <c r="M260">
        <v>0.3169169</v>
      </c>
      <c r="N260" s="7">
        <v>0.32913049999999999</v>
      </c>
      <c r="O260" s="7">
        <f t="shared" si="14"/>
        <v>0.17639099999999999</v>
      </c>
      <c r="P260">
        <v>7.4466500000000005E-2</v>
      </c>
      <c r="Q260">
        <v>7.9061199999999998E-2</v>
      </c>
      <c r="R260">
        <v>0.25006929999999999</v>
      </c>
      <c r="S260">
        <v>0.24245040000000001</v>
      </c>
      <c r="T260">
        <v>7.6711799999999997E-2</v>
      </c>
      <c r="U260">
        <v>7.3678300000000002E-2</v>
      </c>
      <c r="V260">
        <v>3.9642700000000003E-2</v>
      </c>
      <c r="W260">
        <v>3.7069100000000001E-2</v>
      </c>
      <c r="X260">
        <v>0.12509329999999999</v>
      </c>
      <c r="Y260">
        <v>0.11706900000000001</v>
      </c>
      <c r="Z260">
        <v>4.0463600000000002E-2</v>
      </c>
      <c r="AA260">
        <v>3.3214800000000003E-2</v>
      </c>
      <c r="AB260">
        <v>0.1229408</v>
      </c>
      <c r="AC260">
        <v>0.1009167</v>
      </c>
      <c r="AD260">
        <v>0.25006929999999999</v>
      </c>
      <c r="AE260">
        <v>0.24245040000000001</v>
      </c>
    </row>
    <row r="261" spans="1:31" x14ac:dyDescent="0.2">
      <c r="A261" t="s">
        <v>286</v>
      </c>
      <c r="B261">
        <v>1.2971410000000001</v>
      </c>
      <c r="C261" s="13">
        <f t="shared" si="15"/>
        <v>0.43238033333333337</v>
      </c>
      <c r="D261">
        <v>0.43229250000000002</v>
      </c>
      <c r="E261">
        <v>0.39538679999999998</v>
      </c>
      <c r="F261">
        <f t="shared" si="16"/>
        <v>0.82767930000000001</v>
      </c>
      <c r="G261" s="7">
        <f t="shared" si="17"/>
        <v>0.2758931</v>
      </c>
      <c r="H261">
        <v>0.46946199999999999</v>
      </c>
      <c r="I261">
        <v>0.24204690000000001</v>
      </c>
      <c r="J261">
        <v>0.2446566</v>
      </c>
      <c r="K261">
        <v>0.23524690000000001</v>
      </c>
      <c r="L261">
        <v>0.246006</v>
      </c>
      <c r="M261">
        <v>0.31739200000000001</v>
      </c>
      <c r="N261" s="7">
        <v>0.32214100000000001</v>
      </c>
      <c r="O261" s="7">
        <f t="shared" si="14"/>
        <v>0.16407850000000002</v>
      </c>
      <c r="P261">
        <v>7.4721399999999993E-2</v>
      </c>
      <c r="Q261">
        <v>7.9248600000000002E-2</v>
      </c>
      <c r="R261">
        <v>0.24289240000000001</v>
      </c>
      <c r="S261">
        <v>0.24267059999999999</v>
      </c>
      <c r="T261">
        <v>7.6790800000000006E-2</v>
      </c>
      <c r="U261">
        <v>7.8813900000000006E-2</v>
      </c>
      <c r="V261">
        <v>3.9769699999999998E-2</v>
      </c>
      <c r="W261">
        <v>3.7021100000000001E-2</v>
      </c>
      <c r="X261">
        <v>0.12530230000000001</v>
      </c>
      <c r="Y261">
        <v>0.11674470000000001</v>
      </c>
      <c r="Z261">
        <v>4.18993E-2</v>
      </c>
      <c r="AA261">
        <v>3.6914599999999999E-2</v>
      </c>
      <c r="AB261">
        <v>0.13006519999999999</v>
      </c>
      <c r="AC261">
        <v>0.1145914</v>
      </c>
      <c r="AD261">
        <v>0.24289240000000001</v>
      </c>
      <c r="AE261">
        <v>0.24267059999999999</v>
      </c>
    </row>
    <row r="262" spans="1:31" x14ac:dyDescent="0.2">
      <c r="A262" t="s">
        <v>287</v>
      </c>
      <c r="B262">
        <v>1.3011699999999999</v>
      </c>
      <c r="C262" s="13">
        <f t="shared" si="15"/>
        <v>0.43372333333333329</v>
      </c>
      <c r="D262">
        <v>0.4318959</v>
      </c>
      <c r="E262">
        <v>0.39941929999999998</v>
      </c>
      <c r="F262">
        <f t="shared" si="16"/>
        <v>0.83131519999999992</v>
      </c>
      <c r="G262" s="7">
        <f t="shared" si="17"/>
        <v>0.27710506666666662</v>
      </c>
      <c r="H262">
        <v>0.46985529999999998</v>
      </c>
      <c r="I262">
        <v>0.2419306</v>
      </c>
      <c r="J262">
        <v>0.24429880000000001</v>
      </c>
      <c r="K262">
        <v>0.23565649999999999</v>
      </c>
      <c r="L262">
        <v>0.25333679999999997</v>
      </c>
      <c r="M262">
        <v>0.3179495</v>
      </c>
      <c r="N262" s="7">
        <v>0.32133210000000001</v>
      </c>
      <c r="O262" s="7">
        <f t="shared" si="14"/>
        <v>0.16142590000000001</v>
      </c>
      <c r="P262">
        <v>7.4985800000000005E-2</v>
      </c>
      <c r="Q262">
        <v>8.1405199999999997E-2</v>
      </c>
      <c r="R262">
        <v>0.2399269</v>
      </c>
      <c r="S262">
        <v>0.2429637</v>
      </c>
      <c r="T262">
        <v>7.6889399999999997E-2</v>
      </c>
      <c r="U262">
        <v>7.8501000000000001E-2</v>
      </c>
      <c r="V262">
        <v>3.9908600000000002E-2</v>
      </c>
      <c r="W262">
        <v>3.6980899999999997E-2</v>
      </c>
      <c r="X262">
        <v>0.1255145</v>
      </c>
      <c r="Y262">
        <v>0.11641609999999999</v>
      </c>
      <c r="Z262">
        <v>4.05989E-2</v>
      </c>
      <c r="AA262">
        <v>3.7902199999999997E-2</v>
      </c>
      <c r="AB262">
        <v>0.1263455</v>
      </c>
      <c r="AC262">
        <v>0.11795319999999999</v>
      </c>
      <c r="AD262">
        <v>0.2399269</v>
      </c>
      <c r="AE262">
        <v>0.2429637</v>
      </c>
    </row>
    <row r="263" spans="1:31" x14ac:dyDescent="0.2">
      <c r="A263" t="s">
        <v>288</v>
      </c>
      <c r="B263">
        <v>1.2950299999999999</v>
      </c>
      <c r="C263" s="13">
        <f t="shared" si="15"/>
        <v>0.43167666666666665</v>
      </c>
      <c r="D263">
        <v>0.42984410000000001</v>
      </c>
      <c r="E263">
        <v>0.39771719999999999</v>
      </c>
      <c r="F263">
        <f t="shared" si="16"/>
        <v>0.82756129999999994</v>
      </c>
      <c r="G263" s="7">
        <f t="shared" si="17"/>
        <v>0.27585376666666667</v>
      </c>
      <c r="H263">
        <v>0.46746850000000001</v>
      </c>
      <c r="I263">
        <v>0.24181839999999999</v>
      </c>
      <c r="J263">
        <v>0.23818780000000001</v>
      </c>
      <c r="K263">
        <v>0.23602039999999999</v>
      </c>
      <c r="L263">
        <v>0.24673220000000001</v>
      </c>
      <c r="M263">
        <v>0.31859779999999999</v>
      </c>
      <c r="N263" s="7">
        <v>0.34227960000000002</v>
      </c>
      <c r="O263" s="7">
        <f t="shared" si="14"/>
        <v>0.1763014</v>
      </c>
      <c r="P263">
        <v>7.5258000000000005E-2</v>
      </c>
      <c r="Q263">
        <v>8.4451399999999996E-2</v>
      </c>
      <c r="R263">
        <v>0.2578281</v>
      </c>
      <c r="S263">
        <v>0.24333979999999999</v>
      </c>
      <c r="T263">
        <v>7.7011300000000005E-2</v>
      </c>
      <c r="U263">
        <v>8.1526799999999996E-2</v>
      </c>
      <c r="V263">
        <v>4.0061899999999998E-2</v>
      </c>
      <c r="W263">
        <v>3.69494E-2</v>
      </c>
      <c r="X263">
        <v>0.1257347</v>
      </c>
      <c r="Y263">
        <v>0.1160836</v>
      </c>
      <c r="Z263">
        <v>4.3346700000000002E-2</v>
      </c>
      <c r="AA263">
        <v>3.8180100000000002E-2</v>
      </c>
      <c r="AB263">
        <v>0.12664130000000001</v>
      </c>
      <c r="AC263">
        <v>0.11154650000000001</v>
      </c>
      <c r="AD263">
        <v>0.2578281</v>
      </c>
      <c r="AE263">
        <v>0.24333979999999999</v>
      </c>
    </row>
    <row r="264" spans="1:31" x14ac:dyDescent="0.2">
      <c r="A264" t="s">
        <v>289</v>
      </c>
      <c r="B264">
        <v>1.276284</v>
      </c>
      <c r="C264" s="13">
        <f t="shared" si="15"/>
        <v>0.42542799999999997</v>
      </c>
      <c r="D264">
        <v>0.42498039999999998</v>
      </c>
      <c r="E264">
        <v>0.39218069999999999</v>
      </c>
      <c r="F264">
        <f t="shared" si="16"/>
        <v>0.81716109999999997</v>
      </c>
      <c r="G264" s="7">
        <f t="shared" si="17"/>
        <v>0.27238703333333331</v>
      </c>
      <c r="H264">
        <v>0.45912310000000001</v>
      </c>
      <c r="I264">
        <v>0.24171690000000001</v>
      </c>
      <c r="J264">
        <v>0.24192050000000001</v>
      </c>
      <c r="K264">
        <v>0.2363372</v>
      </c>
      <c r="L264">
        <v>0.25338519999999998</v>
      </c>
      <c r="M264">
        <v>0.3193472</v>
      </c>
      <c r="N264" s="7">
        <v>0.31583230000000001</v>
      </c>
      <c r="O264" s="7">
        <f t="shared" si="14"/>
        <v>0.15939880000000001</v>
      </c>
      <c r="P264">
        <v>7.5539899999999993E-2</v>
      </c>
      <c r="Q264">
        <v>8.0027200000000007E-2</v>
      </c>
      <c r="R264">
        <v>0.23580509999999999</v>
      </c>
      <c r="S264">
        <v>0.2438073</v>
      </c>
      <c r="T264">
        <v>7.7160999999999993E-2</v>
      </c>
      <c r="U264">
        <v>7.6406299999999996E-2</v>
      </c>
      <c r="V264">
        <v>4.0232799999999999E-2</v>
      </c>
      <c r="W264">
        <v>3.6928200000000001E-2</v>
      </c>
      <c r="X264">
        <v>0.1259681</v>
      </c>
      <c r="Y264">
        <v>0.1157488</v>
      </c>
      <c r="Z264">
        <v>3.9720499999999999E-2</v>
      </c>
      <c r="AA264">
        <v>3.6685799999999998E-2</v>
      </c>
      <c r="AB264">
        <v>0.1257646</v>
      </c>
      <c r="AC264">
        <v>0.11615590000000001</v>
      </c>
      <c r="AD264">
        <v>0.23580509999999999</v>
      </c>
      <c r="AE264">
        <v>0.2438073</v>
      </c>
    </row>
    <row r="265" spans="1:31" x14ac:dyDescent="0.2">
      <c r="A265" t="s">
        <v>290</v>
      </c>
      <c r="B265">
        <v>1.294405</v>
      </c>
      <c r="C265" s="13">
        <f t="shared" si="15"/>
        <v>0.43146833333333334</v>
      </c>
      <c r="D265">
        <v>0.43226170000000003</v>
      </c>
      <c r="E265">
        <v>0.3972947</v>
      </c>
      <c r="F265">
        <f t="shared" si="16"/>
        <v>0.82955639999999997</v>
      </c>
      <c r="G265" s="7">
        <f t="shared" si="17"/>
        <v>0.27651880000000001</v>
      </c>
      <c r="H265">
        <v>0.4648487</v>
      </c>
      <c r="I265">
        <v>0.2416305</v>
      </c>
      <c r="J265">
        <v>0.2338277</v>
      </c>
      <c r="K265">
        <v>0.2366114</v>
      </c>
      <c r="L265">
        <v>0.24819720000000001</v>
      </c>
      <c r="M265">
        <v>0.32022200000000001</v>
      </c>
      <c r="N265" s="7">
        <v>0.30266779999999999</v>
      </c>
      <c r="O265" s="7">
        <f t="shared" si="14"/>
        <v>0.15677439999999998</v>
      </c>
      <c r="P265">
        <v>7.5838900000000001E-2</v>
      </c>
      <c r="Q265">
        <v>7.5121300000000002E-2</v>
      </c>
      <c r="R265">
        <v>0.22754650000000001</v>
      </c>
      <c r="S265">
        <v>0.24438309999999999</v>
      </c>
      <c r="T265">
        <v>7.73456E-2</v>
      </c>
      <c r="U265">
        <v>7.0772100000000004E-2</v>
      </c>
      <c r="V265">
        <v>4.0426200000000002E-2</v>
      </c>
      <c r="W265">
        <v>3.6919500000000001E-2</v>
      </c>
      <c r="X265">
        <v>0.12622030000000001</v>
      </c>
      <c r="Y265">
        <v>0.1154102</v>
      </c>
      <c r="Z265">
        <v>3.5578199999999997E-2</v>
      </c>
      <c r="AA265">
        <v>3.51939E-2</v>
      </c>
      <c r="AB265">
        <v>0.11754879999999999</v>
      </c>
      <c r="AC265">
        <v>0.1162789</v>
      </c>
      <c r="AD265">
        <v>0.22754650000000001</v>
      </c>
      <c r="AE265">
        <v>0.24438309999999999</v>
      </c>
    </row>
    <row r="266" spans="1:31" x14ac:dyDescent="0.2">
      <c r="A266" t="s">
        <v>291</v>
      </c>
      <c r="B266">
        <v>1.2999849999999999</v>
      </c>
      <c r="C266" s="13">
        <f t="shared" si="15"/>
        <v>0.43332833333333332</v>
      </c>
      <c r="D266">
        <v>0.43547859999999999</v>
      </c>
      <c r="E266">
        <v>0.39961530000000001</v>
      </c>
      <c r="F266">
        <f t="shared" si="16"/>
        <v>0.83509389999999994</v>
      </c>
      <c r="G266" s="7">
        <f t="shared" si="17"/>
        <v>0.27836463333333333</v>
      </c>
      <c r="H266">
        <v>0.46489130000000001</v>
      </c>
      <c r="I266">
        <v>0.2415638</v>
      </c>
      <c r="J266">
        <v>0.2273135</v>
      </c>
      <c r="K266">
        <v>0.2368577</v>
      </c>
      <c r="L266">
        <v>0.25435200000000002</v>
      </c>
      <c r="M266">
        <v>0.32124439999999999</v>
      </c>
      <c r="N266" s="7">
        <v>0.30223230000000001</v>
      </c>
      <c r="O266" s="7">
        <f t="shared" si="14"/>
        <v>0.15665740000000003</v>
      </c>
      <c r="P266">
        <v>7.6164999999999997E-2</v>
      </c>
      <c r="Q266">
        <v>7.6873399999999995E-2</v>
      </c>
      <c r="R266">
        <v>0.2253589</v>
      </c>
      <c r="S266">
        <v>0.2450794</v>
      </c>
      <c r="T266">
        <v>7.7572000000000002E-2</v>
      </c>
      <c r="U266">
        <v>6.8701499999999999E-2</v>
      </c>
      <c r="V266">
        <v>4.0646599999999998E-2</v>
      </c>
      <c r="W266">
        <v>3.6925399999999997E-2</v>
      </c>
      <c r="X266">
        <v>0.126497</v>
      </c>
      <c r="Y266">
        <v>0.1150668</v>
      </c>
      <c r="Z266">
        <v>3.5452400000000002E-2</v>
      </c>
      <c r="AA266">
        <v>3.3249099999999997E-2</v>
      </c>
      <c r="AB266">
        <v>0.1173019</v>
      </c>
      <c r="AC266">
        <v>0.1100116</v>
      </c>
      <c r="AD266">
        <v>0.2253589</v>
      </c>
      <c r="AE266">
        <v>0.2450794</v>
      </c>
    </row>
    <row r="267" spans="1:31" x14ac:dyDescent="0.2">
      <c r="A267" t="s">
        <v>292</v>
      </c>
      <c r="B267">
        <v>1.2940290000000001</v>
      </c>
      <c r="C267" s="13">
        <f t="shared" si="15"/>
        <v>0.43134300000000003</v>
      </c>
      <c r="D267">
        <v>0.43438539999999998</v>
      </c>
      <c r="E267">
        <v>0.39770329999999998</v>
      </c>
      <c r="F267">
        <f t="shared" si="16"/>
        <v>0.8320886999999999</v>
      </c>
      <c r="G267" s="7">
        <f t="shared" si="17"/>
        <v>0.27736289999999997</v>
      </c>
      <c r="H267">
        <v>0.46193990000000001</v>
      </c>
      <c r="I267">
        <v>0.2415166</v>
      </c>
      <c r="J267">
        <v>0.2498871</v>
      </c>
      <c r="K267">
        <v>0.23709749999999999</v>
      </c>
      <c r="L267">
        <v>0.219971</v>
      </c>
      <c r="M267">
        <v>0.3224263</v>
      </c>
      <c r="N267" s="7">
        <v>0.276142</v>
      </c>
      <c r="O267" s="7">
        <f t="shared" si="14"/>
        <v>0.14639449999999998</v>
      </c>
      <c r="P267">
        <v>7.6527800000000007E-2</v>
      </c>
      <c r="Q267">
        <v>6.0743199999999997E-2</v>
      </c>
      <c r="R267">
        <v>0.2153988</v>
      </c>
      <c r="S267">
        <v>0.24589839999999999</v>
      </c>
      <c r="T267">
        <v>7.7842999999999996E-2</v>
      </c>
      <c r="U267">
        <v>6.9004300000000005E-2</v>
      </c>
      <c r="V267">
        <v>4.0896000000000002E-2</v>
      </c>
      <c r="W267">
        <v>3.6946899999999998E-2</v>
      </c>
      <c r="X267">
        <v>0.12679860000000001</v>
      </c>
      <c r="Y267">
        <v>0.1147179</v>
      </c>
      <c r="Z267">
        <v>3.6456099999999998E-2</v>
      </c>
      <c r="AA267">
        <v>3.2548300000000002E-2</v>
      </c>
      <c r="AB267">
        <v>0.13201930000000001</v>
      </c>
      <c r="AC267">
        <v>0.11786779999999999</v>
      </c>
      <c r="AD267">
        <v>0.2153988</v>
      </c>
      <c r="AE267">
        <v>0.24589839999999999</v>
      </c>
    </row>
    <row r="268" spans="1:31" x14ac:dyDescent="0.2">
      <c r="A268" t="s">
        <v>293</v>
      </c>
      <c r="B268">
        <v>1.3005660000000001</v>
      </c>
      <c r="C268" s="13">
        <f t="shared" si="15"/>
        <v>0.43352200000000002</v>
      </c>
      <c r="D268">
        <v>0.43555100000000002</v>
      </c>
      <c r="E268">
        <v>0.40079189999999998</v>
      </c>
      <c r="F268">
        <f t="shared" si="16"/>
        <v>0.8363429</v>
      </c>
      <c r="G268" s="7">
        <f t="shared" si="17"/>
        <v>0.27878096666666669</v>
      </c>
      <c r="H268">
        <v>0.4642231</v>
      </c>
      <c r="I268">
        <v>0.24148049999999999</v>
      </c>
      <c r="J268">
        <v>0.25128600000000001</v>
      </c>
      <c r="K268">
        <v>0.23736270000000001</v>
      </c>
      <c r="L268">
        <v>0.19604940000000001</v>
      </c>
      <c r="M268">
        <v>0.32376820000000001</v>
      </c>
      <c r="N268" s="7">
        <v>0.3184958</v>
      </c>
      <c r="O268" s="7">
        <f t="shared" si="14"/>
        <v>0.17602139999999999</v>
      </c>
      <c r="P268">
        <v>7.69373E-2</v>
      </c>
      <c r="Q268">
        <v>6.2440900000000001E-2</v>
      </c>
      <c r="R268">
        <v>0.25605489999999997</v>
      </c>
      <c r="S268">
        <v>0.24683099999999999</v>
      </c>
      <c r="T268">
        <v>7.8156199999999995E-2</v>
      </c>
      <c r="U268">
        <v>8.0033499999999994E-2</v>
      </c>
      <c r="V268">
        <v>4.1173099999999997E-2</v>
      </c>
      <c r="W268">
        <v>3.6983099999999998E-2</v>
      </c>
      <c r="X268">
        <v>0.12712029999999999</v>
      </c>
      <c r="Y268">
        <v>0.1143602</v>
      </c>
      <c r="Z268">
        <v>4.1873599999999997E-2</v>
      </c>
      <c r="AA268">
        <v>3.8159999999999999E-2</v>
      </c>
      <c r="AB268">
        <v>0.1314729</v>
      </c>
      <c r="AC268">
        <v>0.11981310000000001</v>
      </c>
      <c r="AD268">
        <v>0.25605489999999997</v>
      </c>
      <c r="AE268">
        <v>0.24683099999999999</v>
      </c>
    </row>
    <row r="269" spans="1:31" x14ac:dyDescent="0.2">
      <c r="A269" t="s">
        <v>294</v>
      </c>
      <c r="B269">
        <v>1.2994399999999999</v>
      </c>
      <c r="C269" s="13">
        <f t="shared" si="15"/>
        <v>0.43314666666666662</v>
      </c>
      <c r="D269">
        <v>0.43557099999999999</v>
      </c>
      <c r="E269">
        <v>0.39956459999999999</v>
      </c>
      <c r="F269">
        <f t="shared" si="16"/>
        <v>0.83513559999999998</v>
      </c>
      <c r="G269" s="7">
        <f t="shared" si="17"/>
        <v>0.27837853333333334</v>
      </c>
      <c r="H269">
        <v>0.4643041</v>
      </c>
      <c r="I269">
        <v>0.241452</v>
      </c>
      <c r="J269">
        <v>0.23690339999999999</v>
      </c>
      <c r="K269">
        <v>0.237675</v>
      </c>
      <c r="L269">
        <v>0.22030630000000001</v>
      </c>
      <c r="M269">
        <v>0.32524380000000003</v>
      </c>
      <c r="N269" s="7">
        <v>0.32828049999999998</v>
      </c>
      <c r="O269" s="7">
        <f t="shared" si="14"/>
        <v>0.17818739999999997</v>
      </c>
      <c r="P269">
        <v>7.7394199999999996E-2</v>
      </c>
      <c r="Q269">
        <v>7.2322300000000006E-2</v>
      </c>
      <c r="R269">
        <v>0.25595830000000003</v>
      </c>
      <c r="S269">
        <v>0.24784970000000001</v>
      </c>
      <c r="T269">
        <v>7.8504099999999993E-2</v>
      </c>
      <c r="U269">
        <v>7.7770800000000001E-2</v>
      </c>
      <c r="V269">
        <v>4.1473999999999997E-2</v>
      </c>
      <c r="W269">
        <v>3.7030199999999999E-2</v>
      </c>
      <c r="X269">
        <v>0.12746009999999999</v>
      </c>
      <c r="Y269">
        <v>0.11399189999999999</v>
      </c>
      <c r="Z269">
        <v>4.0997400000000003E-2</v>
      </c>
      <c r="AA269">
        <v>3.6773300000000002E-2</v>
      </c>
      <c r="AB269">
        <v>0.12488539999999999</v>
      </c>
      <c r="AC269">
        <v>0.11201800000000001</v>
      </c>
      <c r="AD269">
        <v>0.25595830000000003</v>
      </c>
      <c r="AE269">
        <v>0.24784970000000001</v>
      </c>
    </row>
    <row r="270" spans="1:31" x14ac:dyDescent="0.2">
      <c r="A270" t="s">
        <v>295</v>
      </c>
      <c r="B270">
        <v>1.3111269999999999</v>
      </c>
      <c r="C270" s="13">
        <f t="shared" si="15"/>
        <v>0.43704233333333331</v>
      </c>
      <c r="D270">
        <v>0.44045099999999998</v>
      </c>
      <c r="E270">
        <v>0.40391850000000001</v>
      </c>
      <c r="F270">
        <f t="shared" si="16"/>
        <v>0.8443695</v>
      </c>
      <c r="G270" s="7">
        <f t="shared" si="17"/>
        <v>0.2814565</v>
      </c>
      <c r="H270">
        <v>0.4667578</v>
      </c>
      <c r="I270">
        <v>0.24143329999999999</v>
      </c>
      <c r="J270">
        <v>0.24503539999999999</v>
      </c>
      <c r="K270">
        <v>0.23803170000000001</v>
      </c>
      <c r="L270">
        <v>0.22594719999999999</v>
      </c>
      <c r="M270">
        <v>0.32682339999999999</v>
      </c>
      <c r="N270" s="7">
        <v>0.33529110000000001</v>
      </c>
      <c r="O270" s="7">
        <f t="shared" si="14"/>
        <v>0.1773748</v>
      </c>
      <c r="P270">
        <v>7.7890600000000004E-2</v>
      </c>
      <c r="Q270">
        <v>7.5758099999999995E-2</v>
      </c>
      <c r="R270">
        <v>0.25953300000000001</v>
      </c>
      <c r="S270">
        <v>0.24893270000000001</v>
      </c>
      <c r="T270">
        <v>7.8880400000000003E-2</v>
      </c>
      <c r="U270">
        <v>8.2158200000000001E-2</v>
      </c>
      <c r="V270">
        <v>4.1795199999999998E-2</v>
      </c>
      <c r="W270">
        <v>3.7085199999999999E-2</v>
      </c>
      <c r="X270">
        <v>0.12781880000000001</v>
      </c>
      <c r="Y270">
        <v>0.1136144</v>
      </c>
      <c r="Z270">
        <v>4.3059699999999999E-2</v>
      </c>
      <c r="AA270">
        <v>3.9098399999999998E-2</v>
      </c>
      <c r="AB270">
        <v>0.12842500000000001</v>
      </c>
      <c r="AC270">
        <v>0.1166104</v>
      </c>
      <c r="AD270">
        <v>0.25953300000000001</v>
      </c>
      <c r="AE270">
        <v>0.24893270000000001</v>
      </c>
    </row>
    <row r="271" spans="1:31" x14ac:dyDescent="0.2">
      <c r="A271" t="s">
        <v>296</v>
      </c>
      <c r="B271">
        <v>1.3114209999999999</v>
      </c>
      <c r="C271" s="13">
        <f t="shared" si="15"/>
        <v>0.4371403333333333</v>
      </c>
      <c r="D271">
        <v>0.44082860000000001</v>
      </c>
      <c r="E271">
        <v>0.40579510000000002</v>
      </c>
      <c r="F271">
        <f t="shared" si="16"/>
        <v>0.84662370000000009</v>
      </c>
      <c r="G271" s="7">
        <f t="shared" si="17"/>
        <v>0.28220790000000001</v>
      </c>
      <c r="H271">
        <v>0.46479730000000002</v>
      </c>
      <c r="I271">
        <v>0.2414239</v>
      </c>
      <c r="J271">
        <v>0.24644099999999999</v>
      </c>
      <c r="K271">
        <v>0.23841999999999999</v>
      </c>
      <c r="L271">
        <v>0.2376076</v>
      </c>
      <c r="M271">
        <v>0.32847900000000002</v>
      </c>
      <c r="N271" s="7">
        <v>0.33061819999999997</v>
      </c>
      <c r="O271" s="7">
        <f t="shared" si="14"/>
        <v>0.17058289999999998</v>
      </c>
      <c r="P271">
        <v>7.8415899999999997E-2</v>
      </c>
      <c r="Q271">
        <v>7.8557399999999999E-2</v>
      </c>
      <c r="R271">
        <v>0.25206079999999997</v>
      </c>
      <c r="S271">
        <v>0.25006309999999998</v>
      </c>
      <c r="T271">
        <v>7.9278100000000004E-2</v>
      </c>
      <c r="U271">
        <v>8.1477900000000006E-2</v>
      </c>
      <c r="V271">
        <v>4.21331E-2</v>
      </c>
      <c r="W271">
        <v>3.7144999999999997E-2</v>
      </c>
      <c r="X271">
        <v>0.12819559999999999</v>
      </c>
      <c r="Y271">
        <v>0.1132283</v>
      </c>
      <c r="Z271">
        <v>4.26051E-2</v>
      </c>
      <c r="AA271">
        <v>3.8872799999999999E-2</v>
      </c>
      <c r="AB271">
        <v>0.1288649</v>
      </c>
      <c r="AC271">
        <v>0.1175761</v>
      </c>
      <c r="AD271">
        <v>0.25206079999999997</v>
      </c>
      <c r="AE271">
        <v>0.25006309999999998</v>
      </c>
    </row>
    <row r="272" spans="1:31" x14ac:dyDescent="0.2">
      <c r="A272" t="s">
        <v>297</v>
      </c>
      <c r="B272">
        <v>1.3004469999999999</v>
      </c>
      <c r="C272" s="13">
        <f t="shared" si="15"/>
        <v>0.4334823333333333</v>
      </c>
      <c r="D272">
        <v>0.43893339999999997</v>
      </c>
      <c r="E272">
        <v>0.40093620000000002</v>
      </c>
      <c r="F272">
        <f t="shared" si="16"/>
        <v>0.83986959999999999</v>
      </c>
      <c r="G272" s="7">
        <f t="shared" si="17"/>
        <v>0.27995653333333331</v>
      </c>
      <c r="H272">
        <v>0.46057759999999998</v>
      </c>
      <c r="I272">
        <v>0.24142559999999999</v>
      </c>
      <c r="J272">
        <v>0.2343837</v>
      </c>
      <c r="K272">
        <v>0.2388199</v>
      </c>
      <c r="L272">
        <v>0.23674609999999999</v>
      </c>
      <c r="M272">
        <v>0.33018789999999998</v>
      </c>
      <c r="N272" s="7">
        <v>0.33475120000000003</v>
      </c>
      <c r="O272" s="7">
        <f t="shared" si="14"/>
        <v>0.17703990000000003</v>
      </c>
      <c r="P272">
        <v>7.8957899999999998E-2</v>
      </c>
      <c r="Q272">
        <v>7.9251100000000005E-2</v>
      </c>
      <c r="R272">
        <v>0.25550020000000001</v>
      </c>
      <c r="S272">
        <v>0.25123000000000001</v>
      </c>
      <c r="T272">
        <v>7.9692299999999994E-2</v>
      </c>
      <c r="U272">
        <v>7.8460199999999994E-2</v>
      </c>
      <c r="V272">
        <v>4.2484500000000001E-2</v>
      </c>
      <c r="W272">
        <v>3.7207700000000003E-2</v>
      </c>
      <c r="X272">
        <v>0.12859000000000001</v>
      </c>
      <c r="Y272">
        <v>0.11283559999999999</v>
      </c>
      <c r="Z272">
        <v>4.3079300000000001E-2</v>
      </c>
      <c r="AA272">
        <v>3.53809E-2</v>
      </c>
      <c r="AB272">
        <v>0.12869059999999999</v>
      </c>
      <c r="AC272">
        <v>0.1056931</v>
      </c>
      <c r="AD272">
        <v>0.25550020000000001</v>
      </c>
      <c r="AE272">
        <v>0.25123000000000001</v>
      </c>
    </row>
    <row r="273" spans="1:31" x14ac:dyDescent="0.2">
      <c r="A273" t="s">
        <v>298</v>
      </c>
      <c r="B273">
        <v>1.308298</v>
      </c>
      <c r="C273" s="13">
        <f t="shared" si="15"/>
        <v>0.43609933333333334</v>
      </c>
      <c r="D273">
        <v>0.44122600000000001</v>
      </c>
      <c r="E273">
        <v>0.40416639999999998</v>
      </c>
      <c r="F273">
        <f t="shared" si="16"/>
        <v>0.84539239999999993</v>
      </c>
      <c r="G273" s="7">
        <f t="shared" si="17"/>
        <v>0.28179746666666666</v>
      </c>
      <c r="H273">
        <v>0.46290510000000001</v>
      </c>
      <c r="I273">
        <v>0.24144299999999999</v>
      </c>
      <c r="J273">
        <v>0.24298349999999999</v>
      </c>
      <c r="K273">
        <v>0.23921120000000001</v>
      </c>
      <c r="L273">
        <v>0.24109349999999999</v>
      </c>
      <c r="M273">
        <v>0.33192840000000001</v>
      </c>
      <c r="N273" s="7">
        <v>0.32936159999999998</v>
      </c>
      <c r="O273" s="7">
        <f t="shared" si="14"/>
        <v>0.16992529999999997</v>
      </c>
      <c r="P273">
        <v>7.9504699999999998E-2</v>
      </c>
      <c r="Q273">
        <v>7.9406900000000002E-2</v>
      </c>
      <c r="R273">
        <v>0.2499547</v>
      </c>
      <c r="S273">
        <v>0.25242369999999997</v>
      </c>
      <c r="T273">
        <v>8.0119300000000004E-2</v>
      </c>
      <c r="U273">
        <v>8.0029400000000001E-2</v>
      </c>
      <c r="V273">
        <v>4.2847000000000003E-2</v>
      </c>
      <c r="W273">
        <v>3.7272399999999997E-2</v>
      </c>
      <c r="X273">
        <v>0.12900200000000001</v>
      </c>
      <c r="Y273">
        <v>0.112441</v>
      </c>
      <c r="Z273">
        <v>4.3131200000000001E-2</v>
      </c>
      <c r="AA273">
        <v>3.6898300000000002E-2</v>
      </c>
      <c r="AB273">
        <v>0.13095380000000001</v>
      </c>
      <c r="AC273">
        <v>0.1120297</v>
      </c>
      <c r="AD273">
        <v>0.2499547</v>
      </c>
      <c r="AE273">
        <v>0.25242369999999997</v>
      </c>
    </row>
    <row r="274" spans="1:31" x14ac:dyDescent="0.2">
      <c r="A274" t="s">
        <v>299</v>
      </c>
      <c r="B274">
        <v>1.315901</v>
      </c>
      <c r="C274" s="13">
        <f t="shared" si="15"/>
        <v>0.43863366666666664</v>
      </c>
      <c r="D274">
        <v>0.44147259999999999</v>
      </c>
      <c r="E274">
        <v>0.40606379999999997</v>
      </c>
      <c r="F274">
        <f t="shared" si="16"/>
        <v>0.84753639999999997</v>
      </c>
      <c r="G274" s="7">
        <f t="shared" si="17"/>
        <v>0.2825121333333333</v>
      </c>
      <c r="H274">
        <v>0.46836509999999998</v>
      </c>
      <c r="I274">
        <v>0.24147650000000001</v>
      </c>
      <c r="J274">
        <v>0.24202090000000001</v>
      </c>
      <c r="K274">
        <v>0.23957210000000001</v>
      </c>
      <c r="L274">
        <v>0.26309769999999999</v>
      </c>
      <c r="M274">
        <v>0.33368160000000002</v>
      </c>
      <c r="N274" s="7">
        <v>0.34124779999999999</v>
      </c>
      <c r="O274" s="7">
        <f t="shared" si="14"/>
        <v>0.16887719999999998</v>
      </c>
      <c r="P274">
        <v>8.0044500000000005E-2</v>
      </c>
      <c r="Q274">
        <v>8.97815E-2</v>
      </c>
      <c r="R274">
        <v>0.25146619999999997</v>
      </c>
      <c r="S274">
        <v>0.2536371</v>
      </c>
      <c r="T274">
        <v>8.0554899999999999E-2</v>
      </c>
      <c r="U274">
        <v>8.2589099999999999E-2</v>
      </c>
      <c r="V274">
        <v>4.3217899999999997E-2</v>
      </c>
      <c r="W274">
        <v>3.7337000000000002E-2</v>
      </c>
      <c r="X274">
        <v>0.12943160000000001</v>
      </c>
      <c r="Y274">
        <v>0.1120449</v>
      </c>
      <c r="Z274">
        <v>4.2963800000000003E-2</v>
      </c>
      <c r="AA274">
        <v>3.9625300000000002E-2</v>
      </c>
      <c r="AB274">
        <v>0.12590199999999999</v>
      </c>
      <c r="AC274">
        <v>0.1161189</v>
      </c>
      <c r="AD274">
        <v>0.25146619999999997</v>
      </c>
      <c r="AE274">
        <v>0.2536371</v>
      </c>
    </row>
    <row r="275" spans="1:31" x14ac:dyDescent="0.2">
      <c r="A275" t="s">
        <v>300</v>
      </c>
      <c r="B275">
        <v>1.326166</v>
      </c>
      <c r="C275" s="13">
        <f t="shared" si="15"/>
        <v>0.4420553333333333</v>
      </c>
      <c r="D275">
        <v>0.4446966</v>
      </c>
      <c r="E275">
        <v>0.40949190000000002</v>
      </c>
      <c r="F275">
        <f t="shared" si="16"/>
        <v>0.85418850000000002</v>
      </c>
      <c r="G275" s="7">
        <f t="shared" si="17"/>
        <v>0.28472950000000002</v>
      </c>
      <c r="H275">
        <v>0.4719776</v>
      </c>
      <c r="I275">
        <v>0.24152760000000001</v>
      </c>
      <c r="J275">
        <v>0.243671</v>
      </c>
      <c r="K275">
        <v>0.23988219999999999</v>
      </c>
      <c r="L275">
        <v>0.25261410000000001</v>
      </c>
      <c r="M275">
        <v>0.33542709999999998</v>
      </c>
      <c r="N275" s="7">
        <v>0.3615543</v>
      </c>
      <c r="O275" s="7">
        <f t="shared" si="14"/>
        <v>0.18212029999999996</v>
      </c>
      <c r="P275">
        <v>8.0565499999999998E-2</v>
      </c>
      <c r="Q275">
        <v>9.1333700000000004E-2</v>
      </c>
      <c r="R275">
        <v>0.27022059999999998</v>
      </c>
      <c r="S275">
        <v>0.25486160000000002</v>
      </c>
      <c r="T275">
        <v>8.0994499999999997E-2</v>
      </c>
      <c r="U275">
        <v>8.8100300000000006E-2</v>
      </c>
      <c r="V275">
        <v>4.3595299999999997E-2</v>
      </c>
      <c r="W275">
        <v>3.7399300000000003E-2</v>
      </c>
      <c r="X275">
        <v>0.12987989999999999</v>
      </c>
      <c r="Y275">
        <v>0.1116477</v>
      </c>
      <c r="Z275">
        <v>4.8157699999999998E-2</v>
      </c>
      <c r="AA275">
        <v>3.9942600000000002E-2</v>
      </c>
      <c r="AB275">
        <v>0.13319629999999999</v>
      </c>
      <c r="AC275">
        <v>0.1104747</v>
      </c>
      <c r="AD275">
        <v>0.27022059999999998</v>
      </c>
      <c r="AE275">
        <v>0.25486160000000002</v>
      </c>
    </row>
    <row r="276" spans="1:31" x14ac:dyDescent="0.2">
      <c r="A276" t="s">
        <v>301</v>
      </c>
      <c r="B276">
        <v>1.3486149999999999</v>
      </c>
      <c r="C276" s="13">
        <f t="shared" si="15"/>
        <v>0.44953833333333332</v>
      </c>
      <c r="D276">
        <v>0.45320769999999999</v>
      </c>
      <c r="E276">
        <v>0.41586250000000002</v>
      </c>
      <c r="F276">
        <f t="shared" si="16"/>
        <v>0.86907020000000001</v>
      </c>
      <c r="G276" s="7">
        <f t="shared" si="17"/>
        <v>0.28969006666666669</v>
      </c>
      <c r="H276">
        <v>0.4795452</v>
      </c>
      <c r="I276">
        <v>0.24159800000000001</v>
      </c>
      <c r="J276">
        <v>0.23781250000000001</v>
      </c>
      <c r="K276">
        <v>0.24013470000000001</v>
      </c>
      <c r="L276">
        <v>0.25924180000000002</v>
      </c>
      <c r="M276">
        <v>0.33714880000000003</v>
      </c>
      <c r="N276" s="7">
        <v>0.3350554</v>
      </c>
      <c r="O276" s="7">
        <f t="shared" si="14"/>
        <v>0.16851460000000001</v>
      </c>
      <c r="P276">
        <v>8.1061499999999995E-2</v>
      </c>
      <c r="Q276">
        <v>8.6860400000000004E-2</v>
      </c>
      <c r="R276">
        <v>0.248195</v>
      </c>
      <c r="S276">
        <v>0.25608730000000002</v>
      </c>
      <c r="T276">
        <v>8.1434999999999994E-2</v>
      </c>
      <c r="U276">
        <v>7.9680399999999998E-2</v>
      </c>
      <c r="V276">
        <v>4.3976599999999998E-2</v>
      </c>
      <c r="W276">
        <v>3.7458400000000003E-2</v>
      </c>
      <c r="X276">
        <v>0.13034609999999999</v>
      </c>
      <c r="Y276">
        <v>0.1112519</v>
      </c>
      <c r="Z276">
        <v>4.2818200000000001E-2</v>
      </c>
      <c r="AA276">
        <v>3.6862199999999998E-2</v>
      </c>
      <c r="AB276">
        <v>0.1277943</v>
      </c>
      <c r="AC276">
        <v>0.1100182</v>
      </c>
      <c r="AD276">
        <v>0.248195</v>
      </c>
      <c r="AE276">
        <v>0.25608730000000002</v>
      </c>
    </row>
    <row r="277" spans="1:31" x14ac:dyDescent="0.2">
      <c r="A277" t="s">
        <v>302</v>
      </c>
      <c r="B277">
        <v>1.3492580000000001</v>
      </c>
      <c r="C277" s="13">
        <f t="shared" si="15"/>
        <v>0.44975266666666669</v>
      </c>
      <c r="D277">
        <v>0.45696100000000001</v>
      </c>
      <c r="E277">
        <v>0.41171950000000002</v>
      </c>
      <c r="F277">
        <f t="shared" si="16"/>
        <v>0.86868049999999997</v>
      </c>
      <c r="G277" s="7">
        <f t="shared" si="17"/>
        <v>0.28956016666666667</v>
      </c>
      <c r="H277">
        <v>0.48057759999999999</v>
      </c>
      <c r="I277">
        <v>0.24169060000000001</v>
      </c>
      <c r="J277">
        <v>0.2360235</v>
      </c>
      <c r="K277">
        <v>0.2403305</v>
      </c>
      <c r="L277">
        <v>0.2424384</v>
      </c>
      <c r="M277">
        <v>0.33884609999999998</v>
      </c>
      <c r="N277" s="7">
        <v>0.34177370000000001</v>
      </c>
      <c r="O277" s="7">
        <f t="shared" si="14"/>
        <v>0.17824799999999999</v>
      </c>
      <c r="P277">
        <v>8.1532800000000002E-2</v>
      </c>
      <c r="Q277">
        <v>8.2859100000000005E-2</v>
      </c>
      <c r="R277">
        <v>0.25891459999999999</v>
      </c>
      <c r="S277">
        <v>0.25731340000000003</v>
      </c>
      <c r="T277">
        <v>8.1877400000000003E-2</v>
      </c>
      <c r="U277">
        <v>8.0666600000000005E-2</v>
      </c>
      <c r="V277">
        <v>4.4362400000000003E-2</v>
      </c>
      <c r="W277">
        <v>3.7515E-2</v>
      </c>
      <c r="X277">
        <v>0.130831</v>
      </c>
      <c r="Y277">
        <v>0.1108596</v>
      </c>
      <c r="Z277">
        <v>4.2169999999999999E-2</v>
      </c>
      <c r="AA277">
        <v>3.8496599999999999E-2</v>
      </c>
      <c r="AB277">
        <v>0.1233857</v>
      </c>
      <c r="AC277">
        <v>0.11263769999999999</v>
      </c>
      <c r="AD277">
        <v>0.25891459999999999</v>
      </c>
      <c r="AE277">
        <v>0.25731340000000003</v>
      </c>
    </row>
    <row r="278" spans="1:31" x14ac:dyDescent="0.2">
      <c r="A278" t="s">
        <v>303</v>
      </c>
      <c r="B278">
        <v>1.387947</v>
      </c>
      <c r="C278" s="13">
        <f t="shared" si="15"/>
        <v>0.46264900000000003</v>
      </c>
      <c r="D278">
        <v>0.4687713</v>
      </c>
      <c r="E278">
        <v>0.42469560000000001</v>
      </c>
      <c r="F278">
        <f t="shared" si="16"/>
        <v>0.89346689999999995</v>
      </c>
      <c r="G278" s="7">
        <f t="shared" si="17"/>
        <v>0.29782229999999998</v>
      </c>
      <c r="H278">
        <v>0.49448059999999999</v>
      </c>
      <c r="I278">
        <v>0.2418062</v>
      </c>
      <c r="J278">
        <v>0.23451250000000001</v>
      </c>
      <c r="K278">
        <v>0.24048149999999999</v>
      </c>
      <c r="L278">
        <v>0.24670739999999999</v>
      </c>
      <c r="M278">
        <v>0.34051730000000002</v>
      </c>
      <c r="N278" s="7">
        <v>0.32965670000000002</v>
      </c>
      <c r="O278" s="7">
        <f t="shared" si="14"/>
        <v>0.17101940000000002</v>
      </c>
      <c r="P278">
        <v>8.1982899999999997E-2</v>
      </c>
      <c r="Q278">
        <v>8.1328700000000004E-2</v>
      </c>
      <c r="R278">
        <v>0.24832799999999999</v>
      </c>
      <c r="S278">
        <v>0.2585345</v>
      </c>
      <c r="T278">
        <v>8.2321400000000003E-2</v>
      </c>
      <c r="U278">
        <v>7.7308600000000005E-2</v>
      </c>
      <c r="V278">
        <v>4.4752100000000003E-2</v>
      </c>
      <c r="W278">
        <v>3.75693E-2</v>
      </c>
      <c r="X278">
        <v>0.13133439999999999</v>
      </c>
      <c r="Y278">
        <v>0.1104718</v>
      </c>
      <c r="Z278">
        <v>4.0644699999999999E-2</v>
      </c>
      <c r="AA278">
        <v>3.6663899999999999E-2</v>
      </c>
      <c r="AB278">
        <v>0.1232939</v>
      </c>
      <c r="AC278">
        <v>0.1112186</v>
      </c>
      <c r="AD278">
        <v>0.24832799999999999</v>
      </c>
      <c r="AE278">
        <v>0.2585345</v>
      </c>
    </row>
    <row r="279" spans="1:31" x14ac:dyDescent="0.2">
      <c r="A279" t="s">
        <v>304</v>
      </c>
      <c r="B279">
        <v>1.3831180000000001</v>
      </c>
      <c r="C279" s="13">
        <f t="shared" si="15"/>
        <v>0.46103933333333336</v>
      </c>
      <c r="D279">
        <v>0.4677888</v>
      </c>
      <c r="E279">
        <v>0.42523519999999998</v>
      </c>
      <c r="F279">
        <f t="shared" si="16"/>
        <v>0.89302400000000004</v>
      </c>
      <c r="G279" s="7">
        <f t="shared" si="17"/>
        <v>0.2976746666666667</v>
      </c>
      <c r="H279">
        <v>0.49009439999999999</v>
      </c>
      <c r="I279">
        <v>0.2419422</v>
      </c>
      <c r="J279">
        <v>0.25477539999999999</v>
      </c>
      <c r="K279">
        <v>0.24060119999999999</v>
      </c>
      <c r="L279">
        <v>0.22202469999999999</v>
      </c>
      <c r="M279">
        <v>0.34216210000000002</v>
      </c>
      <c r="N279" s="7">
        <v>0.2988923</v>
      </c>
      <c r="O279" s="7">
        <f t="shared" si="14"/>
        <v>0.15638039999999997</v>
      </c>
      <c r="P279">
        <v>8.2416199999999995E-2</v>
      </c>
      <c r="Q279">
        <v>6.6361500000000004E-2</v>
      </c>
      <c r="R279">
        <v>0.23253080000000001</v>
      </c>
      <c r="S279">
        <v>0.25974589999999997</v>
      </c>
      <c r="T279">
        <v>8.2766500000000007E-2</v>
      </c>
      <c r="U279">
        <v>7.6150399999999993E-2</v>
      </c>
      <c r="V279">
        <v>4.5144200000000002E-2</v>
      </c>
      <c r="W279">
        <v>3.7622200000000001E-2</v>
      </c>
      <c r="X279">
        <v>0.1318513</v>
      </c>
      <c r="Y279">
        <v>0.11009099999999999</v>
      </c>
      <c r="Z279">
        <v>4.2219E-2</v>
      </c>
      <c r="AA279">
        <v>3.39314E-2</v>
      </c>
      <c r="AB279">
        <v>0.14125170000000001</v>
      </c>
      <c r="AC279">
        <v>0.11352379999999999</v>
      </c>
      <c r="AD279">
        <v>0.23253080000000001</v>
      </c>
      <c r="AE279">
        <v>0.25974589999999997</v>
      </c>
    </row>
    <row r="280" spans="1:31" x14ac:dyDescent="0.2">
      <c r="A280" t="s">
        <v>305</v>
      </c>
      <c r="B280">
        <v>1.3732709999999999</v>
      </c>
      <c r="C280" s="13">
        <f t="shared" si="15"/>
        <v>0.45775699999999997</v>
      </c>
      <c r="D280">
        <v>0.46333099999999999</v>
      </c>
      <c r="E280">
        <v>0.42136230000000002</v>
      </c>
      <c r="F280">
        <f t="shared" si="16"/>
        <v>0.88469330000000002</v>
      </c>
      <c r="G280" s="7">
        <f t="shared" si="17"/>
        <v>0.29489776666666667</v>
      </c>
      <c r="H280">
        <v>0.48857810000000002</v>
      </c>
      <c r="I280">
        <v>0.2420918</v>
      </c>
      <c r="J280">
        <v>0.23760149999999999</v>
      </c>
      <c r="K280">
        <v>0.24070639999999999</v>
      </c>
      <c r="L280">
        <v>0.23532059999999999</v>
      </c>
      <c r="M280">
        <v>0.34377410000000003</v>
      </c>
      <c r="N280" s="7">
        <v>0.36620520000000001</v>
      </c>
      <c r="O280" s="7">
        <f t="shared" si="14"/>
        <v>0.19301869999999999</v>
      </c>
      <c r="P280">
        <v>8.2836900000000005E-2</v>
      </c>
      <c r="Q280">
        <v>8.6175600000000005E-2</v>
      </c>
      <c r="R280">
        <v>0.28002959999999999</v>
      </c>
      <c r="S280">
        <v>0.26093719999999998</v>
      </c>
      <c r="T280">
        <v>8.3208699999999997E-2</v>
      </c>
      <c r="U280">
        <v>8.7010900000000002E-2</v>
      </c>
      <c r="V280">
        <v>4.5534699999999997E-2</v>
      </c>
      <c r="W280">
        <v>3.7673999999999999E-2</v>
      </c>
      <c r="X280">
        <v>0.13237209999999999</v>
      </c>
      <c r="Y280">
        <v>0.1097197</v>
      </c>
      <c r="Z280">
        <v>4.7655500000000003E-2</v>
      </c>
      <c r="AA280">
        <v>3.9355399999999999E-2</v>
      </c>
      <c r="AB280">
        <v>0.13013350000000001</v>
      </c>
      <c r="AC280">
        <v>0.10746799999999999</v>
      </c>
      <c r="AD280">
        <v>0.28002959999999999</v>
      </c>
      <c r="AE280">
        <v>0.26093719999999998</v>
      </c>
    </row>
    <row r="281" spans="1:31" x14ac:dyDescent="0.2">
      <c r="A281" t="s">
        <v>306</v>
      </c>
      <c r="B281">
        <v>1.3743909999999999</v>
      </c>
      <c r="C281" s="13">
        <f t="shared" si="15"/>
        <v>0.45813033333333331</v>
      </c>
      <c r="D281">
        <v>0.4632983</v>
      </c>
      <c r="E281">
        <v>0.42219640000000003</v>
      </c>
      <c r="F281">
        <f t="shared" si="16"/>
        <v>0.88549469999999997</v>
      </c>
      <c r="G281" s="7">
        <f t="shared" si="17"/>
        <v>0.29516490000000001</v>
      </c>
      <c r="H281">
        <v>0.48889650000000001</v>
      </c>
      <c r="I281">
        <v>0.24225550000000001</v>
      </c>
      <c r="J281">
        <v>0.23851439999999999</v>
      </c>
      <c r="K281">
        <v>0.2408032</v>
      </c>
      <c r="L281">
        <v>0.21641850000000001</v>
      </c>
      <c r="M281">
        <v>0.3453213</v>
      </c>
      <c r="N281" s="7">
        <v>0.3495992</v>
      </c>
      <c r="O281" s="7">
        <f t="shared" si="14"/>
        <v>0.19055510000000001</v>
      </c>
      <c r="P281">
        <v>8.3239499999999994E-2</v>
      </c>
      <c r="Q281">
        <v>7.5659699999999996E-2</v>
      </c>
      <c r="R281">
        <v>0.2739394</v>
      </c>
      <c r="S281">
        <v>0.26208179999999998</v>
      </c>
      <c r="T281">
        <v>8.3640599999999996E-2</v>
      </c>
      <c r="U281">
        <v>8.3384399999999997E-2</v>
      </c>
      <c r="V281">
        <v>4.5917800000000002E-2</v>
      </c>
      <c r="W281">
        <v>3.7722800000000001E-2</v>
      </c>
      <c r="X281">
        <v>0.1328927</v>
      </c>
      <c r="Y281">
        <v>0.1093628</v>
      </c>
      <c r="Z281">
        <v>4.6176200000000001E-2</v>
      </c>
      <c r="AA281">
        <v>3.72083E-2</v>
      </c>
      <c r="AB281">
        <v>0.13208320000000001</v>
      </c>
      <c r="AC281">
        <v>0.10643130000000001</v>
      </c>
      <c r="AD281">
        <v>0.2739394</v>
      </c>
      <c r="AE281">
        <v>0.26208179999999998</v>
      </c>
    </row>
    <row r="282" spans="1:31" x14ac:dyDescent="0.2">
      <c r="A282" t="s">
        <v>307</v>
      </c>
      <c r="B282">
        <v>1.3863380000000001</v>
      </c>
      <c r="C282" s="13">
        <f t="shared" si="15"/>
        <v>0.46211266666666667</v>
      </c>
      <c r="D282">
        <v>0.46576200000000001</v>
      </c>
      <c r="E282">
        <v>0.42731940000000002</v>
      </c>
      <c r="F282">
        <f t="shared" si="16"/>
        <v>0.89308140000000003</v>
      </c>
      <c r="G282" s="7">
        <f t="shared" si="17"/>
        <v>0.29769380000000001</v>
      </c>
      <c r="H282">
        <v>0.49325609999999998</v>
      </c>
      <c r="I282">
        <v>0.24243149999999999</v>
      </c>
      <c r="J282">
        <v>0.2385736</v>
      </c>
      <c r="K282">
        <v>0.24089440000000001</v>
      </c>
      <c r="L282">
        <v>0.23619580000000001</v>
      </c>
      <c r="M282">
        <v>0.3467848</v>
      </c>
      <c r="N282" s="7">
        <v>0.34961680000000001</v>
      </c>
      <c r="O282" s="7">
        <f t="shared" si="14"/>
        <v>0.1836295</v>
      </c>
      <c r="P282">
        <v>8.3620399999999998E-2</v>
      </c>
      <c r="Q282">
        <v>8.2577999999999999E-2</v>
      </c>
      <c r="R282">
        <v>0.26703870000000002</v>
      </c>
      <c r="S282">
        <v>0.26316440000000002</v>
      </c>
      <c r="T282">
        <v>8.4056699999999998E-2</v>
      </c>
      <c r="U282">
        <v>8.3409300000000006E-2</v>
      </c>
      <c r="V282">
        <v>4.6288900000000001E-2</v>
      </c>
      <c r="W282">
        <v>3.7767799999999997E-2</v>
      </c>
      <c r="X282">
        <v>0.1334079</v>
      </c>
      <c r="Y282">
        <v>0.1090236</v>
      </c>
      <c r="Z282">
        <v>4.5947500000000002E-2</v>
      </c>
      <c r="AA282">
        <v>3.7461800000000003E-2</v>
      </c>
      <c r="AB282">
        <v>0.1314226</v>
      </c>
      <c r="AC282">
        <v>0.10715089999999999</v>
      </c>
      <c r="AD282">
        <v>0.26703870000000002</v>
      </c>
      <c r="AE282">
        <v>0.26316440000000002</v>
      </c>
    </row>
    <row r="283" spans="1:31" x14ac:dyDescent="0.2">
      <c r="A283" t="s">
        <v>308</v>
      </c>
      <c r="B283">
        <v>1.386315</v>
      </c>
      <c r="C283" s="13">
        <f t="shared" si="15"/>
        <v>0.46210499999999999</v>
      </c>
      <c r="D283">
        <v>0.46579300000000001</v>
      </c>
      <c r="E283">
        <v>0.43129210000000001</v>
      </c>
      <c r="F283">
        <f t="shared" si="16"/>
        <v>0.89708509999999997</v>
      </c>
      <c r="G283" s="7">
        <f t="shared" si="17"/>
        <v>0.29902836666666666</v>
      </c>
      <c r="H283">
        <v>0.48923040000000001</v>
      </c>
      <c r="I283">
        <v>0.24261559999999999</v>
      </c>
      <c r="J283">
        <v>0.25419000000000003</v>
      </c>
      <c r="K283">
        <v>0.2409685</v>
      </c>
      <c r="L283">
        <v>0.23832020000000001</v>
      </c>
      <c r="M283">
        <v>0.34814850000000003</v>
      </c>
      <c r="N283" s="7">
        <v>0.36474020000000001</v>
      </c>
      <c r="O283" s="7">
        <f t="shared" si="14"/>
        <v>0.18510199999999999</v>
      </c>
      <c r="P283">
        <v>8.3971799999999999E-2</v>
      </c>
      <c r="Q283">
        <v>8.6924899999999999E-2</v>
      </c>
      <c r="R283">
        <v>0.27781529999999999</v>
      </c>
      <c r="S283">
        <v>0.26417669999999999</v>
      </c>
      <c r="T283">
        <v>8.4451399999999996E-2</v>
      </c>
      <c r="U283">
        <v>9.2713299999999998E-2</v>
      </c>
      <c r="V283">
        <v>4.6643700000000003E-2</v>
      </c>
      <c r="W283">
        <v>3.78077E-2</v>
      </c>
      <c r="X283">
        <v>0.1339118</v>
      </c>
      <c r="Y283">
        <v>0.1087038</v>
      </c>
      <c r="Z283">
        <v>5.0959699999999997E-2</v>
      </c>
      <c r="AA283">
        <v>4.1753600000000002E-2</v>
      </c>
      <c r="AB283">
        <v>0.13971500000000001</v>
      </c>
      <c r="AC283">
        <v>0.1144749</v>
      </c>
      <c r="AD283">
        <v>0.27781529999999999</v>
      </c>
      <c r="AE283">
        <v>0.26417669999999999</v>
      </c>
    </row>
    <row r="284" spans="1:31" x14ac:dyDescent="0.2">
      <c r="A284" t="s">
        <v>309</v>
      </c>
      <c r="B284">
        <v>1.3890880000000001</v>
      </c>
      <c r="C284" s="13">
        <f t="shared" si="15"/>
        <v>0.46302933333333335</v>
      </c>
      <c r="D284">
        <v>0.46401360000000003</v>
      </c>
      <c r="E284">
        <v>0.43365809999999999</v>
      </c>
      <c r="F284">
        <f t="shared" si="16"/>
        <v>0.89767170000000007</v>
      </c>
      <c r="G284" s="7">
        <f t="shared" si="17"/>
        <v>0.29922390000000004</v>
      </c>
      <c r="H284">
        <v>0.49141649999999998</v>
      </c>
      <c r="I284">
        <v>0.2428013</v>
      </c>
      <c r="J284">
        <v>0.23330139999999999</v>
      </c>
      <c r="K284">
        <v>0.24101139999999999</v>
      </c>
      <c r="L284">
        <v>0.24239459999999999</v>
      </c>
      <c r="M284">
        <v>0.34939769999999998</v>
      </c>
      <c r="N284" s="7">
        <v>0.3580141</v>
      </c>
      <c r="O284" s="7">
        <f t="shared" si="14"/>
        <v>0.18770820000000002</v>
      </c>
      <c r="P284">
        <v>8.4285200000000005E-2</v>
      </c>
      <c r="Q284">
        <v>8.6780700000000002E-2</v>
      </c>
      <c r="R284">
        <v>0.27123340000000001</v>
      </c>
      <c r="S284">
        <v>0.26511249999999997</v>
      </c>
      <c r="T284">
        <v>8.4818900000000003E-2</v>
      </c>
      <c r="U284">
        <v>8.3525199999999994E-2</v>
      </c>
      <c r="V284">
        <v>4.6977600000000001E-2</v>
      </c>
      <c r="W284">
        <v>3.7841300000000001E-2</v>
      </c>
      <c r="X284">
        <v>0.1343973</v>
      </c>
      <c r="Y284">
        <v>0.108404</v>
      </c>
      <c r="Z284">
        <v>4.7415400000000003E-2</v>
      </c>
      <c r="AA284">
        <v>3.6109700000000002E-2</v>
      </c>
      <c r="AB284">
        <v>0.13244010000000001</v>
      </c>
      <c r="AC284">
        <v>0.1008612</v>
      </c>
      <c r="AD284">
        <v>0.27123340000000001</v>
      </c>
      <c r="AE284">
        <v>0.26511249999999997</v>
      </c>
    </row>
    <row r="285" spans="1:31" x14ac:dyDescent="0.2">
      <c r="A285" t="s">
        <v>310</v>
      </c>
      <c r="B285">
        <v>1.3971899999999999</v>
      </c>
      <c r="C285" s="13">
        <f t="shared" si="15"/>
        <v>0.46572999999999998</v>
      </c>
      <c r="D285">
        <v>0.46782610000000002</v>
      </c>
      <c r="E285">
        <v>0.43595539999999999</v>
      </c>
      <c r="F285">
        <f t="shared" si="16"/>
        <v>0.90378150000000002</v>
      </c>
      <c r="G285" s="7">
        <f t="shared" si="17"/>
        <v>0.30126049999999999</v>
      </c>
      <c r="H285">
        <v>0.49340879999999998</v>
      </c>
      <c r="I285">
        <v>0.24298900000000001</v>
      </c>
      <c r="J285">
        <v>0.2382476</v>
      </c>
      <c r="K285">
        <v>0.241007</v>
      </c>
      <c r="L285">
        <v>0.26135360000000002</v>
      </c>
      <c r="M285">
        <v>0.3505277</v>
      </c>
      <c r="N285" s="7">
        <v>0.35901529999999998</v>
      </c>
      <c r="O285" s="7">
        <f t="shared" si="14"/>
        <v>0.1796509</v>
      </c>
      <c r="P285">
        <v>8.4553799999999998E-2</v>
      </c>
      <c r="Q285">
        <v>9.3829899999999994E-2</v>
      </c>
      <c r="R285">
        <v>0.26518530000000001</v>
      </c>
      <c r="S285">
        <v>0.26597389999999999</v>
      </c>
      <c r="T285">
        <v>8.51581E-2</v>
      </c>
      <c r="U285">
        <v>8.5534499999999999E-2</v>
      </c>
      <c r="V285">
        <v>4.7288700000000003E-2</v>
      </c>
      <c r="W285">
        <v>3.7869399999999998E-2</v>
      </c>
      <c r="X285">
        <v>0.13486090000000001</v>
      </c>
      <c r="Y285">
        <v>0.1081281</v>
      </c>
      <c r="Z285">
        <v>4.83016E-2</v>
      </c>
      <c r="AA285">
        <v>3.7232899999999999E-2</v>
      </c>
      <c r="AB285">
        <v>0.1345392</v>
      </c>
      <c r="AC285">
        <v>0.10370840000000001</v>
      </c>
      <c r="AD285">
        <v>0.26518530000000001</v>
      </c>
      <c r="AE285">
        <v>0.26597389999999999</v>
      </c>
    </row>
    <row r="286" spans="1:31" x14ac:dyDescent="0.2">
      <c r="A286" t="s">
        <v>311</v>
      </c>
      <c r="B286">
        <v>1.3981840000000001</v>
      </c>
      <c r="C286" s="13">
        <f t="shared" si="15"/>
        <v>0.46606133333333338</v>
      </c>
      <c r="D286">
        <v>0.46826190000000001</v>
      </c>
      <c r="E286">
        <v>0.43441679999999999</v>
      </c>
      <c r="F286">
        <f t="shared" si="16"/>
        <v>0.90267870000000006</v>
      </c>
      <c r="G286" s="7">
        <f t="shared" si="17"/>
        <v>0.30089290000000002</v>
      </c>
      <c r="H286">
        <v>0.49550490000000003</v>
      </c>
      <c r="I286">
        <v>0.24317349999999999</v>
      </c>
      <c r="J286">
        <v>0.24502940000000001</v>
      </c>
      <c r="K286">
        <v>0.2409406</v>
      </c>
      <c r="L286">
        <v>0.26814830000000001</v>
      </c>
      <c r="M286">
        <v>0.35153859999999998</v>
      </c>
      <c r="N286" s="7">
        <v>0.36536079999999999</v>
      </c>
      <c r="O286" s="7">
        <f t="shared" si="14"/>
        <v>0.17786579999999996</v>
      </c>
      <c r="P286">
        <v>8.4772100000000003E-2</v>
      </c>
      <c r="Q286">
        <v>9.79709E-2</v>
      </c>
      <c r="R286">
        <v>0.26738990000000001</v>
      </c>
      <c r="S286">
        <v>0.26676650000000002</v>
      </c>
      <c r="T286">
        <v>8.5467199999999993E-2</v>
      </c>
      <c r="U286">
        <v>8.9524099999999995E-2</v>
      </c>
      <c r="V286">
        <v>4.7574999999999999E-2</v>
      </c>
      <c r="W286">
        <v>3.7892200000000001E-2</v>
      </c>
      <c r="X286">
        <v>0.1352978</v>
      </c>
      <c r="Y286">
        <v>0.10787579999999999</v>
      </c>
      <c r="Z286">
        <v>5.0404999999999998E-2</v>
      </c>
      <c r="AA286">
        <v>3.91192E-2</v>
      </c>
      <c r="AB286">
        <v>0.13795940000000001</v>
      </c>
      <c r="AC286">
        <v>0.10707</v>
      </c>
      <c r="AD286">
        <v>0.26738990000000001</v>
      </c>
      <c r="AE286">
        <v>0.26676650000000002</v>
      </c>
    </row>
    <row r="287" spans="1:31" x14ac:dyDescent="0.2">
      <c r="A287" t="s">
        <v>312</v>
      </c>
      <c r="B287">
        <v>1.4107829999999999</v>
      </c>
      <c r="C287" s="13">
        <f t="shared" si="15"/>
        <v>0.47026099999999998</v>
      </c>
      <c r="D287">
        <v>0.47295039999999999</v>
      </c>
      <c r="E287">
        <v>0.43809890000000001</v>
      </c>
      <c r="F287">
        <f t="shared" si="16"/>
        <v>0.91104929999999995</v>
      </c>
      <c r="G287" s="7">
        <f t="shared" si="17"/>
        <v>0.30368309999999998</v>
      </c>
      <c r="H287">
        <v>0.49973410000000001</v>
      </c>
      <c r="I287">
        <v>0.2433468</v>
      </c>
      <c r="J287">
        <v>0.24736330000000001</v>
      </c>
      <c r="K287">
        <v>0.240809</v>
      </c>
      <c r="L287">
        <v>0.25384760000000001</v>
      </c>
      <c r="M287">
        <v>0.35243570000000002</v>
      </c>
      <c r="N287" s="7">
        <v>0.37748429999999999</v>
      </c>
      <c r="O287" s="7">
        <f t="shared" si="14"/>
        <v>0.18828499999999998</v>
      </c>
      <c r="P287">
        <v>8.4940500000000002E-2</v>
      </c>
      <c r="Q287">
        <v>9.5823500000000006E-2</v>
      </c>
      <c r="R287">
        <v>0.28166079999999999</v>
      </c>
      <c r="S287">
        <v>0.26749519999999999</v>
      </c>
      <c r="T287">
        <v>8.5744500000000001E-2</v>
      </c>
      <c r="U287">
        <v>9.3375799999999995E-2</v>
      </c>
      <c r="V287">
        <v>4.7835500000000003E-2</v>
      </c>
      <c r="W287">
        <v>3.7908999999999998E-2</v>
      </c>
      <c r="X287">
        <v>0.13570299999999999</v>
      </c>
      <c r="Y287">
        <v>0.1076438</v>
      </c>
      <c r="Z287">
        <v>5.49638E-2</v>
      </c>
      <c r="AA287">
        <v>3.8412000000000002E-2</v>
      </c>
      <c r="AB287">
        <v>0.1456056</v>
      </c>
      <c r="AC287">
        <v>0.1017578</v>
      </c>
      <c r="AD287">
        <v>0.28166079999999999</v>
      </c>
      <c r="AE287">
        <v>0.26749519999999999</v>
      </c>
    </row>
    <row r="288" spans="1:31" x14ac:dyDescent="0.2">
      <c r="A288" t="s">
        <v>313</v>
      </c>
      <c r="B288">
        <v>1.4122410000000001</v>
      </c>
      <c r="C288" s="13">
        <f t="shared" si="15"/>
        <v>0.47074700000000003</v>
      </c>
      <c r="D288">
        <v>0.4744408</v>
      </c>
      <c r="E288">
        <v>0.43687049999999999</v>
      </c>
      <c r="F288">
        <f t="shared" si="16"/>
        <v>0.91131129999999994</v>
      </c>
      <c r="G288" s="7">
        <f t="shared" si="17"/>
        <v>0.30377043333333331</v>
      </c>
      <c r="H288">
        <v>0.50092990000000004</v>
      </c>
      <c r="I288">
        <v>0.243502</v>
      </c>
      <c r="J288">
        <v>0.24021319999999999</v>
      </c>
      <c r="K288">
        <v>0.24062520000000001</v>
      </c>
      <c r="L288">
        <v>0.25898880000000002</v>
      </c>
      <c r="M288">
        <v>0.3532323</v>
      </c>
      <c r="N288" s="7">
        <v>0.35106890000000002</v>
      </c>
      <c r="O288" s="7">
        <f t="shared" si="14"/>
        <v>0.17581459999999999</v>
      </c>
      <c r="P288">
        <v>8.5066699999999995E-2</v>
      </c>
      <c r="Q288">
        <v>9.0922900000000001E-2</v>
      </c>
      <c r="R288">
        <v>0.26014589999999999</v>
      </c>
      <c r="S288">
        <v>0.2681656</v>
      </c>
      <c r="T288">
        <v>8.5990800000000006E-2</v>
      </c>
      <c r="U288">
        <v>8.4331400000000001E-2</v>
      </c>
      <c r="V288">
        <v>4.8070599999999998E-2</v>
      </c>
      <c r="W288">
        <v>3.7920299999999997E-2</v>
      </c>
      <c r="X288">
        <v>0.13607320000000001</v>
      </c>
      <c r="Y288">
        <v>0.1074287</v>
      </c>
      <c r="Z288">
        <v>4.7364999999999997E-2</v>
      </c>
      <c r="AA288">
        <v>3.6966400000000003E-2</v>
      </c>
      <c r="AB288">
        <v>0.13491649999999999</v>
      </c>
      <c r="AC288">
        <v>0.10529669999999999</v>
      </c>
      <c r="AD288">
        <v>0.26014589999999999</v>
      </c>
      <c r="AE288">
        <v>0.2681656</v>
      </c>
    </row>
    <row r="289" spans="1:31" x14ac:dyDescent="0.2">
      <c r="A289" t="s">
        <v>314</v>
      </c>
      <c r="B289">
        <v>1.4398759999999999</v>
      </c>
      <c r="C289" s="13">
        <f t="shared" si="15"/>
        <v>0.47995866666666664</v>
      </c>
      <c r="D289">
        <v>0.48491400000000001</v>
      </c>
      <c r="E289">
        <v>0.44605610000000001</v>
      </c>
      <c r="F289">
        <f t="shared" si="16"/>
        <v>0.93097010000000002</v>
      </c>
      <c r="G289" s="7">
        <f t="shared" si="17"/>
        <v>0.31032336666666666</v>
      </c>
      <c r="H289">
        <v>0.50890590000000002</v>
      </c>
      <c r="I289">
        <v>0.2436344</v>
      </c>
      <c r="J289">
        <v>0.2405697</v>
      </c>
      <c r="K289">
        <v>0.24040990000000001</v>
      </c>
      <c r="L289">
        <v>0.23789080000000001</v>
      </c>
      <c r="M289">
        <v>0.35395660000000001</v>
      </c>
      <c r="N289" s="7">
        <v>0.3520567</v>
      </c>
      <c r="O289" s="7">
        <f t="shared" si="14"/>
        <v>0.18361140000000004</v>
      </c>
      <c r="P289">
        <v>8.5165000000000005E-2</v>
      </c>
      <c r="Q289">
        <v>8.3751099999999995E-2</v>
      </c>
      <c r="R289">
        <v>0.26830569999999998</v>
      </c>
      <c r="S289">
        <v>0.26879150000000002</v>
      </c>
      <c r="T289">
        <v>8.6211599999999999E-2</v>
      </c>
      <c r="U289">
        <v>8.4694199999999997E-2</v>
      </c>
      <c r="V289">
        <v>4.8285000000000002E-2</v>
      </c>
      <c r="W289">
        <v>3.7926599999999998E-2</v>
      </c>
      <c r="X289">
        <v>0.1364109</v>
      </c>
      <c r="Y289">
        <v>0.1072235</v>
      </c>
      <c r="Z289">
        <v>4.6022300000000002E-2</v>
      </c>
      <c r="AA289">
        <v>3.8671900000000002E-2</v>
      </c>
      <c r="AB289">
        <v>0.13072420000000001</v>
      </c>
      <c r="AC289">
        <v>0.1098455</v>
      </c>
      <c r="AD289">
        <v>0.26830569999999998</v>
      </c>
      <c r="AE289">
        <v>0.26879150000000002</v>
      </c>
    </row>
    <row r="290" spans="1:31" x14ac:dyDescent="0.2">
      <c r="A290" t="s">
        <v>315</v>
      </c>
      <c r="B290">
        <v>1.4336819999999999</v>
      </c>
      <c r="C290" s="13">
        <f t="shared" si="15"/>
        <v>0.47789399999999999</v>
      </c>
      <c r="D290">
        <v>0.4831995</v>
      </c>
      <c r="E290">
        <v>0.44197360000000002</v>
      </c>
      <c r="F290">
        <f t="shared" si="16"/>
        <v>0.92517310000000008</v>
      </c>
      <c r="G290" s="7">
        <f t="shared" si="17"/>
        <v>0.30839103333333334</v>
      </c>
      <c r="H290">
        <v>0.50850870000000004</v>
      </c>
      <c r="I290">
        <v>0.2437377</v>
      </c>
      <c r="J290">
        <v>0.24652470000000001</v>
      </c>
      <c r="K290">
        <v>0.24019450000000001</v>
      </c>
      <c r="L290">
        <v>0.25129479999999998</v>
      </c>
      <c r="M290">
        <v>0.35463519999999998</v>
      </c>
      <c r="N290" s="7">
        <v>0.32663029999999998</v>
      </c>
      <c r="O290" s="7">
        <f t="shared" si="14"/>
        <v>0.16402739999999999</v>
      </c>
      <c r="P290">
        <v>8.5253300000000004E-2</v>
      </c>
      <c r="Q290">
        <v>8.2080500000000001E-2</v>
      </c>
      <c r="R290">
        <v>0.24454980000000001</v>
      </c>
      <c r="S290">
        <v>0.26938200000000001</v>
      </c>
      <c r="T290">
        <v>8.6410899999999999E-2</v>
      </c>
      <c r="U290">
        <v>8.0522399999999994E-2</v>
      </c>
      <c r="V290">
        <v>4.8482900000000002E-2</v>
      </c>
      <c r="W290">
        <v>3.7927900000000001E-2</v>
      </c>
      <c r="X290">
        <v>0.1367178</v>
      </c>
      <c r="Y290">
        <v>0.1070199</v>
      </c>
      <c r="Z290">
        <v>4.4279699999999998E-2</v>
      </c>
      <c r="AA290">
        <v>3.6242700000000003E-2</v>
      </c>
      <c r="AB290">
        <v>0.1355652</v>
      </c>
      <c r="AC290">
        <v>0.1109595</v>
      </c>
      <c r="AD290">
        <v>0.24454980000000001</v>
      </c>
      <c r="AE290">
        <v>0.26938200000000001</v>
      </c>
    </row>
    <row r="291" spans="1:31" x14ac:dyDescent="0.2">
      <c r="A291" t="s">
        <v>316</v>
      </c>
      <c r="B291">
        <v>1.4299409999999999</v>
      </c>
      <c r="C291" s="13">
        <f t="shared" si="15"/>
        <v>0.47664699999999999</v>
      </c>
      <c r="D291">
        <v>0.48244910000000002</v>
      </c>
      <c r="E291">
        <v>0.44001810000000002</v>
      </c>
      <c r="F291">
        <f t="shared" si="16"/>
        <v>0.92246720000000004</v>
      </c>
      <c r="G291" s="7">
        <f t="shared" si="17"/>
        <v>0.3074890666666667</v>
      </c>
      <c r="H291">
        <v>0.50747390000000003</v>
      </c>
      <c r="I291">
        <v>0.24380350000000001</v>
      </c>
      <c r="J291">
        <v>0.24886030000000001</v>
      </c>
      <c r="K291">
        <v>0.2400089</v>
      </c>
      <c r="L291">
        <v>0.2381373</v>
      </c>
      <c r="M291">
        <v>0.355294</v>
      </c>
      <c r="N291" s="7">
        <v>0.33548040000000001</v>
      </c>
      <c r="O291" s="7">
        <f t="shared" si="14"/>
        <v>0.17210229999999999</v>
      </c>
      <c r="P291">
        <v>8.5348300000000002E-2</v>
      </c>
      <c r="Q291">
        <v>7.98904E-2</v>
      </c>
      <c r="R291">
        <v>0.25558999999999998</v>
      </c>
      <c r="S291">
        <v>0.26994580000000001</v>
      </c>
      <c r="T291">
        <v>8.6592199999999994E-2</v>
      </c>
      <c r="U291">
        <v>8.3487699999999998E-2</v>
      </c>
      <c r="V291">
        <v>4.86674E-2</v>
      </c>
      <c r="W291">
        <v>3.7924800000000002E-2</v>
      </c>
      <c r="X291">
        <v>0.13699230000000001</v>
      </c>
      <c r="Y291">
        <v>0.1068113</v>
      </c>
      <c r="Z291">
        <v>4.6594299999999998E-2</v>
      </c>
      <c r="AA291">
        <v>3.68934E-2</v>
      </c>
      <c r="AB291">
        <v>0.1388884</v>
      </c>
      <c r="AC291">
        <v>0.1099719</v>
      </c>
      <c r="AD291">
        <v>0.25558999999999998</v>
      </c>
      <c r="AE291">
        <v>0.26994580000000001</v>
      </c>
    </row>
    <row r="292" spans="1:31" x14ac:dyDescent="0.2">
      <c r="A292" t="s">
        <v>317</v>
      </c>
      <c r="B292">
        <v>1.427027</v>
      </c>
      <c r="C292" s="13">
        <f t="shared" si="15"/>
        <v>0.47567566666666666</v>
      </c>
      <c r="D292">
        <v>0.481188</v>
      </c>
      <c r="E292">
        <v>0.43881500000000001</v>
      </c>
      <c r="F292">
        <f t="shared" si="16"/>
        <v>0.92000300000000002</v>
      </c>
      <c r="G292" s="7">
        <f t="shared" si="17"/>
        <v>0.30666766666666667</v>
      </c>
      <c r="H292">
        <v>0.50702420000000004</v>
      </c>
      <c r="I292">
        <v>0.24382529999999999</v>
      </c>
      <c r="J292">
        <v>0.25536120000000001</v>
      </c>
      <c r="K292">
        <v>0.23988979999999999</v>
      </c>
      <c r="L292">
        <v>0.18739800000000001</v>
      </c>
      <c r="M292">
        <v>0.35594229999999999</v>
      </c>
      <c r="N292" s="7">
        <v>0.35157870000000002</v>
      </c>
      <c r="O292" s="7">
        <f t="shared" si="14"/>
        <v>0.19591390000000003</v>
      </c>
      <c r="P292">
        <v>8.5465200000000005E-2</v>
      </c>
      <c r="Q292">
        <v>6.5885200000000005E-2</v>
      </c>
      <c r="R292">
        <v>0.28569359999999999</v>
      </c>
      <c r="S292">
        <v>0.27047710000000003</v>
      </c>
      <c r="T292">
        <v>8.6755600000000002E-2</v>
      </c>
      <c r="U292">
        <v>8.9779600000000001E-2</v>
      </c>
      <c r="V292">
        <v>4.8838899999999998E-2</v>
      </c>
      <c r="W292">
        <v>3.7916699999999998E-2</v>
      </c>
      <c r="X292">
        <v>0.1372322</v>
      </c>
      <c r="Y292">
        <v>0.1065931</v>
      </c>
      <c r="Z292">
        <v>4.9733399999999997E-2</v>
      </c>
      <c r="AA292">
        <v>4.0046199999999997E-2</v>
      </c>
      <c r="AB292">
        <v>0.14145740000000001</v>
      </c>
      <c r="AC292">
        <v>0.1139039</v>
      </c>
      <c r="AD292">
        <v>0.28569359999999999</v>
      </c>
      <c r="AE292">
        <v>0.27047710000000003</v>
      </c>
    </row>
    <row r="293" spans="1:31" x14ac:dyDescent="0.2">
      <c r="A293" t="s">
        <v>318</v>
      </c>
      <c r="B293">
        <v>1.417699</v>
      </c>
      <c r="C293" s="13">
        <f t="shared" si="15"/>
        <v>0.47256633333333337</v>
      </c>
      <c r="D293">
        <v>0.47631200000000001</v>
      </c>
      <c r="E293">
        <v>0.43625770000000003</v>
      </c>
      <c r="F293">
        <f t="shared" si="16"/>
        <v>0.91256970000000004</v>
      </c>
      <c r="G293" s="7">
        <f t="shared" si="17"/>
        <v>0.30418990000000001</v>
      </c>
      <c r="H293">
        <v>0.50512979999999996</v>
      </c>
      <c r="I293">
        <v>0.24379919999999999</v>
      </c>
      <c r="J293">
        <v>0.25661970000000001</v>
      </c>
      <c r="K293">
        <v>0.23987240000000001</v>
      </c>
      <c r="L293">
        <v>0.21165539999999999</v>
      </c>
      <c r="M293">
        <v>0.35657739999999999</v>
      </c>
      <c r="N293" s="7">
        <v>0.3425475</v>
      </c>
      <c r="O293" s="7">
        <f t="shared" si="14"/>
        <v>0.1821411</v>
      </c>
      <c r="P293">
        <v>8.5615700000000003E-2</v>
      </c>
      <c r="Q293">
        <v>7.2501999999999997E-2</v>
      </c>
      <c r="R293">
        <v>0.27004539999999999</v>
      </c>
      <c r="S293">
        <v>0.27096170000000003</v>
      </c>
      <c r="T293">
        <v>8.6899000000000004E-2</v>
      </c>
      <c r="U293">
        <v>8.7904399999999994E-2</v>
      </c>
      <c r="V293">
        <v>4.8996600000000001E-2</v>
      </c>
      <c r="W293">
        <v>3.7902499999999999E-2</v>
      </c>
      <c r="X293">
        <v>0.13743630000000001</v>
      </c>
      <c r="Y293">
        <v>0.1063629</v>
      </c>
      <c r="Z293">
        <v>5.00858E-2</v>
      </c>
      <c r="AA293">
        <v>3.7818699999999997E-2</v>
      </c>
      <c r="AB293">
        <v>0.1462155</v>
      </c>
      <c r="AC293">
        <v>0.11040410000000001</v>
      </c>
      <c r="AD293">
        <v>0.27004539999999999</v>
      </c>
      <c r="AE293">
        <v>0.27096170000000003</v>
      </c>
    </row>
    <row r="294" spans="1:31" x14ac:dyDescent="0.2">
      <c r="A294" t="s">
        <v>319</v>
      </c>
      <c r="B294">
        <v>1.420296</v>
      </c>
      <c r="C294" s="13">
        <f t="shared" si="15"/>
        <v>0.47343200000000002</v>
      </c>
      <c r="D294">
        <v>0.47630790000000001</v>
      </c>
      <c r="E294">
        <v>0.43921329999999997</v>
      </c>
      <c r="F294">
        <f t="shared" si="16"/>
        <v>0.91552119999999992</v>
      </c>
      <c r="G294" s="7">
        <f t="shared" si="17"/>
        <v>0.30517373333333331</v>
      </c>
      <c r="H294">
        <v>0.50477490000000003</v>
      </c>
      <c r="I294">
        <v>0.24372840000000001</v>
      </c>
      <c r="J294">
        <v>0.243086</v>
      </c>
      <c r="K294">
        <v>0.23996120000000001</v>
      </c>
      <c r="L294">
        <v>0.22790009999999999</v>
      </c>
      <c r="M294">
        <v>0.35719459999999997</v>
      </c>
      <c r="N294" s="7">
        <v>0.36333919999999997</v>
      </c>
      <c r="O294" s="7">
        <f t="shared" si="14"/>
        <v>0.19221139999999995</v>
      </c>
      <c r="P294">
        <v>8.5800199999999993E-2</v>
      </c>
      <c r="Q294">
        <v>8.2805100000000006E-2</v>
      </c>
      <c r="R294">
        <v>0.28053420000000001</v>
      </c>
      <c r="S294">
        <v>0.27139429999999998</v>
      </c>
      <c r="T294">
        <v>8.70224E-2</v>
      </c>
      <c r="U294">
        <v>8.8322700000000004E-2</v>
      </c>
      <c r="V294">
        <v>4.9140200000000002E-2</v>
      </c>
      <c r="W294">
        <v>3.7882199999999998E-2</v>
      </c>
      <c r="X294">
        <v>0.13760610000000001</v>
      </c>
      <c r="Y294">
        <v>0.10612240000000001</v>
      </c>
      <c r="Z294">
        <v>4.9614600000000002E-2</v>
      </c>
      <c r="AA294">
        <v>3.8707999999999999E-2</v>
      </c>
      <c r="AB294">
        <v>0.1365518</v>
      </c>
      <c r="AC294">
        <v>0.1065342</v>
      </c>
      <c r="AD294">
        <v>0.28053420000000001</v>
      </c>
      <c r="AE294">
        <v>0.27139429999999998</v>
      </c>
    </row>
    <row r="295" spans="1:31" x14ac:dyDescent="0.2">
      <c r="A295" t="s">
        <v>320</v>
      </c>
      <c r="B295">
        <v>1.411783</v>
      </c>
      <c r="C295" s="13">
        <f t="shared" si="15"/>
        <v>0.47059433333333334</v>
      </c>
      <c r="D295">
        <v>0.47341</v>
      </c>
      <c r="E295">
        <v>0.43129810000000002</v>
      </c>
      <c r="F295">
        <f t="shared" si="16"/>
        <v>0.90470810000000002</v>
      </c>
      <c r="G295" s="7">
        <f t="shared" si="17"/>
        <v>0.30156936666666667</v>
      </c>
      <c r="H295">
        <v>0.50707449999999998</v>
      </c>
      <c r="I295">
        <v>0.2436236</v>
      </c>
      <c r="J295">
        <v>0.2431556</v>
      </c>
      <c r="K295">
        <v>0.2401443</v>
      </c>
      <c r="L295">
        <v>0.2292409</v>
      </c>
      <c r="M295">
        <v>0.3577804</v>
      </c>
      <c r="N295" s="7">
        <v>0.36853360000000002</v>
      </c>
      <c r="O295" s="7">
        <f t="shared" si="14"/>
        <v>0.19443960000000005</v>
      </c>
      <c r="P295">
        <v>8.6011400000000002E-2</v>
      </c>
      <c r="Q295">
        <v>8.4483000000000003E-2</v>
      </c>
      <c r="R295">
        <v>0.28405059999999999</v>
      </c>
      <c r="S295">
        <v>0.27176899999999998</v>
      </c>
      <c r="T295">
        <v>8.7126300000000004E-2</v>
      </c>
      <c r="U295">
        <v>8.9610999999999996E-2</v>
      </c>
      <c r="V295">
        <v>4.9270300000000003E-2</v>
      </c>
      <c r="W295">
        <v>3.7856099999999997E-2</v>
      </c>
      <c r="X295">
        <v>0.13774790000000001</v>
      </c>
      <c r="Y295">
        <v>0.10587580000000001</v>
      </c>
      <c r="Z295">
        <v>5.0187000000000002E-2</v>
      </c>
      <c r="AA295">
        <v>3.9424000000000001E-2</v>
      </c>
      <c r="AB295">
        <v>0.1361802</v>
      </c>
      <c r="AC295">
        <v>0.1069754</v>
      </c>
      <c r="AD295">
        <v>0.28405059999999999</v>
      </c>
      <c r="AE295">
        <v>0.27176899999999998</v>
      </c>
    </row>
    <row r="296" spans="1:31" x14ac:dyDescent="0.2">
      <c r="A296" t="s">
        <v>321</v>
      </c>
      <c r="B296">
        <v>1.4230130000000001</v>
      </c>
      <c r="C296" s="13">
        <f t="shared" si="15"/>
        <v>0.47433766666666671</v>
      </c>
      <c r="D296">
        <v>0.48144599999999999</v>
      </c>
      <c r="E296">
        <v>0.42926330000000001</v>
      </c>
      <c r="F296">
        <f t="shared" si="16"/>
        <v>0.91070929999999994</v>
      </c>
      <c r="G296" s="7">
        <f t="shared" si="17"/>
        <v>0.30356976666666663</v>
      </c>
      <c r="H296">
        <v>0.51230410000000004</v>
      </c>
      <c r="I296">
        <v>0.24349509999999999</v>
      </c>
      <c r="J296">
        <v>0.22767499999999999</v>
      </c>
      <c r="K296">
        <v>0.24040239999999999</v>
      </c>
      <c r="L296">
        <v>0.24319070000000001</v>
      </c>
      <c r="M296">
        <v>0.35832530000000001</v>
      </c>
      <c r="N296" s="7">
        <v>0.3581858</v>
      </c>
      <c r="O296" s="7">
        <f t="shared" si="14"/>
        <v>0.18952849999999999</v>
      </c>
      <c r="P296">
        <v>8.6239899999999994E-2</v>
      </c>
      <c r="Q296">
        <v>8.7107400000000001E-2</v>
      </c>
      <c r="R296">
        <v>0.27107829999999999</v>
      </c>
      <c r="S296">
        <v>0.27208539999999998</v>
      </c>
      <c r="T296">
        <v>8.7211899999999995E-2</v>
      </c>
      <c r="U296">
        <v>8.1549899999999995E-2</v>
      </c>
      <c r="V296">
        <v>4.9387399999999998E-2</v>
      </c>
      <c r="W296">
        <v>3.7824499999999997E-2</v>
      </c>
      <c r="X296">
        <v>0.13786770000000001</v>
      </c>
      <c r="Y296">
        <v>0.1056274</v>
      </c>
      <c r="Z296">
        <v>4.6868399999999998E-2</v>
      </c>
      <c r="AA296">
        <v>3.4681499999999997E-2</v>
      </c>
      <c r="AB296">
        <v>0.13084960000000001</v>
      </c>
      <c r="AC296">
        <v>9.6825499999999995E-2</v>
      </c>
      <c r="AD296">
        <v>0.27107829999999999</v>
      </c>
      <c r="AE296">
        <v>0.27208539999999998</v>
      </c>
    </row>
    <row r="297" spans="1:31" x14ac:dyDescent="0.2">
      <c r="A297" t="s">
        <v>322</v>
      </c>
      <c r="B297">
        <v>1.4205179999999999</v>
      </c>
      <c r="C297" s="13">
        <f t="shared" si="15"/>
        <v>0.47350599999999998</v>
      </c>
      <c r="D297">
        <v>0.47764459999999997</v>
      </c>
      <c r="E297">
        <v>0.42770940000000002</v>
      </c>
      <c r="F297">
        <f t="shared" si="16"/>
        <v>0.90535399999999999</v>
      </c>
      <c r="G297" s="7">
        <f t="shared" si="17"/>
        <v>0.30178466666666665</v>
      </c>
      <c r="H297">
        <v>0.51516379999999995</v>
      </c>
      <c r="I297">
        <v>0.24335280000000001</v>
      </c>
      <c r="J297">
        <v>0.24014569999999999</v>
      </c>
      <c r="K297">
        <v>0.2407099</v>
      </c>
      <c r="L297">
        <v>0.2501254</v>
      </c>
      <c r="M297">
        <v>0.35882599999999998</v>
      </c>
      <c r="N297" s="7">
        <v>0.3803492</v>
      </c>
      <c r="O297" s="7">
        <f t="shared" si="14"/>
        <v>0.19387499999999996</v>
      </c>
      <c r="P297">
        <v>8.6475800000000005E-2</v>
      </c>
      <c r="Q297">
        <v>9.5134999999999997E-2</v>
      </c>
      <c r="R297">
        <v>0.28521419999999997</v>
      </c>
      <c r="S297">
        <v>0.27235019999999999</v>
      </c>
      <c r="T297">
        <v>8.7281999999999998E-2</v>
      </c>
      <c r="U297">
        <v>9.1339199999999995E-2</v>
      </c>
      <c r="V297">
        <v>4.9492800000000003E-2</v>
      </c>
      <c r="W297">
        <v>3.7789200000000002E-2</v>
      </c>
      <c r="X297">
        <v>0.1379705</v>
      </c>
      <c r="Y297">
        <v>0.1053823</v>
      </c>
      <c r="Z297">
        <v>5.2309399999999999E-2</v>
      </c>
      <c r="AA297">
        <v>3.9029800000000003E-2</v>
      </c>
      <c r="AB297">
        <v>0.13752990000000001</v>
      </c>
      <c r="AC297">
        <v>0.10261579999999999</v>
      </c>
      <c r="AD297">
        <v>0.28521419999999997</v>
      </c>
      <c r="AE297">
        <v>0.27235019999999999</v>
      </c>
    </row>
    <row r="298" spans="1:31" x14ac:dyDescent="0.2">
      <c r="A298" t="s">
        <v>323</v>
      </c>
      <c r="B298">
        <v>1.4094789999999999</v>
      </c>
      <c r="C298" s="13">
        <f t="shared" si="15"/>
        <v>0.46982633333333329</v>
      </c>
      <c r="D298">
        <v>0.4728019</v>
      </c>
      <c r="E298">
        <v>0.42440719999999998</v>
      </c>
      <c r="F298">
        <f t="shared" si="16"/>
        <v>0.89720909999999998</v>
      </c>
      <c r="G298" s="7">
        <f t="shared" si="17"/>
        <v>0.29906969999999999</v>
      </c>
      <c r="H298">
        <v>0.51226989999999994</v>
      </c>
      <c r="I298">
        <v>0.24319750000000001</v>
      </c>
      <c r="J298">
        <v>0.2475485</v>
      </c>
      <c r="K298">
        <v>0.2410429</v>
      </c>
      <c r="L298">
        <v>0.2540365</v>
      </c>
      <c r="M298">
        <v>0.35927910000000002</v>
      </c>
      <c r="N298" s="7">
        <v>0.36172500000000002</v>
      </c>
      <c r="O298" s="7">
        <f t="shared" si="14"/>
        <v>0.18028910000000001</v>
      </c>
      <c r="P298">
        <v>8.6709499999999995E-2</v>
      </c>
      <c r="Q298">
        <v>9.1891399999999998E-2</v>
      </c>
      <c r="R298">
        <v>0.26983370000000001</v>
      </c>
      <c r="S298">
        <v>0.27256960000000002</v>
      </c>
      <c r="T298">
        <v>8.7335899999999994E-2</v>
      </c>
      <c r="U298">
        <v>8.9544499999999999E-2</v>
      </c>
      <c r="V298">
        <v>4.95863E-2</v>
      </c>
      <c r="W298">
        <v>3.7749499999999998E-2</v>
      </c>
      <c r="X298">
        <v>0.13805709999999999</v>
      </c>
      <c r="Y298">
        <v>0.10514039999999999</v>
      </c>
      <c r="Z298">
        <v>5.1369499999999998E-2</v>
      </c>
      <c r="AA298">
        <v>3.8175000000000001E-2</v>
      </c>
      <c r="AB298">
        <v>0.14201259999999999</v>
      </c>
      <c r="AC298">
        <v>0.1055359</v>
      </c>
      <c r="AD298">
        <v>0.26983370000000001</v>
      </c>
      <c r="AE298">
        <v>0.27256960000000002</v>
      </c>
    </row>
    <row r="299" spans="1:31" x14ac:dyDescent="0.2">
      <c r="A299" t="s">
        <v>324</v>
      </c>
      <c r="B299">
        <v>1.411996</v>
      </c>
      <c r="C299" s="13">
        <f t="shared" si="15"/>
        <v>0.47066533333333332</v>
      </c>
      <c r="D299">
        <v>0.47396959999999999</v>
      </c>
      <c r="E299">
        <v>0.42286760000000001</v>
      </c>
      <c r="F299">
        <f t="shared" si="16"/>
        <v>0.8968372</v>
      </c>
      <c r="G299" s="7">
        <f t="shared" si="17"/>
        <v>0.29894573333333335</v>
      </c>
      <c r="H299">
        <v>0.51515920000000004</v>
      </c>
      <c r="I299">
        <v>0.24302789999999999</v>
      </c>
      <c r="J299">
        <v>0.24565970000000001</v>
      </c>
      <c r="K299">
        <v>0.24138299999999999</v>
      </c>
      <c r="L299">
        <v>0.2567545</v>
      </c>
      <c r="M299">
        <v>0.35969380000000001</v>
      </c>
      <c r="N299" s="7">
        <v>0.3747897</v>
      </c>
      <c r="O299" s="7">
        <f t="shared" si="14"/>
        <v>0.18648999999999999</v>
      </c>
      <c r="P299">
        <v>8.69365E-2</v>
      </c>
      <c r="Q299">
        <v>9.6228999999999995E-2</v>
      </c>
      <c r="R299">
        <v>0.2785608</v>
      </c>
      <c r="S299">
        <v>0.27275729999999998</v>
      </c>
      <c r="T299">
        <v>8.7375300000000003E-2</v>
      </c>
      <c r="U299">
        <v>9.2070700000000005E-2</v>
      </c>
      <c r="V299">
        <v>4.96693E-2</v>
      </c>
      <c r="W299">
        <v>3.7706000000000003E-2</v>
      </c>
      <c r="X299">
        <v>0.1381281</v>
      </c>
      <c r="Y299">
        <v>0.1048997</v>
      </c>
      <c r="Z299">
        <v>5.3446800000000003E-2</v>
      </c>
      <c r="AA299">
        <v>3.8623900000000003E-2</v>
      </c>
      <c r="AB299">
        <v>0.1426048</v>
      </c>
      <c r="AC299">
        <v>0.1030549</v>
      </c>
      <c r="AD299">
        <v>0.2785608</v>
      </c>
      <c r="AE299">
        <v>0.27275729999999998</v>
      </c>
    </row>
    <row r="300" spans="1:31" x14ac:dyDescent="0.2">
      <c r="A300" t="s">
        <v>325</v>
      </c>
      <c r="B300">
        <v>1.4208959999999999</v>
      </c>
      <c r="C300" s="13">
        <f t="shared" si="15"/>
        <v>0.473632</v>
      </c>
      <c r="D300">
        <v>0.47552349999999999</v>
      </c>
      <c r="E300">
        <v>0.42499399999999998</v>
      </c>
      <c r="F300">
        <f t="shared" si="16"/>
        <v>0.90051749999999997</v>
      </c>
      <c r="G300" s="7">
        <f t="shared" si="17"/>
        <v>0.30017250000000001</v>
      </c>
      <c r="H300">
        <v>0.52037860000000002</v>
      </c>
      <c r="I300">
        <v>0.24284529999999999</v>
      </c>
      <c r="J300">
        <v>0.2397212</v>
      </c>
      <c r="K300">
        <v>0.2417194</v>
      </c>
      <c r="L300">
        <v>0.25136399999999998</v>
      </c>
      <c r="M300">
        <v>0.36008089999999998</v>
      </c>
      <c r="N300" s="7">
        <v>0.37299539999999998</v>
      </c>
      <c r="O300" s="7">
        <f t="shared" si="14"/>
        <v>0.18982289999999996</v>
      </c>
      <c r="P300">
        <v>8.7155499999999997E-2</v>
      </c>
      <c r="Q300">
        <v>9.3757599999999996E-2</v>
      </c>
      <c r="R300">
        <v>0.27923779999999998</v>
      </c>
      <c r="S300">
        <v>0.27292539999999998</v>
      </c>
      <c r="T300">
        <v>8.7403499999999995E-2</v>
      </c>
      <c r="U300">
        <v>8.9414900000000005E-2</v>
      </c>
      <c r="V300">
        <v>4.9744200000000002E-2</v>
      </c>
      <c r="W300">
        <v>3.76593E-2</v>
      </c>
      <c r="X300">
        <v>0.13818639999999999</v>
      </c>
      <c r="Y300">
        <v>0.104659</v>
      </c>
      <c r="Z300">
        <v>5.0898800000000001E-2</v>
      </c>
      <c r="AA300">
        <v>3.8516099999999998E-2</v>
      </c>
      <c r="AB300">
        <v>0.13645950000000001</v>
      </c>
      <c r="AC300">
        <v>0.1032617</v>
      </c>
      <c r="AD300">
        <v>0.27923779999999998</v>
      </c>
      <c r="AE300">
        <v>0.27292539999999998</v>
      </c>
    </row>
    <row r="301" spans="1:31" x14ac:dyDescent="0.2">
      <c r="A301" t="s">
        <v>326</v>
      </c>
      <c r="B301">
        <v>1.39375</v>
      </c>
      <c r="C301" s="13">
        <f t="shared" si="15"/>
        <v>0.46458333333333335</v>
      </c>
      <c r="D301">
        <v>0.46371200000000001</v>
      </c>
      <c r="E301">
        <v>0.41782019999999997</v>
      </c>
      <c r="F301">
        <f t="shared" si="16"/>
        <v>0.88153219999999999</v>
      </c>
      <c r="G301" s="7">
        <f t="shared" si="17"/>
        <v>0.29384406666666668</v>
      </c>
      <c r="H301">
        <v>0.51221799999999995</v>
      </c>
      <c r="I301">
        <v>0.2426529</v>
      </c>
      <c r="J301">
        <v>0.23237910000000001</v>
      </c>
      <c r="K301">
        <v>0.2420503</v>
      </c>
      <c r="L301">
        <v>0.24266360000000001</v>
      </c>
      <c r="M301">
        <v>0.36046</v>
      </c>
      <c r="N301" s="7">
        <v>0.34779520000000003</v>
      </c>
      <c r="O301" s="7">
        <f t="shared" si="14"/>
        <v>0.18257760000000001</v>
      </c>
      <c r="P301">
        <v>8.7370500000000004E-2</v>
      </c>
      <c r="Q301">
        <v>8.4397299999999995E-2</v>
      </c>
      <c r="R301">
        <v>0.26339800000000002</v>
      </c>
      <c r="S301">
        <v>0.27308949999999999</v>
      </c>
      <c r="T301">
        <v>8.7426100000000007E-2</v>
      </c>
      <c r="U301">
        <v>8.0820299999999998E-2</v>
      </c>
      <c r="V301">
        <v>4.9815699999999997E-2</v>
      </c>
      <c r="W301">
        <v>3.7610400000000002E-2</v>
      </c>
      <c r="X301">
        <v>0.13823750000000001</v>
      </c>
      <c r="Y301">
        <v>0.1044153</v>
      </c>
      <c r="Z301">
        <v>4.56062E-2</v>
      </c>
      <c r="AA301">
        <v>3.5214099999999998E-2</v>
      </c>
      <c r="AB301">
        <v>0.13112950000000001</v>
      </c>
      <c r="AC301">
        <v>0.1012496</v>
      </c>
      <c r="AD301">
        <v>0.26339800000000002</v>
      </c>
      <c r="AE301">
        <v>0.27308949999999999</v>
      </c>
    </row>
    <row r="302" spans="1:31" x14ac:dyDescent="0.2">
      <c r="A302" t="s">
        <v>327</v>
      </c>
      <c r="B302">
        <v>1.3940159999999999</v>
      </c>
      <c r="C302" s="13">
        <f t="shared" si="15"/>
        <v>0.46467199999999997</v>
      </c>
      <c r="D302">
        <v>0.46433639999999998</v>
      </c>
      <c r="E302">
        <v>0.41649380000000003</v>
      </c>
      <c r="F302">
        <f t="shared" si="16"/>
        <v>0.88083020000000001</v>
      </c>
      <c r="G302" s="7">
        <f t="shared" si="17"/>
        <v>0.29361006666666667</v>
      </c>
      <c r="H302">
        <v>0.51318540000000001</v>
      </c>
      <c r="I302">
        <v>0.24245149999999999</v>
      </c>
      <c r="J302">
        <v>0.23552690000000001</v>
      </c>
      <c r="K302">
        <v>0.24237980000000001</v>
      </c>
      <c r="L302">
        <v>0.25559369999999998</v>
      </c>
      <c r="M302">
        <v>0.36085820000000002</v>
      </c>
      <c r="N302" s="7">
        <v>0.34639589999999998</v>
      </c>
      <c r="O302" s="7">
        <f t="shared" si="14"/>
        <v>0.17627370000000003</v>
      </c>
      <c r="P302">
        <v>8.7589500000000001E-2</v>
      </c>
      <c r="Q302">
        <v>8.8536599999999993E-2</v>
      </c>
      <c r="R302">
        <v>0.25785930000000001</v>
      </c>
      <c r="S302">
        <v>0.27326879999999998</v>
      </c>
      <c r="T302">
        <v>8.7450200000000006E-2</v>
      </c>
      <c r="U302">
        <v>8.1585599999999994E-2</v>
      </c>
      <c r="V302">
        <v>4.9889099999999999E-2</v>
      </c>
      <c r="W302">
        <v>3.75611E-2</v>
      </c>
      <c r="X302">
        <v>0.13828599999999999</v>
      </c>
      <c r="Y302">
        <v>0.10416549999999999</v>
      </c>
      <c r="Z302">
        <v>4.4968099999999997E-2</v>
      </c>
      <c r="AA302">
        <v>3.6617499999999997E-2</v>
      </c>
      <c r="AB302">
        <v>0.12981699999999999</v>
      </c>
      <c r="AC302">
        <v>0.10571</v>
      </c>
      <c r="AD302">
        <v>0.25785930000000001</v>
      </c>
      <c r="AE302">
        <v>0.27326879999999998</v>
      </c>
    </row>
    <row r="303" spans="1:31" x14ac:dyDescent="0.2">
      <c r="A303" t="s">
        <v>328</v>
      </c>
      <c r="B303">
        <v>1.3952960000000001</v>
      </c>
      <c r="C303" s="13">
        <f t="shared" si="15"/>
        <v>0.46509866666666672</v>
      </c>
      <c r="D303">
        <v>0.46501490000000001</v>
      </c>
      <c r="E303">
        <v>0.41771229999999998</v>
      </c>
      <c r="F303">
        <f t="shared" si="16"/>
        <v>0.88272719999999993</v>
      </c>
      <c r="G303" s="7">
        <f t="shared" si="17"/>
        <v>0.29424239999999996</v>
      </c>
      <c r="H303">
        <v>0.51256880000000005</v>
      </c>
      <c r="I303">
        <v>0.24223620000000001</v>
      </c>
      <c r="J303">
        <v>0.25700269999999997</v>
      </c>
      <c r="K303">
        <v>0.24271209999999999</v>
      </c>
      <c r="L303">
        <v>0.2222973</v>
      </c>
      <c r="M303">
        <v>0.36129529999999999</v>
      </c>
      <c r="N303" s="7">
        <v>0.31509379999999998</v>
      </c>
      <c r="O303" s="7">
        <f t="shared" si="14"/>
        <v>0.16406939999999998</v>
      </c>
      <c r="P303">
        <v>8.7818499999999994E-2</v>
      </c>
      <c r="Q303">
        <v>7.0044499999999996E-2</v>
      </c>
      <c r="R303">
        <v>0.2450493</v>
      </c>
      <c r="S303">
        <v>0.27347680000000002</v>
      </c>
      <c r="T303">
        <v>8.7478899999999998E-2</v>
      </c>
      <c r="U303">
        <v>8.0979899999999994E-2</v>
      </c>
      <c r="V303">
        <v>4.9967299999999999E-2</v>
      </c>
      <c r="W303">
        <v>3.7511599999999999E-2</v>
      </c>
      <c r="X303">
        <v>0.13833219999999999</v>
      </c>
      <c r="Y303">
        <v>0.103904</v>
      </c>
      <c r="Z303">
        <v>4.5831499999999997E-2</v>
      </c>
      <c r="AA303">
        <v>3.5148400000000003E-2</v>
      </c>
      <c r="AB303">
        <v>0.14545359999999999</v>
      </c>
      <c r="AC303">
        <v>0.1115491</v>
      </c>
      <c r="AD303">
        <v>0.2450493</v>
      </c>
      <c r="AE303">
        <v>0.27347680000000002</v>
      </c>
    </row>
    <row r="304" spans="1:31" x14ac:dyDescent="0.2">
      <c r="A304" t="s">
        <v>329</v>
      </c>
      <c r="B304">
        <v>1.394889</v>
      </c>
      <c r="C304" s="13">
        <f t="shared" si="15"/>
        <v>0.46496300000000002</v>
      </c>
      <c r="D304">
        <v>0.46625159999999999</v>
      </c>
      <c r="E304">
        <v>0.41492770000000001</v>
      </c>
      <c r="F304">
        <f t="shared" si="16"/>
        <v>0.8811793</v>
      </c>
      <c r="G304" s="7">
        <f t="shared" si="17"/>
        <v>0.29372643333333331</v>
      </c>
      <c r="H304">
        <v>0.51370950000000004</v>
      </c>
      <c r="I304">
        <v>0.24199809999999999</v>
      </c>
      <c r="J304">
        <v>0.25799870000000003</v>
      </c>
      <c r="K304">
        <v>0.24305930000000001</v>
      </c>
      <c r="L304">
        <v>0.20127519999999999</v>
      </c>
      <c r="M304">
        <v>0.36178260000000001</v>
      </c>
      <c r="N304" s="7">
        <v>0.36319050000000003</v>
      </c>
      <c r="O304" s="7">
        <f t="shared" si="14"/>
        <v>0.19638650000000005</v>
      </c>
      <c r="P304">
        <v>8.8064500000000004E-2</v>
      </c>
      <c r="Q304">
        <v>7.3101299999999994E-2</v>
      </c>
      <c r="R304">
        <v>0.29008929999999999</v>
      </c>
      <c r="S304">
        <v>0.27371810000000002</v>
      </c>
      <c r="T304">
        <v>8.7511900000000004E-2</v>
      </c>
      <c r="U304">
        <v>9.37027E-2</v>
      </c>
      <c r="V304">
        <v>5.0050299999999999E-2</v>
      </c>
      <c r="W304">
        <v>3.7461599999999998E-2</v>
      </c>
      <c r="X304">
        <v>0.13837150000000001</v>
      </c>
      <c r="Y304">
        <v>0.1036265</v>
      </c>
      <c r="Z304">
        <v>5.4049699999999999E-2</v>
      </c>
      <c r="AA304">
        <v>3.9653000000000001E-2</v>
      </c>
      <c r="AB304">
        <v>0.14881920000000001</v>
      </c>
      <c r="AC304">
        <v>0.1091795</v>
      </c>
      <c r="AD304">
        <v>0.29008929999999999</v>
      </c>
      <c r="AE304">
        <v>0.27371810000000002</v>
      </c>
    </row>
    <row r="305" spans="1:31" x14ac:dyDescent="0.2">
      <c r="A305" t="s">
        <v>330</v>
      </c>
      <c r="B305">
        <v>1.401621</v>
      </c>
      <c r="C305" s="13">
        <f t="shared" si="15"/>
        <v>0.46720699999999998</v>
      </c>
      <c r="D305">
        <v>0.47292859999999998</v>
      </c>
      <c r="E305">
        <v>0.41306349999999997</v>
      </c>
      <c r="F305">
        <f t="shared" si="16"/>
        <v>0.88599209999999995</v>
      </c>
      <c r="G305" s="7">
        <f t="shared" si="17"/>
        <v>0.2953307</v>
      </c>
      <c r="H305">
        <v>0.51562889999999995</v>
      </c>
      <c r="I305">
        <v>0.2417367</v>
      </c>
      <c r="J305">
        <v>0.2453341</v>
      </c>
      <c r="K305">
        <v>0.24342150000000001</v>
      </c>
      <c r="L305">
        <v>0.23038729999999999</v>
      </c>
      <c r="M305">
        <v>0.36230390000000001</v>
      </c>
      <c r="N305" s="7">
        <v>0.34936080000000003</v>
      </c>
      <c r="O305" s="7">
        <f t="shared" si="14"/>
        <v>0.1831624</v>
      </c>
      <c r="P305">
        <v>8.8323600000000002E-2</v>
      </c>
      <c r="Q305">
        <v>8.0488299999999999E-2</v>
      </c>
      <c r="R305">
        <v>0.26887250000000001</v>
      </c>
      <c r="S305">
        <v>0.27398030000000001</v>
      </c>
      <c r="T305">
        <v>8.7545100000000001E-2</v>
      </c>
      <c r="U305">
        <v>8.5710099999999997E-2</v>
      </c>
      <c r="V305">
        <v>5.0135699999999998E-2</v>
      </c>
      <c r="W305">
        <v>3.7409499999999998E-2</v>
      </c>
      <c r="X305">
        <v>0.13840340000000001</v>
      </c>
      <c r="Y305">
        <v>0.1033332</v>
      </c>
      <c r="Z305">
        <v>4.8412200000000002E-2</v>
      </c>
      <c r="AA305">
        <v>3.7297900000000002E-2</v>
      </c>
      <c r="AB305">
        <v>0.1385738</v>
      </c>
      <c r="AC305">
        <v>0.10676040000000001</v>
      </c>
      <c r="AD305">
        <v>0.26887250000000001</v>
      </c>
      <c r="AE305">
        <v>0.27398030000000001</v>
      </c>
    </row>
    <row r="306" spans="1:31" x14ac:dyDescent="0.2">
      <c r="A306" t="s">
        <v>331</v>
      </c>
      <c r="B306">
        <v>1.390342</v>
      </c>
      <c r="C306" s="13">
        <f t="shared" si="15"/>
        <v>0.46344733333333332</v>
      </c>
      <c r="D306">
        <v>0.47019490000000003</v>
      </c>
      <c r="E306">
        <v>0.40882079999999998</v>
      </c>
      <c r="F306">
        <f t="shared" si="16"/>
        <v>0.87901570000000007</v>
      </c>
      <c r="G306" s="7">
        <f t="shared" si="17"/>
        <v>0.29300523333333334</v>
      </c>
      <c r="H306">
        <v>0.51132650000000002</v>
      </c>
      <c r="I306">
        <v>0.24146100000000001</v>
      </c>
      <c r="J306">
        <v>0.24339740000000001</v>
      </c>
      <c r="K306">
        <v>0.2437742</v>
      </c>
      <c r="L306">
        <v>0.23760439999999999</v>
      </c>
      <c r="M306">
        <v>0.36284440000000001</v>
      </c>
      <c r="N306" s="7">
        <v>0.37541340000000001</v>
      </c>
      <c r="O306" s="7">
        <f t="shared" si="14"/>
        <v>0.19483880000000001</v>
      </c>
      <c r="P306">
        <v>8.8583400000000007E-2</v>
      </c>
      <c r="Q306">
        <v>8.9199899999999999E-2</v>
      </c>
      <c r="R306">
        <v>0.28621350000000001</v>
      </c>
      <c r="S306">
        <v>0.27426099999999998</v>
      </c>
      <c r="T306">
        <v>8.7578000000000003E-2</v>
      </c>
      <c r="U306">
        <v>9.1374700000000003E-2</v>
      </c>
      <c r="V306">
        <v>5.0223299999999998E-2</v>
      </c>
      <c r="W306">
        <v>3.7354699999999998E-2</v>
      </c>
      <c r="X306">
        <v>0.13843369999999999</v>
      </c>
      <c r="Y306">
        <v>0.1030273</v>
      </c>
      <c r="Z306">
        <v>5.1931699999999997E-2</v>
      </c>
      <c r="AA306">
        <v>3.9442999999999999E-2</v>
      </c>
      <c r="AB306">
        <v>0.13833200000000001</v>
      </c>
      <c r="AC306">
        <v>0.1050654</v>
      </c>
      <c r="AD306">
        <v>0.28621350000000001</v>
      </c>
      <c r="AE306">
        <v>0.27426099999999998</v>
      </c>
    </row>
    <row r="307" spans="1:31" x14ac:dyDescent="0.2">
      <c r="A307" t="s">
        <v>332</v>
      </c>
      <c r="B307">
        <v>1.397322</v>
      </c>
      <c r="C307" s="13">
        <f t="shared" si="15"/>
        <v>0.46577399999999997</v>
      </c>
      <c r="D307">
        <v>0.4725702</v>
      </c>
      <c r="E307">
        <v>0.4098118</v>
      </c>
      <c r="F307">
        <f t="shared" si="16"/>
        <v>0.882382</v>
      </c>
      <c r="G307" s="7">
        <f t="shared" si="17"/>
        <v>0.29412733333333335</v>
      </c>
      <c r="H307">
        <v>0.51493979999999995</v>
      </c>
      <c r="I307">
        <v>0.24118239999999999</v>
      </c>
      <c r="J307">
        <v>0.24655740000000001</v>
      </c>
      <c r="K307">
        <v>0.2440852</v>
      </c>
      <c r="L307">
        <v>0.24194170000000001</v>
      </c>
      <c r="M307">
        <v>0.36338120000000002</v>
      </c>
      <c r="N307" s="7">
        <v>0.37470750000000003</v>
      </c>
      <c r="O307" s="7">
        <f t="shared" si="14"/>
        <v>0.19166330000000004</v>
      </c>
      <c r="P307">
        <v>8.8826699999999995E-2</v>
      </c>
      <c r="Q307">
        <v>9.0657299999999996E-2</v>
      </c>
      <c r="R307">
        <v>0.28405010000000003</v>
      </c>
      <c r="S307">
        <v>0.27455449999999998</v>
      </c>
      <c r="T307">
        <v>8.7608900000000003E-2</v>
      </c>
      <c r="U307">
        <v>9.2386899999999994E-2</v>
      </c>
      <c r="V307">
        <v>5.0312099999999998E-2</v>
      </c>
      <c r="W307">
        <v>3.7296900000000001E-2</v>
      </c>
      <c r="X307">
        <v>0.13846810000000001</v>
      </c>
      <c r="Y307">
        <v>0.10271429999999999</v>
      </c>
      <c r="Z307">
        <v>5.3012499999999997E-2</v>
      </c>
      <c r="AA307">
        <v>3.9374399999999997E-2</v>
      </c>
      <c r="AB307">
        <v>0.1414772</v>
      </c>
      <c r="AC307">
        <v>0.1050803</v>
      </c>
      <c r="AD307">
        <v>0.28405010000000003</v>
      </c>
      <c r="AE307">
        <v>0.27455449999999998</v>
      </c>
    </row>
    <row r="308" spans="1:31" x14ac:dyDescent="0.2">
      <c r="A308" t="s">
        <v>333</v>
      </c>
      <c r="B308">
        <v>1.402933</v>
      </c>
      <c r="C308" s="13">
        <f t="shared" si="15"/>
        <v>0.46764433333333333</v>
      </c>
      <c r="D308">
        <v>0.47294520000000001</v>
      </c>
      <c r="E308">
        <v>0.41131499999999999</v>
      </c>
      <c r="F308">
        <f t="shared" si="16"/>
        <v>0.88426019999999994</v>
      </c>
      <c r="G308" s="7">
        <f t="shared" si="17"/>
        <v>0.2947534</v>
      </c>
      <c r="H308">
        <v>0.51867289999999999</v>
      </c>
      <c r="I308">
        <v>0.24091299999999999</v>
      </c>
      <c r="J308">
        <v>0.22655620000000001</v>
      </c>
      <c r="K308">
        <v>0.2443187</v>
      </c>
      <c r="L308">
        <v>0.25597180000000003</v>
      </c>
      <c r="M308">
        <v>0.36389899999999997</v>
      </c>
      <c r="N308" s="7">
        <v>0.36469790000000002</v>
      </c>
      <c r="O308" s="7">
        <f t="shared" si="14"/>
        <v>0.18872090000000002</v>
      </c>
      <c r="P308">
        <v>8.9036900000000002E-2</v>
      </c>
      <c r="Q308">
        <v>9.3352400000000002E-2</v>
      </c>
      <c r="R308">
        <v>0.27134550000000002</v>
      </c>
      <c r="S308">
        <v>0.2748621</v>
      </c>
      <c r="T308">
        <v>8.7638599999999997E-2</v>
      </c>
      <c r="U308">
        <v>8.2624600000000006E-2</v>
      </c>
      <c r="V308">
        <v>5.0401899999999999E-2</v>
      </c>
      <c r="W308">
        <v>3.7236699999999998E-2</v>
      </c>
      <c r="X308">
        <v>0.1385123</v>
      </c>
      <c r="Y308">
        <v>0.1024007</v>
      </c>
      <c r="Z308">
        <v>4.8728599999999997E-2</v>
      </c>
      <c r="AA308">
        <v>3.3896000000000003E-2</v>
      </c>
      <c r="AB308">
        <v>0.1336137</v>
      </c>
      <c r="AC308">
        <v>9.29426E-2</v>
      </c>
      <c r="AD308">
        <v>0.27134550000000002</v>
      </c>
      <c r="AE308">
        <v>0.2748621</v>
      </c>
    </row>
    <row r="309" spans="1:31" x14ac:dyDescent="0.2">
      <c r="A309" t="s">
        <v>334</v>
      </c>
      <c r="B309">
        <v>1.3935420000000001</v>
      </c>
      <c r="C309" s="13">
        <f t="shared" si="15"/>
        <v>0.46451400000000004</v>
      </c>
      <c r="D309">
        <v>0.4697403</v>
      </c>
      <c r="E309">
        <v>0.40835470000000001</v>
      </c>
      <c r="F309">
        <f t="shared" si="16"/>
        <v>0.87809500000000007</v>
      </c>
      <c r="G309" s="7">
        <f t="shared" si="17"/>
        <v>0.29269833333333334</v>
      </c>
      <c r="H309">
        <v>0.5154474</v>
      </c>
      <c r="I309">
        <v>0.2406683</v>
      </c>
      <c r="J309">
        <v>0.237456</v>
      </c>
      <c r="K309">
        <v>0.2444376</v>
      </c>
      <c r="L309">
        <v>0.25616850000000002</v>
      </c>
      <c r="M309">
        <v>0.36438900000000002</v>
      </c>
      <c r="N309" s="7">
        <v>0.37907689999999999</v>
      </c>
      <c r="O309" s="7">
        <f t="shared" si="14"/>
        <v>0.19195519999999999</v>
      </c>
      <c r="P309">
        <v>8.9198100000000002E-2</v>
      </c>
      <c r="Q309">
        <v>9.7107600000000002E-2</v>
      </c>
      <c r="R309">
        <v>0.28196939999999998</v>
      </c>
      <c r="S309">
        <v>0.27519090000000002</v>
      </c>
      <c r="T309">
        <v>8.7670399999999996E-2</v>
      </c>
      <c r="U309">
        <v>9.00141E-2</v>
      </c>
      <c r="V309">
        <v>5.0494200000000003E-2</v>
      </c>
      <c r="W309">
        <v>3.7176300000000002E-2</v>
      </c>
      <c r="X309">
        <v>0.1385739</v>
      </c>
      <c r="Y309">
        <v>0.1020944</v>
      </c>
      <c r="Z309">
        <v>5.29436E-2</v>
      </c>
      <c r="AA309">
        <v>3.7070499999999999E-2</v>
      </c>
      <c r="AB309">
        <v>0.1396646</v>
      </c>
      <c r="AC309">
        <v>9.7791400000000001E-2</v>
      </c>
      <c r="AD309">
        <v>0.28196939999999998</v>
      </c>
      <c r="AE309">
        <v>0.27519090000000002</v>
      </c>
    </row>
    <row r="310" spans="1:31" x14ac:dyDescent="0.2">
      <c r="A310" t="s">
        <v>335</v>
      </c>
      <c r="B310">
        <v>1.394992</v>
      </c>
      <c r="C310" s="13">
        <f t="shared" si="15"/>
        <v>0.46499733333333332</v>
      </c>
      <c r="D310">
        <v>0.47374739999999999</v>
      </c>
      <c r="E310">
        <v>0.40658729999999998</v>
      </c>
      <c r="F310">
        <f t="shared" si="16"/>
        <v>0.88033469999999991</v>
      </c>
      <c r="G310" s="7">
        <f t="shared" si="17"/>
        <v>0.29344489999999995</v>
      </c>
      <c r="H310">
        <v>0.51465709999999998</v>
      </c>
      <c r="I310">
        <v>0.24045549999999999</v>
      </c>
      <c r="J310">
        <v>0.2381674</v>
      </c>
      <c r="K310">
        <v>0.24441180000000001</v>
      </c>
      <c r="L310">
        <v>0.2614573</v>
      </c>
      <c r="M310">
        <v>0.36484319999999998</v>
      </c>
      <c r="N310" s="7">
        <v>0.36639270000000002</v>
      </c>
      <c r="O310" s="7">
        <f t="shared" si="14"/>
        <v>0.18333390000000002</v>
      </c>
      <c r="P310">
        <v>8.9297299999999996E-2</v>
      </c>
      <c r="Q310">
        <v>9.5796000000000006E-2</v>
      </c>
      <c r="R310">
        <v>0.27059670000000002</v>
      </c>
      <c r="S310">
        <v>0.27554590000000001</v>
      </c>
      <c r="T310">
        <v>8.7705000000000005E-2</v>
      </c>
      <c r="U310">
        <v>8.7262800000000001E-2</v>
      </c>
      <c r="V310">
        <v>5.0589500000000003E-2</v>
      </c>
      <c r="W310">
        <v>3.7115500000000003E-2</v>
      </c>
      <c r="X310">
        <v>0.13865749999999999</v>
      </c>
      <c r="Y310">
        <v>0.101798</v>
      </c>
      <c r="Z310">
        <v>5.0547300000000003E-2</v>
      </c>
      <c r="AA310">
        <v>3.6715499999999998E-2</v>
      </c>
      <c r="AB310">
        <v>0.13795930000000001</v>
      </c>
      <c r="AC310">
        <v>0.10020809999999999</v>
      </c>
      <c r="AD310">
        <v>0.27059670000000002</v>
      </c>
      <c r="AE310">
        <v>0.27554590000000001</v>
      </c>
    </row>
    <row r="311" spans="1:31" x14ac:dyDescent="0.2">
      <c r="A311" t="s">
        <v>336</v>
      </c>
      <c r="B311">
        <v>1.389046</v>
      </c>
      <c r="C311" s="13">
        <f t="shared" si="15"/>
        <v>0.46301533333333333</v>
      </c>
      <c r="D311">
        <v>0.46876390000000001</v>
      </c>
      <c r="E311">
        <v>0.40632360000000001</v>
      </c>
      <c r="F311">
        <f t="shared" si="16"/>
        <v>0.87508750000000002</v>
      </c>
      <c r="G311" s="7">
        <f t="shared" si="17"/>
        <v>0.29169583333333332</v>
      </c>
      <c r="H311">
        <v>0.51395849999999998</v>
      </c>
      <c r="I311">
        <v>0.24027950000000001</v>
      </c>
      <c r="J311">
        <v>0.23985819999999999</v>
      </c>
      <c r="K311">
        <v>0.24421780000000001</v>
      </c>
      <c r="L311">
        <v>0.25884069999999998</v>
      </c>
      <c r="M311">
        <v>0.36526189999999997</v>
      </c>
      <c r="N311" s="7">
        <v>0.38923239999999998</v>
      </c>
      <c r="O311" s="7">
        <f t="shared" si="14"/>
        <v>0.19512259999999998</v>
      </c>
      <c r="P311">
        <v>8.9326000000000003E-2</v>
      </c>
      <c r="Q311">
        <v>0.1007492</v>
      </c>
      <c r="R311">
        <v>0.2884832</v>
      </c>
      <c r="S311">
        <v>0.27593590000000001</v>
      </c>
      <c r="T311">
        <v>8.7744100000000005E-2</v>
      </c>
      <c r="U311">
        <v>9.3360600000000002E-2</v>
      </c>
      <c r="V311">
        <v>5.06898E-2</v>
      </c>
      <c r="W311">
        <v>3.7054299999999998E-2</v>
      </c>
      <c r="X311">
        <v>0.13876839999999999</v>
      </c>
      <c r="Y311">
        <v>0.1015112</v>
      </c>
      <c r="Z311">
        <v>5.5126000000000001E-2</v>
      </c>
      <c r="AA311">
        <v>3.8234499999999998E-2</v>
      </c>
      <c r="AB311">
        <v>0.14162749999999999</v>
      </c>
      <c r="AC311">
        <v>9.8230600000000001E-2</v>
      </c>
      <c r="AD311">
        <v>0.2884832</v>
      </c>
      <c r="AE311">
        <v>0.27593590000000001</v>
      </c>
    </row>
    <row r="312" spans="1:31" x14ac:dyDescent="0.2">
      <c r="A312" t="s">
        <v>337</v>
      </c>
      <c r="B312">
        <v>1.3683430000000001</v>
      </c>
      <c r="C312" s="13">
        <f t="shared" si="15"/>
        <v>0.45611433333333334</v>
      </c>
      <c r="D312">
        <v>0.46162019999999998</v>
      </c>
      <c r="E312">
        <v>0.4001922</v>
      </c>
      <c r="F312">
        <f t="shared" si="16"/>
        <v>0.86181240000000003</v>
      </c>
      <c r="G312" s="7">
        <f t="shared" si="17"/>
        <v>0.28727079999999999</v>
      </c>
      <c r="H312">
        <v>0.50653029999999999</v>
      </c>
      <c r="I312">
        <v>0.2401443</v>
      </c>
      <c r="J312">
        <v>0.2382116</v>
      </c>
      <c r="K312">
        <v>0.24384259999999999</v>
      </c>
      <c r="L312">
        <v>0.26360800000000001</v>
      </c>
      <c r="M312">
        <v>0.36564649999999999</v>
      </c>
      <c r="N312" s="7">
        <v>0.37411250000000001</v>
      </c>
      <c r="O312" s="7">
        <f t="shared" si="14"/>
        <v>0.1863755</v>
      </c>
      <c r="P312">
        <v>8.9279600000000001E-2</v>
      </c>
      <c r="Q312">
        <v>9.8619100000000001E-2</v>
      </c>
      <c r="R312">
        <v>0.2754934</v>
      </c>
      <c r="S312">
        <v>0.27636690000000003</v>
      </c>
      <c r="T312">
        <v>8.7789500000000006E-2</v>
      </c>
      <c r="U312">
        <v>8.91179E-2</v>
      </c>
      <c r="V312">
        <v>5.0797000000000002E-2</v>
      </c>
      <c r="W312">
        <v>3.6992499999999998E-2</v>
      </c>
      <c r="X312">
        <v>0.13891139999999999</v>
      </c>
      <c r="Y312">
        <v>0.101233</v>
      </c>
      <c r="Z312">
        <v>5.0647699999999997E-2</v>
      </c>
      <c r="AA312">
        <v>3.8470200000000003E-2</v>
      </c>
      <c r="AB312">
        <v>0.1353809</v>
      </c>
      <c r="AC312">
        <v>0.10283059999999999</v>
      </c>
      <c r="AD312">
        <v>0.2754934</v>
      </c>
      <c r="AE312">
        <v>0.27636690000000003</v>
      </c>
    </row>
    <row r="313" spans="1:31" x14ac:dyDescent="0.2">
      <c r="A313" t="s">
        <v>338</v>
      </c>
      <c r="B313">
        <v>1.3791020000000001</v>
      </c>
      <c r="C313" s="13">
        <f t="shared" si="15"/>
        <v>0.4597006666666667</v>
      </c>
      <c r="D313">
        <v>0.46617120000000001</v>
      </c>
      <c r="E313">
        <v>0.40180060000000001</v>
      </c>
      <c r="F313">
        <f t="shared" si="16"/>
        <v>0.86797180000000007</v>
      </c>
      <c r="G313" s="7">
        <f t="shared" si="17"/>
        <v>0.28932393333333334</v>
      </c>
      <c r="H313">
        <v>0.51112979999999997</v>
      </c>
      <c r="I313">
        <v>0.2400534</v>
      </c>
      <c r="J313">
        <v>0.2257208</v>
      </c>
      <c r="K313">
        <v>0.2432812</v>
      </c>
      <c r="L313">
        <v>0.2516041</v>
      </c>
      <c r="M313">
        <v>0.36601250000000002</v>
      </c>
      <c r="N313" s="7">
        <v>0.3625874</v>
      </c>
      <c r="O313" s="7">
        <f t="shared" si="14"/>
        <v>0.1895154</v>
      </c>
      <c r="P313">
        <v>8.9160000000000003E-2</v>
      </c>
      <c r="Q313">
        <v>9.1228500000000004E-2</v>
      </c>
      <c r="R313">
        <v>0.27135890000000001</v>
      </c>
      <c r="S313">
        <v>0.2768525</v>
      </c>
      <c r="T313">
        <v>8.7845999999999994E-2</v>
      </c>
      <c r="U313">
        <v>8.18435E-2</v>
      </c>
      <c r="V313">
        <v>5.0915500000000002E-2</v>
      </c>
      <c r="W313">
        <v>3.6930499999999998E-2</v>
      </c>
      <c r="X313">
        <v>0.13909299999999999</v>
      </c>
      <c r="Y313">
        <v>0.1009603</v>
      </c>
      <c r="Z313">
        <v>4.5692099999999999E-2</v>
      </c>
      <c r="AA313">
        <v>3.6151500000000003E-2</v>
      </c>
      <c r="AB313">
        <v>0.12601670000000001</v>
      </c>
      <c r="AC313">
        <v>9.9704100000000004E-2</v>
      </c>
      <c r="AD313">
        <v>0.27135890000000001</v>
      </c>
      <c r="AE313">
        <v>0.2768525</v>
      </c>
    </row>
    <row r="314" spans="1:31" s="9" customFormat="1" x14ac:dyDescent="0.2">
      <c r="A314" s="9" t="s">
        <v>339</v>
      </c>
      <c r="B314" s="9">
        <v>1.3728860000000001</v>
      </c>
      <c r="C314" s="14">
        <f t="shared" si="15"/>
        <v>0.45762866666666668</v>
      </c>
      <c r="D314" s="9">
        <v>0.4622715</v>
      </c>
      <c r="E314" s="9">
        <v>0.40148309999999998</v>
      </c>
      <c r="F314" s="9">
        <f t="shared" si="16"/>
        <v>0.86375460000000004</v>
      </c>
      <c r="G314" s="10">
        <f t="shared" si="17"/>
        <v>0.28791820000000001</v>
      </c>
      <c r="H314" s="9">
        <v>0.509131</v>
      </c>
      <c r="I314" s="9">
        <v>0.2400091</v>
      </c>
      <c r="J314" s="9">
        <v>0.22877890000000001</v>
      </c>
      <c r="K314" s="9">
        <v>0.2425408</v>
      </c>
      <c r="L314" s="9">
        <v>0.25940410000000003</v>
      </c>
      <c r="M314" s="9">
        <v>0.36638009999999999</v>
      </c>
      <c r="N314" s="10">
        <v>0.3586416</v>
      </c>
      <c r="O314" s="7">
        <f t="shared" si="14"/>
        <v>0.18355890000000002</v>
      </c>
      <c r="P314" s="9">
        <v>8.8974800000000007E-2</v>
      </c>
      <c r="Q314" s="9">
        <v>9.3033099999999994E-2</v>
      </c>
      <c r="R314" s="9">
        <v>0.26560850000000003</v>
      </c>
      <c r="S314" s="9">
        <v>0.27740530000000002</v>
      </c>
      <c r="T314" s="9">
        <v>8.7919300000000006E-2</v>
      </c>
      <c r="U314" s="9">
        <v>8.20496E-2</v>
      </c>
      <c r="V314" s="9">
        <v>5.1049900000000002E-2</v>
      </c>
      <c r="W314" s="9">
        <v>3.6869499999999999E-2</v>
      </c>
      <c r="X314" s="9">
        <v>0.13931779999999999</v>
      </c>
      <c r="Y314" s="9">
        <v>0.1006913</v>
      </c>
      <c r="Z314" s="9">
        <v>4.6592399999999999E-2</v>
      </c>
      <c r="AA314" s="9">
        <v>3.5457200000000001E-2</v>
      </c>
      <c r="AB314" s="9">
        <v>0.12991359999999999</v>
      </c>
      <c r="AC314" s="9">
        <v>9.8865300000000003E-2</v>
      </c>
      <c r="AD314" s="9">
        <v>0.26560850000000003</v>
      </c>
      <c r="AE314" s="9">
        <v>0.27740530000000002</v>
      </c>
    </row>
    <row r="315" spans="1:31" x14ac:dyDescent="0.2">
      <c r="A315" t="s">
        <v>340</v>
      </c>
      <c r="B315">
        <v>1.3735539999999999</v>
      </c>
      <c r="C315" s="13">
        <f t="shared" si="15"/>
        <v>0.45785133333333333</v>
      </c>
      <c r="D315">
        <v>0.46363019999999999</v>
      </c>
      <c r="E315">
        <v>0.40119199999999999</v>
      </c>
      <c r="F315">
        <f t="shared" si="16"/>
        <v>0.86482219999999999</v>
      </c>
      <c r="G315" s="7">
        <f t="shared" si="17"/>
        <v>0.28827406666666666</v>
      </c>
      <c r="H315">
        <v>0.50873219999999997</v>
      </c>
      <c r="I315">
        <v>0.24000540000000001</v>
      </c>
      <c r="J315">
        <v>0.24327679999999999</v>
      </c>
      <c r="K315">
        <v>0.24163309999999999</v>
      </c>
      <c r="L315">
        <v>0.23670389999999999</v>
      </c>
      <c r="M315">
        <v>0.36676799999999998</v>
      </c>
      <c r="N315" s="7">
        <v>0.33345089999999999</v>
      </c>
      <c r="O315" s="7">
        <f t="shared" ref="O315:O378" si="18">+N315-Q315-U315</f>
        <v>0.17340090000000002</v>
      </c>
      <c r="P315">
        <v>8.8732900000000003E-2</v>
      </c>
      <c r="Q315">
        <v>7.8929100000000002E-2</v>
      </c>
      <c r="R315">
        <v>0.25452180000000002</v>
      </c>
      <c r="S315">
        <v>0.27803509999999998</v>
      </c>
      <c r="T315">
        <v>8.8011800000000001E-2</v>
      </c>
      <c r="U315">
        <v>8.1120899999999996E-2</v>
      </c>
      <c r="V315">
        <v>5.1201400000000001E-2</v>
      </c>
      <c r="W315">
        <v>3.6810299999999997E-2</v>
      </c>
      <c r="X315">
        <v>0.1395825</v>
      </c>
      <c r="Y315">
        <v>0.1004229</v>
      </c>
      <c r="Z315">
        <v>4.6582899999999997E-2</v>
      </c>
      <c r="AA315">
        <v>3.4537999999999999E-2</v>
      </c>
      <c r="AB315">
        <v>0.1396995</v>
      </c>
      <c r="AC315">
        <v>0.1035774</v>
      </c>
      <c r="AD315">
        <v>0.25452180000000002</v>
      </c>
      <c r="AE315">
        <v>0.27803509999999998</v>
      </c>
    </row>
    <row r="316" spans="1:31" x14ac:dyDescent="0.2">
      <c r="A316" t="s">
        <v>341</v>
      </c>
      <c r="B316">
        <v>1.3678859999999999</v>
      </c>
      <c r="C316" s="13">
        <f t="shared" si="15"/>
        <v>0.45596199999999998</v>
      </c>
      <c r="D316">
        <v>0.46395439999999999</v>
      </c>
      <c r="E316">
        <v>0.39942939999999999</v>
      </c>
      <c r="F316">
        <f t="shared" si="16"/>
        <v>0.86338380000000003</v>
      </c>
      <c r="G316" s="7">
        <f t="shared" si="17"/>
        <v>0.28779460000000001</v>
      </c>
      <c r="H316">
        <v>0.50450189999999995</v>
      </c>
      <c r="I316">
        <v>0.24002979999999999</v>
      </c>
      <c r="J316">
        <v>0.25078660000000003</v>
      </c>
      <c r="K316">
        <v>0.24057990000000001</v>
      </c>
      <c r="L316">
        <v>0.20887120000000001</v>
      </c>
      <c r="M316">
        <v>0.36718990000000001</v>
      </c>
      <c r="N316" s="7">
        <v>0.37030999999999997</v>
      </c>
      <c r="O316" s="7">
        <f t="shared" si="18"/>
        <v>0.20009409999999997</v>
      </c>
      <c r="P316">
        <v>8.8445300000000004E-2</v>
      </c>
      <c r="Q316">
        <v>7.7347100000000002E-2</v>
      </c>
      <c r="R316">
        <v>0.29296290000000003</v>
      </c>
      <c r="S316">
        <v>0.27874460000000001</v>
      </c>
      <c r="T316">
        <v>8.8122000000000006E-2</v>
      </c>
      <c r="U316">
        <v>9.2868800000000001E-2</v>
      </c>
      <c r="V316">
        <v>5.1368900000000002E-2</v>
      </c>
      <c r="W316">
        <v>3.6753000000000001E-2</v>
      </c>
      <c r="X316">
        <v>0.13987840000000001</v>
      </c>
      <c r="Y316">
        <v>0.1001515</v>
      </c>
      <c r="Z316">
        <v>5.3888199999999997E-2</v>
      </c>
      <c r="AA316">
        <v>3.8980500000000001E-2</v>
      </c>
      <c r="AB316">
        <v>0.14552200000000001</v>
      </c>
      <c r="AC316">
        <v>0.1052646</v>
      </c>
      <c r="AD316">
        <v>0.29296290000000003</v>
      </c>
      <c r="AE316">
        <v>0.27874460000000001</v>
      </c>
    </row>
    <row r="317" spans="1:31" x14ac:dyDescent="0.2">
      <c r="A317" t="s">
        <v>342</v>
      </c>
      <c r="B317">
        <v>1.3667860000000001</v>
      </c>
      <c r="C317" s="13">
        <f t="shared" si="15"/>
        <v>0.45559533333333335</v>
      </c>
      <c r="D317">
        <v>0.46454780000000001</v>
      </c>
      <c r="E317">
        <v>0.39769690000000002</v>
      </c>
      <c r="F317">
        <f t="shared" si="16"/>
        <v>0.86224469999999998</v>
      </c>
      <c r="G317" s="7">
        <f t="shared" si="17"/>
        <v>0.28741489999999997</v>
      </c>
      <c r="H317">
        <v>0.50454069999999995</v>
      </c>
      <c r="I317">
        <v>0.2400716</v>
      </c>
      <c r="J317">
        <v>0.24798519999999999</v>
      </c>
      <c r="K317">
        <v>0.2394001</v>
      </c>
      <c r="L317">
        <v>0.2154981</v>
      </c>
      <c r="M317">
        <v>0.36764000000000002</v>
      </c>
      <c r="N317" s="7">
        <v>0.35833019999999999</v>
      </c>
      <c r="O317" s="7">
        <f t="shared" si="18"/>
        <v>0.19225009999999998</v>
      </c>
      <c r="P317">
        <v>8.8117399999999999E-2</v>
      </c>
      <c r="Q317">
        <v>7.7219499999999996E-2</v>
      </c>
      <c r="R317">
        <v>0.28111069999999999</v>
      </c>
      <c r="S317">
        <v>0.27952260000000001</v>
      </c>
      <c r="T317">
        <v>8.8244600000000006E-2</v>
      </c>
      <c r="U317">
        <v>8.8860599999999998E-2</v>
      </c>
      <c r="V317">
        <v>5.1548400000000001E-2</v>
      </c>
      <c r="W317">
        <v>3.6696199999999998E-2</v>
      </c>
      <c r="X317">
        <v>0.14019670000000001</v>
      </c>
      <c r="Y317">
        <v>9.9874900000000003E-2</v>
      </c>
      <c r="Z317">
        <v>5.0942899999999999E-2</v>
      </c>
      <c r="AA317">
        <v>3.7917699999999999E-2</v>
      </c>
      <c r="AB317">
        <v>0.1421674</v>
      </c>
      <c r="AC317">
        <v>0.1058178</v>
      </c>
      <c r="AD317">
        <v>0.28111069999999999</v>
      </c>
      <c r="AE317">
        <v>0.27952260000000001</v>
      </c>
    </row>
    <row r="318" spans="1:31" x14ac:dyDescent="0.2">
      <c r="A318" t="s">
        <v>343</v>
      </c>
      <c r="B318">
        <v>1.351666</v>
      </c>
      <c r="C318" s="13">
        <f t="shared" si="15"/>
        <v>0.45055533333333336</v>
      </c>
      <c r="D318">
        <v>0.4614142</v>
      </c>
      <c r="E318">
        <v>0.39192840000000001</v>
      </c>
      <c r="F318">
        <f t="shared" si="16"/>
        <v>0.85334259999999995</v>
      </c>
      <c r="G318" s="7">
        <f t="shared" si="17"/>
        <v>0.28444753333333334</v>
      </c>
      <c r="H318">
        <v>0.49832310000000002</v>
      </c>
      <c r="I318">
        <v>0.24012620000000001</v>
      </c>
      <c r="J318">
        <v>0.24102680000000001</v>
      </c>
      <c r="K318">
        <v>0.2380939</v>
      </c>
      <c r="L318">
        <v>0.23170769999999999</v>
      </c>
      <c r="M318">
        <v>0.36811450000000001</v>
      </c>
      <c r="N318" s="7">
        <v>0.37715549999999998</v>
      </c>
      <c r="O318" s="7">
        <f t="shared" si="18"/>
        <v>0.19886109999999996</v>
      </c>
      <c r="P318">
        <v>8.7748099999999996E-2</v>
      </c>
      <c r="Q318">
        <v>8.7389800000000004E-2</v>
      </c>
      <c r="R318">
        <v>0.28976560000000001</v>
      </c>
      <c r="S318">
        <v>0.28036650000000002</v>
      </c>
      <c r="T318">
        <v>8.8377200000000003E-2</v>
      </c>
      <c r="U318">
        <v>9.0904600000000002E-2</v>
      </c>
      <c r="V318">
        <v>5.17373E-2</v>
      </c>
      <c r="W318">
        <v>3.6639900000000003E-2</v>
      </c>
      <c r="X318">
        <v>0.14053199999999999</v>
      </c>
      <c r="Y318">
        <v>9.9594199999999994E-2</v>
      </c>
      <c r="Z318">
        <v>5.2758600000000003E-2</v>
      </c>
      <c r="AA318">
        <v>3.8145900000000003E-2</v>
      </c>
      <c r="AB318">
        <v>0.1398856</v>
      </c>
      <c r="AC318">
        <v>0.1011411</v>
      </c>
      <c r="AD318">
        <v>0.28976560000000001</v>
      </c>
      <c r="AE318">
        <v>0.28036650000000002</v>
      </c>
    </row>
    <row r="319" spans="1:31" x14ac:dyDescent="0.2">
      <c r="A319" t="s">
        <v>344</v>
      </c>
      <c r="B319">
        <v>1.348255</v>
      </c>
      <c r="C319" s="13">
        <f t="shared" si="15"/>
        <v>0.44941833333333331</v>
      </c>
      <c r="D319">
        <v>0.46338030000000002</v>
      </c>
      <c r="E319">
        <v>0.38399090000000002</v>
      </c>
      <c r="F319">
        <f t="shared" si="16"/>
        <v>0.84737119999999999</v>
      </c>
      <c r="G319" s="7">
        <f t="shared" si="17"/>
        <v>0.28245706666666665</v>
      </c>
      <c r="H319">
        <v>0.50088390000000005</v>
      </c>
      <c r="I319">
        <v>0.24019409999999999</v>
      </c>
      <c r="J319">
        <v>0.2466728</v>
      </c>
      <c r="K319">
        <v>0.23664740000000001</v>
      </c>
      <c r="L319">
        <v>0.24144070000000001</v>
      </c>
      <c r="M319">
        <v>0.36860409999999999</v>
      </c>
      <c r="N319" s="7">
        <v>0.36637609999999998</v>
      </c>
      <c r="O319" s="7">
        <f t="shared" si="18"/>
        <v>0.18754300000000002</v>
      </c>
      <c r="P319">
        <v>8.7329799999999999E-2</v>
      </c>
      <c r="Q319">
        <v>8.8458099999999998E-2</v>
      </c>
      <c r="R319">
        <v>0.277918</v>
      </c>
      <c r="S319">
        <v>0.28127419999999997</v>
      </c>
      <c r="T319">
        <v>8.8517600000000002E-2</v>
      </c>
      <c r="U319">
        <v>9.0374999999999997E-2</v>
      </c>
      <c r="V319">
        <v>5.1932800000000001E-2</v>
      </c>
      <c r="W319">
        <v>3.6584800000000001E-2</v>
      </c>
      <c r="X319">
        <v>0.14088020000000001</v>
      </c>
      <c r="Y319">
        <v>9.9313799999999994E-2</v>
      </c>
      <c r="Z319">
        <v>5.2457499999999997E-2</v>
      </c>
      <c r="AA319">
        <v>3.79175E-2</v>
      </c>
      <c r="AB319">
        <v>0.14317940000000001</v>
      </c>
      <c r="AC319">
        <v>0.1034935</v>
      </c>
      <c r="AD319">
        <v>0.277918</v>
      </c>
      <c r="AE319">
        <v>0.28127419999999997</v>
      </c>
    </row>
    <row r="320" spans="1:31" x14ac:dyDescent="0.2">
      <c r="A320" t="s">
        <v>345</v>
      </c>
      <c r="B320">
        <v>1.3661140000000001</v>
      </c>
      <c r="C320" s="13">
        <f t="shared" si="15"/>
        <v>0.45537133333333335</v>
      </c>
      <c r="D320">
        <v>0.46980060000000001</v>
      </c>
      <c r="E320">
        <v>0.39382689999999998</v>
      </c>
      <c r="F320">
        <f t="shared" si="16"/>
        <v>0.86362749999999999</v>
      </c>
      <c r="G320" s="7">
        <f t="shared" si="17"/>
        <v>0.28787583333333333</v>
      </c>
      <c r="H320">
        <v>0.50248680000000001</v>
      </c>
      <c r="I320">
        <v>0.24027589999999999</v>
      </c>
      <c r="J320">
        <v>0.2283433</v>
      </c>
      <c r="K320">
        <v>0.2350431</v>
      </c>
      <c r="L320">
        <v>0.24906429999999999</v>
      </c>
      <c r="M320">
        <v>0.3691046</v>
      </c>
      <c r="N320" s="7">
        <v>0.37521510000000002</v>
      </c>
      <c r="O320" s="7">
        <f t="shared" si="18"/>
        <v>0.19608450000000002</v>
      </c>
      <c r="P320">
        <v>8.6854899999999999E-2</v>
      </c>
      <c r="Q320">
        <v>9.34527E-2</v>
      </c>
      <c r="R320">
        <v>0.28176250000000003</v>
      </c>
      <c r="S320">
        <v>0.28224969999999999</v>
      </c>
      <c r="T320">
        <v>8.8664999999999994E-2</v>
      </c>
      <c r="U320">
        <v>8.5677900000000001E-2</v>
      </c>
      <c r="V320">
        <v>5.2132699999999997E-2</v>
      </c>
      <c r="W320">
        <v>3.6532299999999997E-2</v>
      </c>
      <c r="X320">
        <v>0.14123669999999999</v>
      </c>
      <c r="Y320">
        <v>9.9039199999999994E-2</v>
      </c>
      <c r="Z320">
        <v>5.0752800000000001E-2</v>
      </c>
      <c r="AA320">
        <v>3.4925100000000001E-2</v>
      </c>
      <c r="AB320">
        <v>0.1352632</v>
      </c>
      <c r="AC320">
        <v>9.3080099999999999E-2</v>
      </c>
      <c r="AD320">
        <v>0.28176250000000003</v>
      </c>
      <c r="AE320">
        <v>0.28224969999999999</v>
      </c>
    </row>
    <row r="321" spans="1:31" x14ac:dyDescent="0.2">
      <c r="A321" t="s">
        <v>346</v>
      </c>
      <c r="B321">
        <v>1.3552070000000001</v>
      </c>
      <c r="C321" s="13">
        <f t="shared" si="15"/>
        <v>0.4517356666666667</v>
      </c>
      <c r="D321">
        <v>0.46962150000000003</v>
      </c>
      <c r="E321">
        <v>0.38590400000000002</v>
      </c>
      <c r="F321">
        <f t="shared" si="16"/>
        <v>0.85552550000000005</v>
      </c>
      <c r="G321" s="7">
        <f t="shared" si="17"/>
        <v>0.2851751666666667</v>
      </c>
      <c r="H321">
        <v>0.49968190000000001</v>
      </c>
      <c r="I321">
        <v>0.24037649999999999</v>
      </c>
      <c r="J321">
        <v>0.23987839999999999</v>
      </c>
      <c r="K321">
        <v>0.233266</v>
      </c>
      <c r="L321">
        <v>0.24592939999999999</v>
      </c>
      <c r="M321">
        <v>0.36961060000000001</v>
      </c>
      <c r="N321" s="7">
        <v>0.38305939999999999</v>
      </c>
      <c r="O321" s="7">
        <f t="shared" si="18"/>
        <v>0.19696609999999998</v>
      </c>
      <c r="P321">
        <v>8.6316100000000007E-2</v>
      </c>
      <c r="Q321">
        <v>9.42056E-2</v>
      </c>
      <c r="R321">
        <v>0.28885379999999999</v>
      </c>
      <c r="S321">
        <v>0.2832945</v>
      </c>
      <c r="T321">
        <v>8.8819999999999996E-2</v>
      </c>
      <c r="U321">
        <v>9.1887700000000003E-2</v>
      </c>
      <c r="V321">
        <v>5.2335E-2</v>
      </c>
      <c r="W321">
        <v>3.6484999999999997E-2</v>
      </c>
      <c r="X321">
        <v>0.14159820000000001</v>
      </c>
      <c r="Y321">
        <v>9.8778199999999997E-2</v>
      </c>
      <c r="Z321">
        <v>5.53588E-2</v>
      </c>
      <c r="AA321">
        <v>3.6528900000000003E-2</v>
      </c>
      <c r="AB321">
        <v>0.1445176</v>
      </c>
      <c r="AC321">
        <v>9.5360799999999996E-2</v>
      </c>
      <c r="AD321">
        <v>0.28885379999999999</v>
      </c>
      <c r="AE321">
        <v>0.2832945</v>
      </c>
    </row>
    <row r="322" spans="1:31" x14ac:dyDescent="0.2">
      <c r="A322" t="s">
        <v>347</v>
      </c>
      <c r="B322">
        <v>1.3574010000000001</v>
      </c>
      <c r="C322" s="13">
        <f t="shared" si="15"/>
        <v>0.45246700000000001</v>
      </c>
      <c r="D322">
        <v>0.47209180000000001</v>
      </c>
      <c r="E322">
        <v>0.38605230000000001</v>
      </c>
      <c r="F322">
        <f t="shared" si="16"/>
        <v>0.85814410000000008</v>
      </c>
      <c r="G322" s="7">
        <f t="shared" si="17"/>
        <v>0.28604803333333334</v>
      </c>
      <c r="H322">
        <v>0.49925639999999999</v>
      </c>
      <c r="I322">
        <v>0.24049329999999999</v>
      </c>
      <c r="J322">
        <v>0.23954800000000001</v>
      </c>
      <c r="K322">
        <v>0.23130980000000001</v>
      </c>
      <c r="L322">
        <v>0.26876460000000002</v>
      </c>
      <c r="M322">
        <v>0.37012050000000002</v>
      </c>
      <c r="N322" s="7">
        <v>0.3655523</v>
      </c>
      <c r="O322" s="7">
        <f t="shared" si="18"/>
        <v>0.17973749999999999</v>
      </c>
      <c r="P322">
        <v>8.5710300000000003E-2</v>
      </c>
      <c r="Q322">
        <v>9.8247500000000001E-2</v>
      </c>
      <c r="R322">
        <v>0.26730480000000001</v>
      </c>
      <c r="S322">
        <v>0.2844102</v>
      </c>
      <c r="T322">
        <v>8.8981000000000005E-2</v>
      </c>
      <c r="U322">
        <v>8.7567300000000001E-2</v>
      </c>
      <c r="V322">
        <v>5.2536899999999997E-2</v>
      </c>
      <c r="W322">
        <v>3.64441E-2</v>
      </c>
      <c r="X322">
        <v>0.141958</v>
      </c>
      <c r="Y322">
        <v>9.8535200000000003E-2</v>
      </c>
      <c r="Z322">
        <v>5.2188900000000003E-2</v>
      </c>
      <c r="AA322">
        <v>3.53785E-2</v>
      </c>
      <c r="AB322">
        <v>0.14276710000000001</v>
      </c>
      <c r="AC322">
        <v>9.6780900000000003E-2</v>
      </c>
      <c r="AD322">
        <v>0.26730480000000001</v>
      </c>
      <c r="AE322">
        <v>0.2844102</v>
      </c>
    </row>
    <row r="323" spans="1:31" x14ac:dyDescent="0.2">
      <c r="A323" t="s">
        <v>348</v>
      </c>
      <c r="B323">
        <v>1.36328</v>
      </c>
      <c r="C323" s="13">
        <f t="shared" ref="C323:C386" si="19">+B323/3</f>
        <v>0.4544266666666667</v>
      </c>
      <c r="D323">
        <v>0.47469030000000001</v>
      </c>
      <c r="E323">
        <v>0.38552239999999999</v>
      </c>
      <c r="F323">
        <f t="shared" ref="F323:F386" si="20">+D323+E323</f>
        <v>0.86021269999999994</v>
      </c>
      <c r="G323" s="7">
        <f t="shared" ref="G323:G386" si="21">+F323/3</f>
        <v>0.28673756666666667</v>
      </c>
      <c r="H323">
        <v>0.50306700000000004</v>
      </c>
      <c r="I323">
        <v>0.24062359999999999</v>
      </c>
      <c r="J323">
        <v>0.23242280000000001</v>
      </c>
      <c r="K323">
        <v>0.2291753</v>
      </c>
      <c r="L323">
        <v>0.25287739999999997</v>
      </c>
      <c r="M323">
        <v>0.37064019999999998</v>
      </c>
      <c r="N323" s="7">
        <v>0.40636169999999999</v>
      </c>
      <c r="O323" s="7">
        <f t="shared" si="18"/>
        <v>0.20915429999999999</v>
      </c>
      <c r="P323">
        <v>8.5038799999999998E-2</v>
      </c>
      <c r="Q323">
        <v>0.1027597</v>
      </c>
      <c r="R323">
        <v>0.30360199999999998</v>
      </c>
      <c r="S323">
        <v>0.28560140000000001</v>
      </c>
      <c r="T323">
        <v>8.91488E-2</v>
      </c>
      <c r="U323">
        <v>9.4447699999999996E-2</v>
      </c>
      <c r="V323">
        <v>5.2737600000000003E-2</v>
      </c>
      <c r="W323">
        <v>3.6411199999999998E-2</v>
      </c>
      <c r="X323">
        <v>0.1423111</v>
      </c>
      <c r="Y323">
        <v>9.83126E-2</v>
      </c>
      <c r="Z323">
        <v>5.6651800000000002E-2</v>
      </c>
      <c r="AA323">
        <v>3.7796000000000003E-2</v>
      </c>
      <c r="AB323">
        <v>0.13941210000000001</v>
      </c>
      <c r="AC323">
        <v>9.3010599999999999E-2</v>
      </c>
      <c r="AD323">
        <v>0.30360199999999998</v>
      </c>
      <c r="AE323">
        <v>0.28560140000000001</v>
      </c>
    </row>
    <row r="324" spans="1:31" x14ac:dyDescent="0.2">
      <c r="A324" t="s">
        <v>349</v>
      </c>
      <c r="B324">
        <v>1.375502</v>
      </c>
      <c r="C324" s="13">
        <f t="shared" si="19"/>
        <v>0.45850066666666667</v>
      </c>
      <c r="D324">
        <v>0.4801337</v>
      </c>
      <c r="E324">
        <v>0.3866328</v>
      </c>
      <c r="F324">
        <f t="shared" si="20"/>
        <v>0.8667665</v>
      </c>
      <c r="G324" s="7">
        <f t="shared" si="21"/>
        <v>0.28892216666666665</v>
      </c>
      <c r="H324">
        <v>0.50873579999999996</v>
      </c>
      <c r="I324">
        <v>0.24076429999999999</v>
      </c>
      <c r="J324">
        <v>0.2378972</v>
      </c>
      <c r="K324">
        <v>0.22688539999999999</v>
      </c>
      <c r="L324">
        <v>0.24758520000000001</v>
      </c>
      <c r="M324">
        <v>0.37117339999999999</v>
      </c>
      <c r="N324" s="7">
        <v>0.37200280000000002</v>
      </c>
      <c r="O324" s="7">
        <f t="shared" si="18"/>
        <v>0.19140200000000004</v>
      </c>
      <c r="P324">
        <v>8.4310499999999997E-2</v>
      </c>
      <c r="Q324">
        <v>9.2102400000000001E-2</v>
      </c>
      <c r="R324">
        <v>0.27990039999999999</v>
      </c>
      <c r="S324">
        <v>0.28686279999999997</v>
      </c>
      <c r="T324">
        <v>8.9322700000000005E-2</v>
      </c>
      <c r="U324">
        <v>8.8498400000000005E-2</v>
      </c>
      <c r="V324">
        <v>5.2935799999999998E-2</v>
      </c>
      <c r="W324">
        <v>3.63869E-2</v>
      </c>
      <c r="X324">
        <v>0.1426528</v>
      </c>
      <c r="Y324">
        <v>9.8111500000000004E-2</v>
      </c>
      <c r="Z324">
        <v>5.3136299999999997E-2</v>
      </c>
      <c r="AA324">
        <v>3.53621E-2</v>
      </c>
      <c r="AB324">
        <v>0.14283860000000001</v>
      </c>
      <c r="AC324">
        <v>9.5058599999999993E-2</v>
      </c>
      <c r="AD324">
        <v>0.27990039999999999</v>
      </c>
      <c r="AE324">
        <v>0.28686279999999997</v>
      </c>
    </row>
    <row r="325" spans="1:31" x14ac:dyDescent="0.2">
      <c r="A325" t="s">
        <v>350</v>
      </c>
      <c r="B325">
        <v>1.3888579999999999</v>
      </c>
      <c r="C325" s="13">
        <f t="shared" si="19"/>
        <v>0.46295266666666662</v>
      </c>
      <c r="D325">
        <v>0.48521449999999999</v>
      </c>
      <c r="E325">
        <v>0.38929659999999999</v>
      </c>
      <c r="F325">
        <f t="shared" si="20"/>
        <v>0.87451109999999999</v>
      </c>
      <c r="G325" s="7">
        <f t="shared" si="21"/>
        <v>0.29150369999999998</v>
      </c>
      <c r="H325">
        <v>0.514347</v>
      </c>
      <c r="I325">
        <v>0.24090719999999999</v>
      </c>
      <c r="J325">
        <v>0.22534100000000001</v>
      </c>
      <c r="K325">
        <v>0.22447710000000001</v>
      </c>
      <c r="L325">
        <v>0.2490146</v>
      </c>
      <c r="M325">
        <v>0.37174430000000003</v>
      </c>
      <c r="N325" s="7">
        <v>0.36806179999999999</v>
      </c>
      <c r="O325" s="7">
        <f t="shared" si="18"/>
        <v>0.19346960000000002</v>
      </c>
      <c r="P325">
        <v>8.35447E-2</v>
      </c>
      <c r="Q325">
        <v>9.1652800000000006E-2</v>
      </c>
      <c r="R325">
        <v>0.27640900000000002</v>
      </c>
      <c r="S325">
        <v>0.2881997</v>
      </c>
      <c r="T325">
        <v>8.9505600000000005E-2</v>
      </c>
      <c r="U325">
        <v>8.2939399999999996E-2</v>
      </c>
      <c r="V325">
        <v>5.3132600000000002E-2</v>
      </c>
      <c r="W325">
        <v>3.6373000000000003E-2</v>
      </c>
      <c r="X325">
        <v>0.14297689999999999</v>
      </c>
      <c r="Y325">
        <v>9.7930299999999998E-2</v>
      </c>
      <c r="Z325">
        <v>4.8567699999999998E-2</v>
      </c>
      <c r="AA325">
        <v>3.4371699999999998E-2</v>
      </c>
      <c r="AB325">
        <v>0.13195519999999999</v>
      </c>
      <c r="AC325">
        <v>9.3385800000000005E-2</v>
      </c>
      <c r="AD325">
        <v>0.27640900000000002</v>
      </c>
      <c r="AE325">
        <v>0.2881997</v>
      </c>
    </row>
    <row r="326" spans="1:31" x14ac:dyDescent="0.2">
      <c r="A326" t="s">
        <v>351</v>
      </c>
      <c r="B326">
        <v>1.404417</v>
      </c>
      <c r="C326" s="13">
        <f t="shared" si="19"/>
        <v>0.46813900000000003</v>
      </c>
      <c r="D326">
        <v>0.4906393</v>
      </c>
      <c r="E326">
        <v>0.39493270000000003</v>
      </c>
      <c r="F326">
        <f t="shared" si="20"/>
        <v>0.88557200000000003</v>
      </c>
      <c r="G326" s="7">
        <f t="shared" si="21"/>
        <v>0.29519066666666666</v>
      </c>
      <c r="H326">
        <v>0.518845</v>
      </c>
      <c r="I326">
        <v>0.2410426</v>
      </c>
      <c r="J326">
        <v>0.22888739999999999</v>
      </c>
      <c r="K326">
        <v>0.22199930000000001</v>
      </c>
      <c r="L326">
        <v>0.2279796</v>
      </c>
      <c r="M326">
        <v>0.37237809999999999</v>
      </c>
      <c r="N326" s="7">
        <v>0.36375780000000002</v>
      </c>
      <c r="O326" s="7">
        <f t="shared" si="18"/>
        <v>0.19756880000000004</v>
      </c>
      <c r="P326">
        <v>8.2765000000000005E-2</v>
      </c>
      <c r="Q326">
        <v>8.29294E-2</v>
      </c>
      <c r="R326">
        <v>0.28082839999999998</v>
      </c>
      <c r="S326">
        <v>0.28961300000000001</v>
      </c>
      <c r="T326">
        <v>8.9699799999999996E-2</v>
      </c>
      <c r="U326">
        <v>8.3259600000000003E-2</v>
      </c>
      <c r="V326">
        <v>5.3329300000000003E-2</v>
      </c>
      <c r="W326">
        <v>3.63705E-2</v>
      </c>
      <c r="X326">
        <v>0.1432773</v>
      </c>
      <c r="Y326">
        <v>9.7765299999999999E-2</v>
      </c>
      <c r="Z326">
        <v>4.9644800000000003E-2</v>
      </c>
      <c r="AA326">
        <v>3.36148E-2</v>
      </c>
      <c r="AB326">
        <v>0.1364776</v>
      </c>
      <c r="AC326">
        <v>9.24098E-2</v>
      </c>
      <c r="AD326">
        <v>0.28082839999999998</v>
      </c>
      <c r="AE326">
        <v>0.28961300000000001</v>
      </c>
    </row>
    <row r="327" spans="1:31" x14ac:dyDescent="0.2">
      <c r="A327" t="s">
        <v>352</v>
      </c>
      <c r="B327">
        <v>1.401751</v>
      </c>
      <c r="C327" s="13">
        <f t="shared" si="19"/>
        <v>0.46725033333333332</v>
      </c>
      <c r="D327">
        <v>0.48748799999999998</v>
      </c>
      <c r="E327">
        <v>0.3969685</v>
      </c>
      <c r="F327">
        <f t="shared" si="20"/>
        <v>0.88445649999999998</v>
      </c>
      <c r="G327" s="7">
        <f t="shared" si="21"/>
        <v>0.29481883333333331</v>
      </c>
      <c r="H327">
        <v>0.51729400000000003</v>
      </c>
      <c r="I327">
        <v>0.24115149999999999</v>
      </c>
      <c r="J327">
        <v>0.2491739</v>
      </c>
      <c r="K327">
        <v>0.21951570000000001</v>
      </c>
      <c r="L327">
        <v>0.2007681</v>
      </c>
      <c r="M327">
        <v>0.37309730000000002</v>
      </c>
      <c r="N327" s="7">
        <v>0.32811289999999999</v>
      </c>
      <c r="O327" s="7">
        <f t="shared" si="18"/>
        <v>0.18048109999999998</v>
      </c>
      <c r="P327">
        <v>8.2000100000000006E-2</v>
      </c>
      <c r="Q327">
        <v>6.5874600000000005E-2</v>
      </c>
      <c r="R327">
        <v>0.26223829999999998</v>
      </c>
      <c r="S327">
        <v>0.2910972</v>
      </c>
      <c r="T327">
        <v>8.99036E-2</v>
      </c>
      <c r="U327">
        <v>8.1757200000000002E-2</v>
      </c>
      <c r="V327">
        <v>5.35244E-2</v>
      </c>
      <c r="W327">
        <v>3.63792E-2</v>
      </c>
      <c r="X327">
        <v>0.14354120000000001</v>
      </c>
      <c r="Y327">
        <v>9.7610199999999994E-2</v>
      </c>
      <c r="Z327">
        <v>4.9135600000000001E-2</v>
      </c>
      <c r="AA327">
        <v>3.2621499999999998E-2</v>
      </c>
      <c r="AB327">
        <v>0.1497522</v>
      </c>
      <c r="AC327">
        <v>9.9421700000000002E-2</v>
      </c>
      <c r="AD327">
        <v>0.26223829999999998</v>
      </c>
      <c r="AE327">
        <v>0.2910972</v>
      </c>
    </row>
    <row r="328" spans="1:31" x14ac:dyDescent="0.2">
      <c r="A328" t="s">
        <v>353</v>
      </c>
      <c r="B328">
        <v>1.413843</v>
      </c>
      <c r="C328" s="13">
        <f t="shared" si="19"/>
        <v>0.47128100000000001</v>
      </c>
      <c r="D328">
        <v>0.4892668</v>
      </c>
      <c r="E328">
        <v>0.40165050000000002</v>
      </c>
      <c r="F328">
        <f t="shared" si="20"/>
        <v>0.89091730000000002</v>
      </c>
      <c r="G328" s="7">
        <f t="shared" si="21"/>
        <v>0.29697243333333334</v>
      </c>
      <c r="H328">
        <v>0.52292620000000001</v>
      </c>
      <c r="I328">
        <v>0.2412079</v>
      </c>
      <c r="J328">
        <v>0.25624599999999997</v>
      </c>
      <c r="K328">
        <v>0.21709310000000001</v>
      </c>
      <c r="L328">
        <v>0.1691086</v>
      </c>
      <c r="M328">
        <v>0.37391990000000003</v>
      </c>
      <c r="N328" s="7">
        <v>0.36807980000000001</v>
      </c>
      <c r="O328" s="7">
        <f t="shared" si="18"/>
        <v>0.21151530000000002</v>
      </c>
      <c r="P328">
        <v>8.1278699999999995E-2</v>
      </c>
      <c r="Q328">
        <v>6.2245500000000002E-2</v>
      </c>
      <c r="R328">
        <v>0.30583440000000001</v>
      </c>
      <c r="S328">
        <v>0.29264119999999999</v>
      </c>
      <c r="T328">
        <v>9.0111700000000003E-2</v>
      </c>
      <c r="U328">
        <v>9.4319E-2</v>
      </c>
      <c r="V328">
        <v>5.3714400000000002E-2</v>
      </c>
      <c r="W328">
        <v>3.63973E-2</v>
      </c>
      <c r="X328">
        <v>0.1437522</v>
      </c>
      <c r="Y328">
        <v>9.7455700000000006E-2</v>
      </c>
      <c r="Z328">
        <v>5.62251E-2</v>
      </c>
      <c r="AA328">
        <v>3.80939E-2</v>
      </c>
      <c r="AB328">
        <v>0.15275250000000001</v>
      </c>
      <c r="AC328">
        <v>0.1034935</v>
      </c>
      <c r="AD328">
        <v>0.30583440000000001</v>
      </c>
      <c r="AE328">
        <v>0.29264119999999999</v>
      </c>
    </row>
    <row r="329" spans="1:31" x14ac:dyDescent="0.2">
      <c r="A329" t="s">
        <v>354</v>
      </c>
      <c r="B329">
        <v>1.4215199999999999</v>
      </c>
      <c r="C329" s="13">
        <f t="shared" si="19"/>
        <v>0.47383999999999998</v>
      </c>
      <c r="D329">
        <v>0.49010409999999999</v>
      </c>
      <c r="E329">
        <v>0.40639629999999999</v>
      </c>
      <c r="F329">
        <f t="shared" si="20"/>
        <v>0.89650039999999998</v>
      </c>
      <c r="G329" s="7">
        <f t="shared" si="21"/>
        <v>0.29883346666666666</v>
      </c>
      <c r="H329">
        <v>0.52501989999999998</v>
      </c>
      <c r="I329">
        <v>0.2411905</v>
      </c>
      <c r="J329">
        <v>0.24575820000000001</v>
      </c>
      <c r="K329">
        <v>0.2147876</v>
      </c>
      <c r="L329">
        <v>0.1878309</v>
      </c>
      <c r="M329">
        <v>0.37483699999999998</v>
      </c>
      <c r="N329" s="7">
        <v>0.36868459999999997</v>
      </c>
      <c r="O329" s="7">
        <f t="shared" si="18"/>
        <v>0.20882699999999998</v>
      </c>
      <c r="P329">
        <v>8.0619899999999994E-2</v>
      </c>
      <c r="Q329">
        <v>6.9250300000000001E-2</v>
      </c>
      <c r="R329">
        <v>0.29943419999999998</v>
      </c>
      <c r="S329">
        <v>0.29421710000000001</v>
      </c>
      <c r="T329">
        <v>9.03138E-2</v>
      </c>
      <c r="U329">
        <v>9.0607300000000002E-2</v>
      </c>
      <c r="V329">
        <v>5.3893000000000003E-2</v>
      </c>
      <c r="W329">
        <v>3.6420800000000003E-2</v>
      </c>
      <c r="X329">
        <v>0.1438971</v>
      </c>
      <c r="Y329">
        <v>9.7293299999999999E-2</v>
      </c>
      <c r="Z329">
        <v>5.44737E-2</v>
      </c>
      <c r="AA329">
        <v>3.6133600000000002E-2</v>
      </c>
      <c r="AB329">
        <v>0.14775150000000001</v>
      </c>
      <c r="AC329">
        <v>9.8006700000000002E-2</v>
      </c>
      <c r="AD329">
        <v>0.29943419999999998</v>
      </c>
      <c r="AE329">
        <v>0.29421710000000001</v>
      </c>
    </row>
    <row r="330" spans="1:31" x14ac:dyDescent="0.2">
      <c r="A330" t="s">
        <v>355</v>
      </c>
      <c r="B330">
        <v>1.423184</v>
      </c>
      <c r="C330" s="13">
        <f t="shared" si="19"/>
        <v>0.47439466666666669</v>
      </c>
      <c r="D330">
        <v>0.49008550000000001</v>
      </c>
      <c r="E330">
        <v>0.40899600000000003</v>
      </c>
      <c r="F330">
        <f t="shared" si="20"/>
        <v>0.89908150000000009</v>
      </c>
      <c r="G330" s="7">
        <f t="shared" si="21"/>
        <v>0.29969383333333338</v>
      </c>
      <c r="H330">
        <v>0.52410279999999998</v>
      </c>
      <c r="I330">
        <v>0.24108669999999999</v>
      </c>
      <c r="J330">
        <v>0.24887280000000001</v>
      </c>
      <c r="K330">
        <v>0.21262700000000001</v>
      </c>
      <c r="L330">
        <v>0.2013414</v>
      </c>
      <c r="M330">
        <v>0.37583630000000001</v>
      </c>
      <c r="N330" s="7">
        <v>0.38873600000000003</v>
      </c>
      <c r="O330" s="7">
        <f t="shared" si="18"/>
        <v>0.21372160000000007</v>
      </c>
      <c r="P330">
        <v>8.0031699999999997E-2</v>
      </c>
      <c r="Q330">
        <v>7.8268599999999994E-2</v>
      </c>
      <c r="R330">
        <v>0.3104673</v>
      </c>
      <c r="S330">
        <v>0.29580459999999997</v>
      </c>
      <c r="T330">
        <v>9.0502299999999994E-2</v>
      </c>
      <c r="U330">
        <v>9.6745800000000007E-2</v>
      </c>
      <c r="V330">
        <v>5.4055499999999999E-2</v>
      </c>
      <c r="W330">
        <v>3.6446800000000001E-2</v>
      </c>
      <c r="X330">
        <v>0.1439684</v>
      </c>
      <c r="Y330">
        <v>9.7118300000000005E-2</v>
      </c>
      <c r="Z330">
        <v>5.84159E-2</v>
      </c>
      <c r="AA330">
        <v>3.83299E-2</v>
      </c>
      <c r="AB330">
        <v>0.1502713</v>
      </c>
      <c r="AC330">
        <v>9.8601499999999995E-2</v>
      </c>
      <c r="AD330">
        <v>0.3104673</v>
      </c>
      <c r="AE330">
        <v>0.29580459999999997</v>
      </c>
    </row>
    <row r="331" spans="1:31" x14ac:dyDescent="0.2">
      <c r="A331" t="s">
        <v>356</v>
      </c>
      <c r="B331">
        <v>1.4390210000000001</v>
      </c>
      <c r="C331" s="13">
        <f t="shared" si="19"/>
        <v>0.47967366666666672</v>
      </c>
      <c r="D331">
        <v>0.49591360000000001</v>
      </c>
      <c r="E331">
        <v>0.41149140000000001</v>
      </c>
      <c r="F331">
        <f t="shared" si="20"/>
        <v>0.90740500000000002</v>
      </c>
      <c r="G331" s="7">
        <f t="shared" si="21"/>
        <v>0.30246833333333334</v>
      </c>
      <c r="H331">
        <v>0.53161630000000004</v>
      </c>
      <c r="I331">
        <v>0.24088680000000001</v>
      </c>
      <c r="J331">
        <v>0.25674829999999998</v>
      </c>
      <c r="K331">
        <v>0.21062310000000001</v>
      </c>
      <c r="L331">
        <v>0.21357119999999999</v>
      </c>
      <c r="M331">
        <v>0.37690230000000002</v>
      </c>
      <c r="N331" s="7">
        <v>0.36762600000000001</v>
      </c>
      <c r="O331" s="7">
        <f t="shared" si="18"/>
        <v>0.19472440000000002</v>
      </c>
      <c r="P331">
        <v>7.95154E-2</v>
      </c>
      <c r="Q331">
        <v>7.8514299999999995E-2</v>
      </c>
      <c r="R331">
        <v>0.28911160000000002</v>
      </c>
      <c r="S331">
        <v>0.29738680000000001</v>
      </c>
      <c r="T331">
        <v>9.0669600000000003E-2</v>
      </c>
      <c r="U331">
        <v>9.4387299999999993E-2</v>
      </c>
      <c r="V331">
        <v>5.4197599999999999E-2</v>
      </c>
      <c r="W331">
        <v>3.6471999999999997E-2</v>
      </c>
      <c r="X331">
        <v>0.14396049999999999</v>
      </c>
      <c r="Y331">
        <v>9.6926300000000007E-2</v>
      </c>
      <c r="Z331">
        <v>5.6110100000000003E-2</v>
      </c>
      <c r="AA331">
        <v>3.82773E-2</v>
      </c>
      <c r="AB331">
        <v>0.15262809999999999</v>
      </c>
      <c r="AC331">
        <v>0.10412009999999999</v>
      </c>
      <c r="AD331">
        <v>0.28911160000000002</v>
      </c>
      <c r="AE331">
        <v>0.29738680000000001</v>
      </c>
    </row>
    <row r="332" spans="1:31" x14ac:dyDescent="0.2">
      <c r="A332" t="s">
        <v>357</v>
      </c>
      <c r="B332">
        <v>1.461784</v>
      </c>
      <c r="C332" s="13">
        <f t="shared" si="19"/>
        <v>0.48726133333333332</v>
      </c>
      <c r="D332">
        <v>0.50110580000000005</v>
      </c>
      <c r="E332">
        <v>0.41962090000000002</v>
      </c>
      <c r="F332">
        <f t="shared" si="20"/>
        <v>0.92072670000000012</v>
      </c>
      <c r="G332" s="7">
        <f t="shared" si="21"/>
        <v>0.30690890000000004</v>
      </c>
      <c r="H332">
        <v>0.54105689999999995</v>
      </c>
      <c r="I332">
        <v>0.2405854</v>
      </c>
      <c r="J332">
        <v>0.23176450000000001</v>
      </c>
      <c r="K332">
        <v>0.2087813</v>
      </c>
      <c r="L332">
        <v>0.2125601</v>
      </c>
      <c r="M332">
        <v>0.37802649999999999</v>
      </c>
      <c r="N332" s="7">
        <v>0.39633600000000002</v>
      </c>
      <c r="O332" s="7">
        <f t="shared" si="18"/>
        <v>0.22023419999999999</v>
      </c>
      <c r="P332">
        <v>7.90714E-2</v>
      </c>
      <c r="Q332">
        <v>8.4245200000000006E-2</v>
      </c>
      <c r="R332">
        <v>0.3120907</v>
      </c>
      <c r="S332">
        <v>0.29895509999999997</v>
      </c>
      <c r="T332">
        <v>9.0811900000000001E-2</v>
      </c>
      <c r="U332">
        <v>9.1856599999999997E-2</v>
      </c>
      <c r="V332">
        <v>5.4317400000000002E-2</v>
      </c>
      <c r="W332">
        <v>3.6494499999999999E-2</v>
      </c>
      <c r="X332">
        <v>0.14387169999999999</v>
      </c>
      <c r="Y332">
        <v>9.67137E-2</v>
      </c>
      <c r="Z332">
        <v>5.6485800000000003E-2</v>
      </c>
      <c r="AA332">
        <v>3.5370800000000001E-2</v>
      </c>
      <c r="AB332">
        <v>0.14252000000000001</v>
      </c>
      <c r="AC332">
        <v>8.9244500000000004E-2</v>
      </c>
      <c r="AD332">
        <v>0.3120907</v>
      </c>
      <c r="AE332">
        <v>0.29895509999999997</v>
      </c>
    </row>
    <row r="333" spans="1:31" x14ac:dyDescent="0.2">
      <c r="A333" t="s">
        <v>358</v>
      </c>
      <c r="B333">
        <v>1.4685049999999999</v>
      </c>
      <c r="C333" s="13">
        <f t="shared" si="19"/>
        <v>0.48950166666666667</v>
      </c>
      <c r="D333">
        <v>0.50291669999999999</v>
      </c>
      <c r="E333">
        <v>0.42364669999999999</v>
      </c>
      <c r="F333">
        <f t="shared" si="20"/>
        <v>0.92656340000000004</v>
      </c>
      <c r="G333" s="7">
        <f t="shared" si="21"/>
        <v>0.30885446666666666</v>
      </c>
      <c r="H333">
        <v>0.54194140000000002</v>
      </c>
      <c r="I333">
        <v>0.24018680000000001</v>
      </c>
      <c r="J333">
        <v>0.2444983</v>
      </c>
      <c r="K333">
        <v>0.2071084</v>
      </c>
      <c r="L333">
        <v>0.21275430000000001</v>
      </c>
      <c r="M333">
        <v>0.37919530000000001</v>
      </c>
      <c r="N333" s="7">
        <v>0.39491300000000001</v>
      </c>
      <c r="O333" s="7">
        <f t="shared" si="18"/>
        <v>0.21433799999999997</v>
      </c>
      <c r="P333">
        <v>7.8699099999999994E-2</v>
      </c>
      <c r="Q333">
        <v>8.4019399999999994E-2</v>
      </c>
      <c r="R333">
        <v>0.31089349999999999</v>
      </c>
      <c r="S333">
        <v>0.30049609999999999</v>
      </c>
      <c r="T333">
        <v>9.0927400000000005E-2</v>
      </c>
      <c r="U333">
        <v>9.6555600000000005E-2</v>
      </c>
      <c r="V333">
        <v>5.4414200000000003E-2</v>
      </c>
      <c r="W333">
        <v>3.6513200000000003E-2</v>
      </c>
      <c r="X333">
        <v>0.14370550000000001</v>
      </c>
      <c r="Y333">
        <v>9.6481300000000006E-2</v>
      </c>
      <c r="Z333">
        <v>5.8824000000000001E-2</v>
      </c>
      <c r="AA333">
        <v>3.7731599999999997E-2</v>
      </c>
      <c r="AB333">
        <v>0.14895420000000001</v>
      </c>
      <c r="AC333">
        <v>9.5544100000000007E-2</v>
      </c>
      <c r="AD333">
        <v>0.31089349999999999</v>
      </c>
      <c r="AE333">
        <v>0.30049609999999999</v>
      </c>
    </row>
    <row r="334" spans="1:31" x14ac:dyDescent="0.2">
      <c r="A334" t="s">
        <v>359</v>
      </c>
      <c r="B334">
        <v>1.483652</v>
      </c>
      <c r="C334" s="13">
        <f t="shared" si="19"/>
        <v>0.49455066666666664</v>
      </c>
      <c r="D334">
        <v>0.50784019999999996</v>
      </c>
      <c r="E334">
        <v>0.42960179999999998</v>
      </c>
      <c r="F334">
        <f t="shared" si="20"/>
        <v>0.93744199999999989</v>
      </c>
      <c r="G334" s="7">
        <f t="shared" si="21"/>
        <v>0.31248066666666663</v>
      </c>
      <c r="H334">
        <v>0.54621010000000003</v>
      </c>
      <c r="I334">
        <v>0.23968980000000001</v>
      </c>
      <c r="J334">
        <v>0.25085390000000002</v>
      </c>
      <c r="K334">
        <v>0.20561380000000001</v>
      </c>
      <c r="L334">
        <v>0.2174131</v>
      </c>
      <c r="M334">
        <v>0.38040580000000002</v>
      </c>
      <c r="N334" s="7">
        <v>0.3792548</v>
      </c>
      <c r="O334" s="7">
        <f t="shared" si="18"/>
        <v>0.20166240000000002</v>
      </c>
      <c r="P334">
        <v>7.8401499999999999E-2</v>
      </c>
      <c r="Q334">
        <v>8.2454899999999998E-2</v>
      </c>
      <c r="R334">
        <v>0.2967998</v>
      </c>
      <c r="S334">
        <v>0.3020043</v>
      </c>
      <c r="T334">
        <v>9.1015200000000004E-2</v>
      </c>
      <c r="U334">
        <v>9.51375E-2</v>
      </c>
      <c r="V334">
        <v>5.4488799999999997E-2</v>
      </c>
      <c r="W334">
        <v>3.6526500000000003E-2</v>
      </c>
      <c r="X334">
        <v>0.14346439999999999</v>
      </c>
      <c r="Y334">
        <v>9.6225400000000003E-2</v>
      </c>
      <c r="Z334">
        <v>5.6567399999999997E-2</v>
      </c>
      <c r="AA334">
        <v>3.8570199999999999E-2</v>
      </c>
      <c r="AB334">
        <v>0.14915400000000001</v>
      </c>
      <c r="AC334">
        <v>0.1016999</v>
      </c>
      <c r="AD334">
        <v>0.2967998</v>
      </c>
      <c r="AE334">
        <v>0.3020043</v>
      </c>
    </row>
    <row r="335" spans="1:31" x14ac:dyDescent="0.2">
      <c r="A335" t="s">
        <v>360</v>
      </c>
      <c r="B335">
        <v>1.5029570000000001</v>
      </c>
      <c r="C335" s="13">
        <f t="shared" si="19"/>
        <v>0.50098566666666666</v>
      </c>
      <c r="D335">
        <v>0.51391980000000004</v>
      </c>
      <c r="E335">
        <v>0.43784899999999999</v>
      </c>
      <c r="F335">
        <f t="shared" si="20"/>
        <v>0.95176879999999997</v>
      </c>
      <c r="G335" s="7">
        <f t="shared" si="21"/>
        <v>0.31725626666666668</v>
      </c>
      <c r="H335">
        <v>0.55118780000000001</v>
      </c>
      <c r="I335">
        <v>0.2390958</v>
      </c>
      <c r="J335">
        <v>0.2483532</v>
      </c>
      <c r="K335">
        <v>0.20430999999999999</v>
      </c>
      <c r="L335">
        <v>0.20631369999999999</v>
      </c>
      <c r="M335">
        <v>0.38166450000000002</v>
      </c>
      <c r="N335" s="7">
        <v>0.40379229999999999</v>
      </c>
      <c r="O335" s="7">
        <f t="shared" si="18"/>
        <v>0.22020129999999999</v>
      </c>
      <c r="P335">
        <v>7.8184299999999998E-2</v>
      </c>
      <c r="Q335">
        <v>8.3307900000000004E-2</v>
      </c>
      <c r="R335">
        <v>0.3204844</v>
      </c>
      <c r="S335">
        <v>0.30348009999999997</v>
      </c>
      <c r="T335">
        <v>9.1077500000000006E-2</v>
      </c>
      <c r="U335">
        <v>0.1002831</v>
      </c>
      <c r="V335">
        <v>5.4544099999999998E-2</v>
      </c>
      <c r="W335">
        <v>3.6533400000000001E-2</v>
      </c>
      <c r="X335">
        <v>0.143154</v>
      </c>
      <c r="Y335">
        <v>9.5941700000000005E-2</v>
      </c>
      <c r="Z335">
        <v>5.9903699999999997E-2</v>
      </c>
      <c r="AA335">
        <v>4.0379400000000003E-2</v>
      </c>
      <c r="AB335">
        <v>0.14835290000000001</v>
      </c>
      <c r="AC335">
        <v>0.1000004</v>
      </c>
      <c r="AD335">
        <v>0.3204844</v>
      </c>
      <c r="AE335">
        <v>0.30348009999999997</v>
      </c>
    </row>
    <row r="336" spans="1:31" x14ac:dyDescent="0.2">
      <c r="A336" t="s">
        <v>361</v>
      </c>
      <c r="B336">
        <v>1.515223</v>
      </c>
      <c r="C336" s="13">
        <f t="shared" si="19"/>
        <v>0.50507433333333329</v>
      </c>
      <c r="D336">
        <v>0.51791019999999999</v>
      </c>
      <c r="E336">
        <v>0.44448100000000001</v>
      </c>
      <c r="F336">
        <f t="shared" si="20"/>
        <v>0.9623912</v>
      </c>
      <c r="G336" s="7">
        <f t="shared" si="21"/>
        <v>0.32079706666666669</v>
      </c>
      <c r="H336">
        <v>0.55283210000000005</v>
      </c>
      <c r="I336">
        <v>0.23841290000000001</v>
      </c>
      <c r="J336">
        <v>0.24935379999999999</v>
      </c>
      <c r="K336">
        <v>0.20321639999999999</v>
      </c>
      <c r="L336">
        <v>0.2030988</v>
      </c>
      <c r="M336">
        <v>0.38297680000000001</v>
      </c>
      <c r="N336" s="7">
        <v>0.37233290000000002</v>
      </c>
      <c r="O336" s="7">
        <f t="shared" si="18"/>
        <v>0.20386990000000005</v>
      </c>
      <c r="P336">
        <v>7.8055799999999995E-2</v>
      </c>
      <c r="Q336">
        <v>7.5620400000000004E-2</v>
      </c>
      <c r="R336">
        <v>0.29671249999999999</v>
      </c>
      <c r="S336">
        <v>0.304921</v>
      </c>
      <c r="T336">
        <v>9.1118900000000003E-2</v>
      </c>
      <c r="U336">
        <v>9.2842599999999997E-2</v>
      </c>
      <c r="V336">
        <v>5.45847E-2</v>
      </c>
      <c r="W336">
        <v>3.6534200000000003E-2</v>
      </c>
      <c r="X336">
        <v>0.14278350000000001</v>
      </c>
      <c r="Y336">
        <v>9.56293E-2</v>
      </c>
      <c r="Z336">
        <v>5.5782600000000002E-2</v>
      </c>
      <c r="AA336">
        <v>3.7060000000000003E-2</v>
      </c>
      <c r="AB336">
        <v>0.14981910000000001</v>
      </c>
      <c r="AC336">
        <v>9.9534700000000004E-2</v>
      </c>
      <c r="AD336">
        <v>0.29671249999999999</v>
      </c>
      <c r="AE336">
        <v>0.304921</v>
      </c>
    </row>
    <row r="337" spans="1:31" x14ac:dyDescent="0.2">
      <c r="A337" t="s">
        <v>362</v>
      </c>
      <c r="B337">
        <v>1.5262929999999999</v>
      </c>
      <c r="C337" s="13">
        <f t="shared" si="19"/>
        <v>0.50876433333333326</v>
      </c>
      <c r="D337">
        <v>0.52067220000000003</v>
      </c>
      <c r="E337">
        <v>0.44895390000000002</v>
      </c>
      <c r="F337">
        <f t="shared" si="20"/>
        <v>0.96962610000000005</v>
      </c>
      <c r="G337" s="7">
        <f t="shared" si="21"/>
        <v>0.32320870000000002</v>
      </c>
      <c r="H337">
        <v>0.55666709999999997</v>
      </c>
      <c r="I337">
        <v>0.23765439999999999</v>
      </c>
      <c r="J337">
        <v>0.24461140000000001</v>
      </c>
      <c r="K337">
        <v>0.2023537</v>
      </c>
      <c r="L337">
        <v>0.1864083</v>
      </c>
      <c r="M337">
        <v>0.38436150000000002</v>
      </c>
      <c r="N337" s="7">
        <v>0.3734886</v>
      </c>
      <c r="O337" s="7">
        <f t="shared" si="18"/>
        <v>0.21250760000000002</v>
      </c>
      <c r="P337">
        <v>7.8027200000000005E-2</v>
      </c>
      <c r="Q337">
        <v>6.96214E-2</v>
      </c>
      <c r="R337">
        <v>0.3038672</v>
      </c>
      <c r="S337">
        <v>0.3063343</v>
      </c>
      <c r="T337">
        <v>9.1149499999999994E-2</v>
      </c>
      <c r="U337">
        <v>9.1359599999999999E-2</v>
      </c>
      <c r="V337">
        <v>5.4618100000000003E-2</v>
      </c>
      <c r="W337">
        <v>3.6531500000000001E-2</v>
      </c>
      <c r="X337">
        <v>0.14236489999999999</v>
      </c>
      <c r="Y337">
        <v>9.5289600000000002E-2</v>
      </c>
      <c r="Z337">
        <v>5.2393099999999998E-2</v>
      </c>
      <c r="AA337">
        <v>3.8966500000000001E-2</v>
      </c>
      <c r="AB337">
        <v>0.1402803</v>
      </c>
      <c r="AC337">
        <v>0.1043311</v>
      </c>
      <c r="AD337">
        <v>0.3038672</v>
      </c>
      <c r="AE337">
        <v>0.3063343</v>
      </c>
    </row>
    <row r="338" spans="1:31" x14ac:dyDescent="0.2">
      <c r="A338" t="s">
        <v>363</v>
      </c>
      <c r="B338">
        <v>1.5453790000000001</v>
      </c>
      <c r="C338" s="13">
        <f t="shared" si="19"/>
        <v>0.51512633333333335</v>
      </c>
      <c r="D338">
        <v>0.52660079999999998</v>
      </c>
      <c r="E338">
        <v>0.45626630000000001</v>
      </c>
      <c r="F338">
        <f t="shared" si="20"/>
        <v>0.98286709999999999</v>
      </c>
      <c r="G338" s="7">
        <f t="shared" si="21"/>
        <v>0.32762236666666666</v>
      </c>
      <c r="H338">
        <v>0.56251200000000001</v>
      </c>
      <c r="I338">
        <v>0.23684050000000001</v>
      </c>
      <c r="J338">
        <v>0.2422822</v>
      </c>
      <c r="K338">
        <v>0.20174249999999999</v>
      </c>
      <c r="L338">
        <v>0.1901053</v>
      </c>
      <c r="M338">
        <v>0.38583109999999998</v>
      </c>
      <c r="N338" s="7">
        <v>0.36689290000000002</v>
      </c>
      <c r="O338" s="7">
        <f t="shared" si="18"/>
        <v>0.20825300000000002</v>
      </c>
      <c r="P338">
        <v>7.8108300000000006E-2</v>
      </c>
      <c r="Q338">
        <v>6.9748299999999999E-2</v>
      </c>
      <c r="R338">
        <v>0.29714459999999998</v>
      </c>
      <c r="S338">
        <v>0.30772280000000002</v>
      </c>
      <c r="T338">
        <v>9.1180499999999998E-2</v>
      </c>
      <c r="U338">
        <v>8.8891600000000001E-2</v>
      </c>
      <c r="V338">
        <v>5.46525E-2</v>
      </c>
      <c r="W338">
        <v>3.6527999999999998E-2</v>
      </c>
      <c r="X338">
        <v>0.14191429999999999</v>
      </c>
      <c r="Y338">
        <v>9.4926099999999999E-2</v>
      </c>
      <c r="Z338">
        <v>5.3155099999999997E-2</v>
      </c>
      <c r="AA338">
        <v>3.57366E-2</v>
      </c>
      <c r="AB338">
        <v>0.14487900000000001</v>
      </c>
      <c r="AC338">
        <v>9.7403299999999998E-2</v>
      </c>
      <c r="AD338">
        <v>0.29714459999999998</v>
      </c>
      <c r="AE338">
        <v>0.30772280000000002</v>
      </c>
    </row>
    <row r="339" spans="1:31" x14ac:dyDescent="0.2">
      <c r="A339" t="s">
        <v>364</v>
      </c>
      <c r="B339">
        <v>1.540238</v>
      </c>
      <c r="C339" s="13">
        <f t="shared" si="19"/>
        <v>0.51341266666666663</v>
      </c>
      <c r="D339">
        <v>0.52669969999999999</v>
      </c>
      <c r="E339">
        <v>0.45466620000000002</v>
      </c>
      <c r="F339">
        <f t="shared" si="20"/>
        <v>0.98136590000000001</v>
      </c>
      <c r="G339" s="7">
        <f t="shared" si="21"/>
        <v>0.32712196666666665</v>
      </c>
      <c r="H339">
        <v>0.55887180000000003</v>
      </c>
      <c r="I339">
        <v>0.23599490000000001</v>
      </c>
      <c r="J339">
        <v>0.27271440000000002</v>
      </c>
      <c r="K339">
        <v>0.20139399999999999</v>
      </c>
      <c r="L339">
        <v>0.14280119999999999</v>
      </c>
      <c r="M339">
        <v>0.3873915</v>
      </c>
      <c r="N339" s="7">
        <v>0.33440999999999999</v>
      </c>
      <c r="O339" s="7">
        <f t="shared" si="18"/>
        <v>0.19545749999999995</v>
      </c>
      <c r="P339">
        <v>7.8303999999999999E-2</v>
      </c>
      <c r="Q339">
        <v>4.7754100000000001E-2</v>
      </c>
      <c r="R339">
        <v>0.28665580000000002</v>
      </c>
      <c r="S339">
        <v>0.30908750000000002</v>
      </c>
      <c r="T339">
        <v>9.1223100000000001E-2</v>
      </c>
      <c r="U339">
        <v>9.1198399999999999E-2</v>
      </c>
      <c r="V339">
        <v>5.4695000000000001E-2</v>
      </c>
      <c r="W339">
        <v>3.6528100000000001E-2</v>
      </c>
      <c r="X339">
        <v>0.14144689999999999</v>
      </c>
      <c r="Y339">
        <v>9.4547900000000004E-2</v>
      </c>
      <c r="Z339">
        <v>5.5597300000000002E-2</v>
      </c>
      <c r="AA339">
        <v>3.5601099999999997E-2</v>
      </c>
      <c r="AB339">
        <v>0.16625499999999999</v>
      </c>
      <c r="AC339">
        <v>0.1064594</v>
      </c>
      <c r="AD339">
        <v>0.28665580000000002</v>
      </c>
      <c r="AE339">
        <v>0.30908750000000002</v>
      </c>
    </row>
    <row r="340" spans="1:31" x14ac:dyDescent="0.2">
      <c r="A340" t="s">
        <v>365</v>
      </c>
      <c r="B340">
        <v>1.6181369999999999</v>
      </c>
      <c r="C340" s="13">
        <f t="shared" si="19"/>
        <v>0.53937899999999994</v>
      </c>
      <c r="D340">
        <v>0.55786539999999996</v>
      </c>
      <c r="E340">
        <v>0.47826760000000001</v>
      </c>
      <c r="F340">
        <f t="shared" si="20"/>
        <v>1.036133</v>
      </c>
      <c r="G340" s="7">
        <f t="shared" si="21"/>
        <v>0.34537766666666664</v>
      </c>
      <c r="H340">
        <v>0.58200370000000001</v>
      </c>
      <c r="I340">
        <v>0.23514479999999999</v>
      </c>
      <c r="J340">
        <v>0.25963170000000002</v>
      </c>
      <c r="K340">
        <v>0.20131260000000001</v>
      </c>
      <c r="L340">
        <v>0.1124127</v>
      </c>
      <c r="M340">
        <v>0.38903769999999999</v>
      </c>
      <c r="N340" s="7">
        <v>0.39184920000000001</v>
      </c>
      <c r="O340" s="7">
        <f t="shared" si="18"/>
        <v>0.2460639</v>
      </c>
      <c r="P340">
        <v>7.8614299999999998E-2</v>
      </c>
      <c r="Q340">
        <v>4.4048799999999999E-2</v>
      </c>
      <c r="R340">
        <v>0.34780040000000001</v>
      </c>
      <c r="S340">
        <v>0.31042340000000002</v>
      </c>
      <c r="T340">
        <v>9.1287099999999996E-2</v>
      </c>
      <c r="U340">
        <v>0.10173649999999999</v>
      </c>
      <c r="V340">
        <v>5.4751599999999997E-2</v>
      </c>
      <c r="W340">
        <v>3.6535499999999999E-2</v>
      </c>
      <c r="X340">
        <v>0.1409793</v>
      </c>
      <c r="Y340">
        <v>9.4165499999999999E-2</v>
      </c>
      <c r="Z340">
        <v>6.0942900000000001E-2</v>
      </c>
      <c r="AA340">
        <v>4.0793599999999999E-2</v>
      </c>
      <c r="AB340">
        <v>0.15552640000000001</v>
      </c>
      <c r="AC340">
        <v>0.1041053</v>
      </c>
      <c r="AD340">
        <v>0.34780040000000001</v>
      </c>
      <c r="AE340">
        <v>0.31042340000000002</v>
      </c>
    </row>
    <row r="341" spans="1:31" x14ac:dyDescent="0.2">
      <c r="A341" t="s">
        <v>366</v>
      </c>
      <c r="B341">
        <v>1.885087</v>
      </c>
      <c r="C341" s="13">
        <f t="shared" si="19"/>
        <v>0.62836233333333336</v>
      </c>
      <c r="D341">
        <v>0.65733960000000002</v>
      </c>
      <c r="E341">
        <v>0.55385930000000005</v>
      </c>
      <c r="F341">
        <f t="shared" si="20"/>
        <v>1.2111989000000001</v>
      </c>
      <c r="G341" s="7">
        <f t="shared" si="21"/>
        <v>0.40373296666666669</v>
      </c>
      <c r="H341">
        <v>0.67388809999999999</v>
      </c>
      <c r="I341">
        <v>0.2343392</v>
      </c>
      <c r="J341">
        <v>0.16010369999999999</v>
      </c>
      <c r="K341">
        <v>0.20146819999999999</v>
      </c>
      <c r="L341">
        <v>0.20199130000000001</v>
      </c>
      <c r="M341">
        <v>0.39073330000000001</v>
      </c>
      <c r="N341" s="7">
        <v>0.40111010000000002</v>
      </c>
      <c r="O341" s="7">
        <f t="shared" si="18"/>
        <v>0.25587020000000005</v>
      </c>
      <c r="P341">
        <v>7.9021099999999997E-2</v>
      </c>
      <c r="Q341">
        <v>8.1020700000000001E-2</v>
      </c>
      <c r="R341">
        <v>0.32008930000000002</v>
      </c>
      <c r="S341">
        <v>0.31171219999999999</v>
      </c>
      <c r="T341">
        <v>9.1382500000000005E-2</v>
      </c>
      <c r="U341">
        <v>6.4219200000000004E-2</v>
      </c>
      <c r="V341">
        <v>5.48289E-2</v>
      </c>
      <c r="W341">
        <v>3.6553599999999999E-2</v>
      </c>
      <c r="X341">
        <v>0.1405428</v>
      </c>
      <c r="Y341">
        <v>9.3796299999999999E-2</v>
      </c>
      <c r="Z341">
        <v>3.6469300000000003E-2</v>
      </c>
      <c r="AA341">
        <v>2.7749900000000001E-2</v>
      </c>
      <c r="AB341">
        <v>9.0920899999999999E-2</v>
      </c>
      <c r="AC341">
        <v>6.9182900000000006E-2</v>
      </c>
      <c r="AD341">
        <v>0.32008930000000002</v>
      </c>
      <c r="AE341">
        <v>0.31171219999999999</v>
      </c>
    </row>
    <row r="342" spans="1:31" x14ac:dyDescent="0.2">
      <c r="A342" t="s">
        <v>367</v>
      </c>
      <c r="B342">
        <v>1.8370109999999999</v>
      </c>
      <c r="C342" s="13">
        <f t="shared" si="19"/>
        <v>0.61233700000000002</v>
      </c>
      <c r="D342">
        <v>0.64151729999999996</v>
      </c>
      <c r="E342">
        <v>0.54263680000000003</v>
      </c>
      <c r="F342">
        <f t="shared" si="20"/>
        <v>1.1841541</v>
      </c>
      <c r="G342" s="7">
        <f t="shared" si="21"/>
        <v>0.39471803333333333</v>
      </c>
      <c r="H342">
        <v>0.65285709999999997</v>
      </c>
      <c r="I342">
        <v>0.23364109999999999</v>
      </c>
      <c r="J342">
        <v>0.16213159999999999</v>
      </c>
      <c r="K342">
        <v>0.2017784</v>
      </c>
      <c r="L342">
        <v>0.24160499999999999</v>
      </c>
      <c r="M342">
        <v>0.39244370000000001</v>
      </c>
      <c r="N342" s="7">
        <v>0.38758670000000001</v>
      </c>
      <c r="O342" s="7">
        <f t="shared" si="18"/>
        <v>0.23110369999999997</v>
      </c>
      <c r="P342">
        <v>7.9486000000000001E-2</v>
      </c>
      <c r="Q342">
        <v>9.3642900000000001E-2</v>
      </c>
      <c r="R342">
        <v>0.29394379999999998</v>
      </c>
      <c r="S342">
        <v>0.31295770000000001</v>
      </c>
      <c r="T342">
        <v>9.1525099999999998E-2</v>
      </c>
      <c r="U342">
        <v>6.2840099999999996E-2</v>
      </c>
      <c r="V342">
        <v>5.4937100000000003E-2</v>
      </c>
      <c r="W342">
        <v>3.6588000000000002E-2</v>
      </c>
      <c r="X342">
        <v>0.14017740000000001</v>
      </c>
      <c r="Y342">
        <v>9.3463699999999997E-2</v>
      </c>
      <c r="Z342">
        <v>3.2468400000000001E-2</v>
      </c>
      <c r="AA342">
        <v>3.0371700000000001E-2</v>
      </c>
      <c r="AB342">
        <v>8.3770600000000001E-2</v>
      </c>
      <c r="AC342">
        <v>7.8361100000000003E-2</v>
      </c>
      <c r="AD342">
        <v>0.29394379999999998</v>
      </c>
      <c r="AE342">
        <v>0.31295770000000001</v>
      </c>
    </row>
    <row r="343" spans="1:31" x14ac:dyDescent="0.2">
      <c r="A343" t="s">
        <v>368</v>
      </c>
      <c r="B343">
        <v>1.6632659999999999</v>
      </c>
      <c r="C343" s="13">
        <f t="shared" si="19"/>
        <v>0.55442199999999997</v>
      </c>
      <c r="D343">
        <v>0.57632859999999997</v>
      </c>
      <c r="E343">
        <v>0.49420910000000001</v>
      </c>
      <c r="F343">
        <f t="shared" si="20"/>
        <v>1.0705377</v>
      </c>
      <c r="G343" s="7">
        <f t="shared" si="21"/>
        <v>0.35684589999999999</v>
      </c>
      <c r="H343">
        <v>0.59272809999999998</v>
      </c>
      <c r="I343">
        <v>0.2330701</v>
      </c>
      <c r="J343">
        <v>0.23640149999999999</v>
      </c>
      <c r="K343">
        <v>0.20216100000000001</v>
      </c>
      <c r="L343">
        <v>0.2268096</v>
      </c>
      <c r="M343">
        <v>0.3941404</v>
      </c>
      <c r="N343" s="7">
        <v>0.38317560000000001</v>
      </c>
      <c r="O343" s="7">
        <f t="shared" si="18"/>
        <v>0.20568440000000002</v>
      </c>
      <c r="P343">
        <v>7.9972000000000001E-2</v>
      </c>
      <c r="Q343">
        <v>8.6907899999999996E-2</v>
      </c>
      <c r="R343">
        <v>0.29626770000000002</v>
      </c>
      <c r="S343">
        <v>0.31416840000000001</v>
      </c>
      <c r="T343">
        <v>9.1715099999999994E-2</v>
      </c>
      <c r="U343">
        <v>9.0583300000000005E-2</v>
      </c>
      <c r="V343">
        <v>5.5075800000000001E-2</v>
      </c>
      <c r="W343">
        <v>3.6639400000000003E-2</v>
      </c>
      <c r="X343">
        <v>0.13989380000000001</v>
      </c>
      <c r="Y343">
        <v>9.3176300000000004E-2</v>
      </c>
      <c r="Z343">
        <v>5.4655000000000002E-2</v>
      </c>
      <c r="AA343">
        <v>3.5928300000000003E-2</v>
      </c>
      <c r="AB343">
        <v>0.14263700000000001</v>
      </c>
      <c r="AC343">
        <v>9.3764500000000001E-2</v>
      </c>
      <c r="AD343">
        <v>0.29626770000000002</v>
      </c>
      <c r="AE343">
        <v>0.31416840000000001</v>
      </c>
    </row>
    <row r="344" spans="1:31" x14ac:dyDescent="0.2">
      <c r="A344" t="s">
        <v>369</v>
      </c>
      <c r="B344">
        <v>1.5871949999999999</v>
      </c>
      <c r="C344" s="13">
        <f t="shared" si="19"/>
        <v>0.52906500000000001</v>
      </c>
      <c r="D344">
        <v>0.54916830000000005</v>
      </c>
      <c r="E344">
        <v>0.47320980000000001</v>
      </c>
      <c r="F344">
        <f t="shared" si="20"/>
        <v>1.0223781000000001</v>
      </c>
      <c r="G344" s="7">
        <f t="shared" si="21"/>
        <v>0.3407927</v>
      </c>
      <c r="H344">
        <v>0.56481650000000005</v>
      </c>
      <c r="I344">
        <v>0.23260359999999999</v>
      </c>
      <c r="J344">
        <v>0.2346444</v>
      </c>
      <c r="K344">
        <v>0.2025575</v>
      </c>
      <c r="L344">
        <v>0.22029779999999999</v>
      </c>
      <c r="M344">
        <v>0.39579209999999998</v>
      </c>
      <c r="N344" s="7">
        <v>0.41060809999999998</v>
      </c>
      <c r="O344" s="7">
        <f t="shared" si="18"/>
        <v>0.22380509999999998</v>
      </c>
      <c r="P344">
        <v>8.0450099999999997E-2</v>
      </c>
      <c r="Q344">
        <v>9.0456099999999998E-2</v>
      </c>
      <c r="R344">
        <v>0.32015199999999999</v>
      </c>
      <c r="S344">
        <v>0.31534190000000001</v>
      </c>
      <c r="T344">
        <v>9.1935699999999995E-2</v>
      </c>
      <c r="U344">
        <v>9.6346899999999999E-2</v>
      </c>
      <c r="V344">
        <v>5.5231000000000002E-2</v>
      </c>
      <c r="W344">
        <v>3.67047E-2</v>
      </c>
      <c r="X344">
        <v>0.1396693</v>
      </c>
      <c r="Y344">
        <v>9.2934299999999997E-2</v>
      </c>
      <c r="Z344">
        <v>6.0526000000000003E-2</v>
      </c>
      <c r="AA344">
        <v>3.5820900000000003E-2</v>
      </c>
      <c r="AB344">
        <v>0.1474058</v>
      </c>
      <c r="AC344">
        <v>8.7238599999999999E-2</v>
      </c>
      <c r="AD344">
        <v>0.32015199999999999</v>
      </c>
      <c r="AE344">
        <v>0.31534190000000001</v>
      </c>
    </row>
    <row r="345" spans="1:31" x14ac:dyDescent="0.2">
      <c r="A345" t="s">
        <v>370</v>
      </c>
      <c r="B345">
        <v>1.574271</v>
      </c>
      <c r="C345" s="13">
        <f t="shared" si="19"/>
        <v>0.52475700000000003</v>
      </c>
      <c r="D345">
        <v>0.54331779999999996</v>
      </c>
      <c r="E345">
        <v>0.47070489999999998</v>
      </c>
      <c r="F345">
        <f t="shared" si="20"/>
        <v>1.0140226999999999</v>
      </c>
      <c r="G345" s="7">
        <f t="shared" si="21"/>
        <v>0.33800756666666665</v>
      </c>
      <c r="H345">
        <v>0.56024839999999998</v>
      </c>
      <c r="I345">
        <v>0.23222110000000001</v>
      </c>
      <c r="J345">
        <v>0.24047080000000001</v>
      </c>
      <c r="K345">
        <v>0.20292370000000001</v>
      </c>
      <c r="L345">
        <v>0.21823909999999999</v>
      </c>
      <c r="M345">
        <v>0.39736080000000001</v>
      </c>
      <c r="N345" s="7">
        <v>0.41117090000000001</v>
      </c>
      <c r="O345" s="7">
        <f t="shared" si="18"/>
        <v>0.22256270000000003</v>
      </c>
      <c r="P345">
        <v>8.0895599999999998E-2</v>
      </c>
      <c r="Q345">
        <v>8.9733599999999997E-2</v>
      </c>
      <c r="R345">
        <v>0.32143729999999998</v>
      </c>
      <c r="S345">
        <v>0.3164652</v>
      </c>
      <c r="T345">
        <v>9.2169299999999996E-2</v>
      </c>
      <c r="U345">
        <v>9.8874600000000007E-2</v>
      </c>
      <c r="V345">
        <v>5.5389000000000001E-2</v>
      </c>
      <c r="W345">
        <v>3.6780300000000002E-2</v>
      </c>
      <c r="X345">
        <v>0.1394833</v>
      </c>
      <c r="Y345">
        <v>9.2737799999999995E-2</v>
      </c>
      <c r="Z345">
        <v>6.1126100000000003E-2</v>
      </c>
      <c r="AA345">
        <v>3.7748499999999997E-2</v>
      </c>
      <c r="AB345">
        <v>0.14866360000000001</v>
      </c>
      <c r="AC345">
        <v>9.1807200000000005E-2</v>
      </c>
      <c r="AD345">
        <v>0.32143729999999998</v>
      </c>
      <c r="AE345">
        <v>0.3164652</v>
      </c>
    </row>
    <row r="346" spans="1:31" x14ac:dyDescent="0.2">
      <c r="A346" t="s">
        <v>371</v>
      </c>
      <c r="B346">
        <v>1.560233</v>
      </c>
      <c r="C346" s="13">
        <f t="shared" si="19"/>
        <v>0.52007766666666666</v>
      </c>
      <c r="D346">
        <v>0.53512439999999994</v>
      </c>
      <c r="E346">
        <v>0.47038560000000001</v>
      </c>
      <c r="F346">
        <f t="shared" si="20"/>
        <v>1.0055099999999999</v>
      </c>
      <c r="G346" s="7">
        <f t="shared" si="21"/>
        <v>0.33516999999999997</v>
      </c>
      <c r="H346">
        <v>0.55472319999999997</v>
      </c>
      <c r="I346">
        <v>0.2319031</v>
      </c>
      <c r="J346">
        <v>0.2441546</v>
      </c>
      <c r="K346">
        <v>0.20322589999999999</v>
      </c>
      <c r="L346">
        <v>0.21774540000000001</v>
      </c>
      <c r="M346">
        <v>0.39881739999999999</v>
      </c>
      <c r="N346" s="7">
        <v>0.41419089999999997</v>
      </c>
      <c r="O346" s="7">
        <f t="shared" si="18"/>
        <v>0.22287609999999997</v>
      </c>
      <c r="P346">
        <v>8.1289600000000004E-2</v>
      </c>
      <c r="Q346">
        <v>9.0188199999999996E-2</v>
      </c>
      <c r="R346">
        <v>0.32400269999999998</v>
      </c>
      <c r="S346">
        <v>0.31752780000000003</v>
      </c>
      <c r="T346">
        <v>9.2400999999999997E-2</v>
      </c>
      <c r="U346">
        <v>0.1011266</v>
      </c>
      <c r="V346">
        <v>5.55386E-2</v>
      </c>
      <c r="W346">
        <v>3.6862399999999997E-2</v>
      </c>
      <c r="X346">
        <v>0.13931930000000001</v>
      </c>
      <c r="Y346">
        <v>9.2583799999999994E-2</v>
      </c>
      <c r="Z346">
        <v>6.1613399999999999E-2</v>
      </c>
      <c r="AA346">
        <v>3.9513199999999998E-2</v>
      </c>
      <c r="AB346">
        <v>0.148756</v>
      </c>
      <c r="AC346">
        <v>9.53986E-2</v>
      </c>
      <c r="AD346">
        <v>0.32400269999999998</v>
      </c>
      <c r="AE346">
        <v>0.31752780000000003</v>
      </c>
    </row>
    <row r="347" spans="1:31" x14ac:dyDescent="0.2">
      <c r="A347" t="s">
        <v>372</v>
      </c>
      <c r="B347">
        <v>1.545194</v>
      </c>
      <c r="C347" s="13">
        <f t="shared" si="19"/>
        <v>0.51506466666666662</v>
      </c>
      <c r="D347">
        <v>0.52937109999999998</v>
      </c>
      <c r="E347">
        <v>0.46384530000000002</v>
      </c>
      <c r="F347">
        <f t="shared" si="20"/>
        <v>0.9932164</v>
      </c>
      <c r="G347" s="7">
        <f t="shared" si="21"/>
        <v>0.33107213333333335</v>
      </c>
      <c r="H347">
        <v>0.55197770000000002</v>
      </c>
      <c r="I347">
        <v>0.23163520000000001</v>
      </c>
      <c r="J347">
        <v>0.24276349999999999</v>
      </c>
      <c r="K347">
        <v>0.20343929999999999</v>
      </c>
      <c r="L347">
        <v>0.22238089999999999</v>
      </c>
      <c r="M347">
        <v>0.40014110000000003</v>
      </c>
      <c r="N347" s="7">
        <v>0.43695289999999998</v>
      </c>
      <c r="O347" s="7">
        <f t="shared" si="18"/>
        <v>0.23370669999999999</v>
      </c>
      <c r="P347">
        <v>8.1618399999999994E-2</v>
      </c>
      <c r="Q347">
        <v>9.7170000000000006E-2</v>
      </c>
      <c r="R347">
        <v>0.3397829</v>
      </c>
      <c r="S347">
        <v>0.31852269999999999</v>
      </c>
      <c r="T347">
        <v>9.2619800000000002E-2</v>
      </c>
      <c r="U347">
        <v>0.1060762</v>
      </c>
      <c r="V347">
        <v>5.5672399999999997E-2</v>
      </c>
      <c r="W347">
        <v>3.6947399999999998E-2</v>
      </c>
      <c r="X347">
        <v>0.1391664</v>
      </c>
      <c r="Y347">
        <v>9.2468800000000004E-2</v>
      </c>
      <c r="Z347">
        <v>6.6625799999999999E-2</v>
      </c>
      <c r="AA347">
        <v>3.9450399999999997E-2</v>
      </c>
      <c r="AB347">
        <v>0.15247830000000001</v>
      </c>
      <c r="AC347">
        <v>9.0285199999999996E-2</v>
      </c>
      <c r="AD347">
        <v>0.3397829</v>
      </c>
      <c r="AE347">
        <v>0.31852269999999999</v>
      </c>
    </row>
    <row r="348" spans="1:31" x14ac:dyDescent="0.2">
      <c r="A348" t="s">
        <v>373</v>
      </c>
      <c r="B348">
        <v>1.5413859999999999</v>
      </c>
      <c r="C348" s="13">
        <f t="shared" si="19"/>
        <v>0.51379533333333327</v>
      </c>
      <c r="D348">
        <v>0.52662869999999995</v>
      </c>
      <c r="E348">
        <v>0.46249570000000001</v>
      </c>
      <c r="F348">
        <f t="shared" si="20"/>
        <v>0.9891243999999999</v>
      </c>
      <c r="G348" s="7">
        <f t="shared" si="21"/>
        <v>0.32970813333333332</v>
      </c>
      <c r="H348">
        <v>0.55226209999999998</v>
      </c>
      <c r="I348">
        <v>0.23141</v>
      </c>
      <c r="J348">
        <v>0.2310777</v>
      </c>
      <c r="K348">
        <v>0.2035477</v>
      </c>
      <c r="L348">
        <v>0.2298501</v>
      </c>
      <c r="M348">
        <v>0.4013198</v>
      </c>
      <c r="N348" s="7">
        <v>0.41795680000000002</v>
      </c>
      <c r="O348" s="7">
        <f t="shared" si="18"/>
        <v>0.22530889999999998</v>
      </c>
      <c r="P348">
        <v>8.1873600000000005E-2</v>
      </c>
      <c r="Q348">
        <v>9.6067399999999997E-2</v>
      </c>
      <c r="R348">
        <v>0.32188939999999999</v>
      </c>
      <c r="S348">
        <v>0.31944620000000001</v>
      </c>
      <c r="T348">
        <v>9.2819899999999997E-2</v>
      </c>
      <c r="U348">
        <v>9.65805E-2</v>
      </c>
      <c r="V348">
        <v>5.5786500000000003E-2</v>
      </c>
      <c r="W348">
        <v>3.7033400000000001E-2</v>
      </c>
      <c r="X348">
        <v>0.13901930000000001</v>
      </c>
      <c r="Y348">
        <v>9.2390600000000003E-2</v>
      </c>
      <c r="Z348">
        <v>5.9467399999999997E-2</v>
      </c>
      <c r="AA348">
        <v>3.7113199999999999E-2</v>
      </c>
      <c r="AB348">
        <v>0.14228109999999999</v>
      </c>
      <c r="AC348">
        <v>8.8796600000000003E-2</v>
      </c>
      <c r="AD348">
        <v>0.32188939999999999</v>
      </c>
      <c r="AE348">
        <v>0.31944620000000001</v>
      </c>
    </row>
    <row r="349" spans="1:31" x14ac:dyDescent="0.2">
      <c r="A349" t="s">
        <v>374</v>
      </c>
      <c r="B349">
        <v>1.5068330000000001</v>
      </c>
      <c r="C349" s="13">
        <f t="shared" si="19"/>
        <v>0.50227766666666673</v>
      </c>
      <c r="D349">
        <v>0.51958420000000005</v>
      </c>
      <c r="E349">
        <v>0.44896209999999998</v>
      </c>
      <c r="F349">
        <f t="shared" si="20"/>
        <v>0.96854630000000008</v>
      </c>
      <c r="G349" s="7">
        <f t="shared" si="21"/>
        <v>0.32284876666666668</v>
      </c>
      <c r="H349">
        <v>0.53828699999999996</v>
      </c>
      <c r="I349">
        <v>0.23122670000000001</v>
      </c>
      <c r="J349">
        <v>0.22683210000000001</v>
      </c>
      <c r="K349">
        <v>0.20354620000000001</v>
      </c>
      <c r="L349">
        <v>0.21265519999999999</v>
      </c>
      <c r="M349">
        <v>0.40236319999999998</v>
      </c>
      <c r="N349" s="7">
        <v>0.40875119999999998</v>
      </c>
      <c r="O349" s="7">
        <f t="shared" si="18"/>
        <v>0.22911019999999993</v>
      </c>
      <c r="P349">
        <v>8.2055900000000001E-2</v>
      </c>
      <c r="Q349">
        <v>8.6923100000000003E-2</v>
      </c>
      <c r="R349">
        <v>0.32182810000000001</v>
      </c>
      <c r="S349">
        <v>0.32030730000000002</v>
      </c>
      <c r="T349">
        <v>9.3003500000000003E-2</v>
      </c>
      <c r="U349">
        <v>9.2717900000000006E-2</v>
      </c>
      <c r="V349">
        <v>5.5883299999999997E-2</v>
      </c>
      <c r="W349">
        <v>3.7120199999999999E-2</v>
      </c>
      <c r="X349">
        <v>0.13888049999999999</v>
      </c>
      <c r="Y349">
        <v>9.2346300000000006E-2</v>
      </c>
      <c r="Z349">
        <v>5.6014700000000001E-2</v>
      </c>
      <c r="AA349">
        <v>3.6703199999999998E-2</v>
      </c>
      <c r="AB349">
        <v>0.13703860000000001</v>
      </c>
      <c r="AC349">
        <v>8.9793499999999998E-2</v>
      </c>
      <c r="AD349">
        <v>0.32182810000000001</v>
      </c>
      <c r="AE349">
        <v>0.32030730000000002</v>
      </c>
    </row>
    <row r="350" spans="1:31" x14ac:dyDescent="0.2">
      <c r="A350" t="s">
        <v>375</v>
      </c>
      <c r="B350">
        <v>1.4810110000000001</v>
      </c>
      <c r="C350" s="13">
        <f t="shared" si="19"/>
        <v>0.49367033333333338</v>
      </c>
      <c r="D350">
        <v>0.51355150000000005</v>
      </c>
      <c r="E350">
        <v>0.43547819999999998</v>
      </c>
      <c r="F350">
        <f t="shared" si="20"/>
        <v>0.94902970000000009</v>
      </c>
      <c r="G350" s="7">
        <f t="shared" si="21"/>
        <v>0.31634323333333336</v>
      </c>
      <c r="H350">
        <v>0.53198089999999998</v>
      </c>
      <c r="I350">
        <v>0.2310844</v>
      </c>
      <c r="J350">
        <v>0.23414489999999999</v>
      </c>
      <c r="K350">
        <v>0.20344519999999999</v>
      </c>
      <c r="L350">
        <v>0.20861969999999999</v>
      </c>
      <c r="M350">
        <v>0.40329090000000001</v>
      </c>
      <c r="N350" s="7">
        <v>0.3790694</v>
      </c>
      <c r="O350" s="7">
        <f t="shared" si="18"/>
        <v>0.21123080000000005</v>
      </c>
      <c r="P350">
        <v>8.2174300000000006E-2</v>
      </c>
      <c r="Q350">
        <v>7.9081399999999996E-2</v>
      </c>
      <c r="R350">
        <v>0.29998809999999998</v>
      </c>
      <c r="S350">
        <v>0.32111659999999997</v>
      </c>
      <c r="T350">
        <v>9.3174699999999999E-2</v>
      </c>
      <c r="U350">
        <v>8.8757199999999994E-2</v>
      </c>
      <c r="V350">
        <v>5.5967500000000003E-2</v>
      </c>
      <c r="W350">
        <v>3.7207200000000003E-2</v>
      </c>
      <c r="X350">
        <v>0.13875419999999999</v>
      </c>
      <c r="Y350">
        <v>9.2330200000000001E-2</v>
      </c>
      <c r="Z350">
        <v>5.3311699999999997E-2</v>
      </c>
      <c r="AA350">
        <v>3.5445400000000002E-2</v>
      </c>
      <c r="AB350">
        <v>0.1406384</v>
      </c>
      <c r="AC350">
        <v>9.3506500000000006E-2</v>
      </c>
      <c r="AD350">
        <v>0.29998809999999998</v>
      </c>
      <c r="AE350">
        <v>0.32111659999999997</v>
      </c>
    </row>
    <row r="351" spans="1:31" x14ac:dyDescent="0.2">
      <c r="A351" t="s">
        <v>376</v>
      </c>
      <c r="B351">
        <v>1.511849</v>
      </c>
      <c r="C351" s="13">
        <f t="shared" si="19"/>
        <v>0.50394966666666663</v>
      </c>
      <c r="D351">
        <v>0.52808140000000003</v>
      </c>
      <c r="E351">
        <v>0.44305450000000002</v>
      </c>
      <c r="F351">
        <f t="shared" si="20"/>
        <v>0.97113590000000005</v>
      </c>
      <c r="G351" s="7">
        <f t="shared" si="21"/>
        <v>0.32371196666666668</v>
      </c>
      <c r="H351">
        <v>0.54071329999999995</v>
      </c>
      <c r="I351">
        <v>0.23097960000000001</v>
      </c>
      <c r="J351">
        <v>0.24094960000000001</v>
      </c>
      <c r="K351">
        <v>0.20326040000000001</v>
      </c>
      <c r="L351">
        <v>0.19585240000000001</v>
      </c>
      <c r="M351">
        <v>0.40412599999999999</v>
      </c>
      <c r="N351" s="7">
        <v>0.35414200000000001</v>
      </c>
      <c r="O351" s="7">
        <f t="shared" si="18"/>
        <v>0.19945199999999999</v>
      </c>
      <c r="P351">
        <v>8.22407E-2</v>
      </c>
      <c r="Q351">
        <v>6.9359599999999993E-2</v>
      </c>
      <c r="R351">
        <v>0.28478249999999999</v>
      </c>
      <c r="S351">
        <v>0.32188529999999999</v>
      </c>
      <c r="T351">
        <v>9.3337699999999996E-2</v>
      </c>
      <c r="U351">
        <v>8.5330400000000001E-2</v>
      </c>
      <c r="V351">
        <v>5.6043799999999998E-2</v>
      </c>
      <c r="W351">
        <v>3.7293899999999998E-2</v>
      </c>
      <c r="X351">
        <v>0.13864389999999999</v>
      </c>
      <c r="Y351">
        <v>9.2335700000000007E-2</v>
      </c>
      <c r="Z351">
        <v>5.0143800000000002E-2</v>
      </c>
      <c r="AA351">
        <v>3.5186599999999998E-2</v>
      </c>
      <c r="AB351">
        <v>0.1415922</v>
      </c>
      <c r="AC351">
        <v>9.9357399999999998E-2</v>
      </c>
      <c r="AD351">
        <v>0.28478249999999999</v>
      </c>
      <c r="AE351">
        <v>0.32188529999999999</v>
      </c>
    </row>
    <row r="352" spans="1:31" x14ac:dyDescent="0.2">
      <c r="A352" t="s">
        <v>377</v>
      </c>
      <c r="B352">
        <v>1.5046889999999999</v>
      </c>
      <c r="C352" s="13">
        <f t="shared" si="19"/>
        <v>0.50156299999999998</v>
      </c>
      <c r="D352">
        <v>0.52547739999999998</v>
      </c>
      <c r="E352">
        <v>0.4399711</v>
      </c>
      <c r="F352">
        <f t="shared" si="20"/>
        <v>0.96544849999999993</v>
      </c>
      <c r="G352" s="7">
        <f t="shared" si="21"/>
        <v>0.32181616666666663</v>
      </c>
      <c r="H352">
        <v>0.53924019999999995</v>
      </c>
      <c r="I352">
        <v>0.23091030000000001</v>
      </c>
      <c r="J352">
        <v>0.23947479999999999</v>
      </c>
      <c r="K352">
        <v>0.20301069999999999</v>
      </c>
      <c r="L352">
        <v>0.18785199999999999</v>
      </c>
      <c r="M352">
        <v>0.4048775</v>
      </c>
      <c r="N352" s="7">
        <v>0.43042910000000001</v>
      </c>
      <c r="O352" s="7">
        <f t="shared" si="18"/>
        <v>0.2464952</v>
      </c>
      <c r="P352">
        <v>8.22653E-2</v>
      </c>
      <c r="Q352">
        <v>8.0856999999999998E-2</v>
      </c>
      <c r="R352">
        <v>0.3495722</v>
      </c>
      <c r="S352">
        <v>0.32261230000000002</v>
      </c>
      <c r="T352">
        <v>9.3494099999999997E-2</v>
      </c>
      <c r="U352">
        <v>0.1030769</v>
      </c>
      <c r="V352">
        <v>5.6115400000000003E-2</v>
      </c>
      <c r="W352">
        <v>3.7378700000000001E-2</v>
      </c>
      <c r="X352">
        <v>0.1385538</v>
      </c>
      <c r="Y352">
        <v>9.2356499999999994E-2</v>
      </c>
      <c r="Z352">
        <v>6.1088999999999997E-2</v>
      </c>
      <c r="AA352">
        <v>4.1987900000000002E-2</v>
      </c>
      <c r="AB352">
        <v>0.14192589999999999</v>
      </c>
      <c r="AC352">
        <v>9.7548899999999994E-2</v>
      </c>
      <c r="AD352">
        <v>0.3495722</v>
      </c>
      <c r="AE352">
        <v>0.32261230000000002</v>
      </c>
    </row>
    <row r="353" spans="1:31" x14ac:dyDescent="0.2">
      <c r="A353" t="s">
        <v>378</v>
      </c>
      <c r="B353">
        <v>1.4957450000000001</v>
      </c>
      <c r="C353" s="13">
        <f t="shared" si="19"/>
        <v>0.4985816666666667</v>
      </c>
      <c r="D353">
        <v>0.52485349999999997</v>
      </c>
      <c r="E353">
        <v>0.43659789999999998</v>
      </c>
      <c r="F353">
        <f t="shared" si="20"/>
        <v>0.96145139999999996</v>
      </c>
      <c r="G353" s="7">
        <f t="shared" si="21"/>
        <v>0.32048379999999999</v>
      </c>
      <c r="H353">
        <v>0.53429320000000002</v>
      </c>
      <c r="I353">
        <v>0.2308809</v>
      </c>
      <c r="J353">
        <v>0.2343537</v>
      </c>
      <c r="K353">
        <v>0.20271069999999999</v>
      </c>
      <c r="L353">
        <v>0.1845928</v>
      </c>
      <c r="M353">
        <v>0.40552519999999997</v>
      </c>
      <c r="N353" s="7">
        <v>0.40513660000000001</v>
      </c>
      <c r="O353" s="7">
        <f t="shared" si="18"/>
        <v>0.235406</v>
      </c>
      <c r="P353">
        <v>8.2250400000000001E-2</v>
      </c>
      <c r="Q353">
        <v>7.4785299999999999E-2</v>
      </c>
      <c r="R353">
        <v>0.33035140000000002</v>
      </c>
      <c r="S353">
        <v>0.32327479999999997</v>
      </c>
      <c r="T353">
        <v>9.3640600000000004E-2</v>
      </c>
      <c r="U353">
        <v>9.4945299999999996E-2</v>
      </c>
      <c r="V353">
        <v>5.6182099999999999E-2</v>
      </c>
      <c r="W353">
        <v>3.7458600000000002E-2</v>
      </c>
      <c r="X353">
        <v>0.13849020000000001</v>
      </c>
      <c r="Y353">
        <v>9.2390600000000003E-2</v>
      </c>
      <c r="Z353">
        <v>5.7694299999999997E-2</v>
      </c>
      <c r="AA353">
        <v>3.7250999999999999E-2</v>
      </c>
      <c r="AB353">
        <v>0.14240700000000001</v>
      </c>
      <c r="AC353">
        <v>9.1946799999999995E-2</v>
      </c>
      <c r="AD353">
        <v>0.33035140000000002</v>
      </c>
      <c r="AE353">
        <v>0.32327479999999997</v>
      </c>
    </row>
    <row r="354" spans="1:31" x14ac:dyDescent="0.2">
      <c r="A354" t="s">
        <v>379</v>
      </c>
      <c r="B354">
        <v>1.495447</v>
      </c>
      <c r="C354" s="13">
        <f t="shared" si="19"/>
        <v>0.49848233333333331</v>
      </c>
      <c r="D354">
        <v>0.52551619999999999</v>
      </c>
      <c r="E354">
        <v>0.43602180000000001</v>
      </c>
      <c r="F354">
        <f t="shared" si="20"/>
        <v>0.961538</v>
      </c>
      <c r="G354" s="7">
        <f t="shared" si="21"/>
        <v>0.32051266666666667</v>
      </c>
      <c r="H354">
        <v>0.53390870000000001</v>
      </c>
      <c r="I354">
        <v>0.2309003</v>
      </c>
      <c r="J354">
        <v>0.2286263</v>
      </c>
      <c r="K354">
        <v>0.20236580000000001</v>
      </c>
      <c r="L354">
        <v>0.18594949999999999</v>
      </c>
      <c r="M354">
        <v>0.40606350000000002</v>
      </c>
      <c r="N354" s="7">
        <v>0.407808</v>
      </c>
      <c r="O354" s="7">
        <f t="shared" si="18"/>
        <v>0.2387407</v>
      </c>
      <c r="P354">
        <v>8.2197999999999993E-2</v>
      </c>
      <c r="Q354">
        <v>7.5831700000000002E-2</v>
      </c>
      <c r="R354">
        <v>0.3319763</v>
      </c>
      <c r="S354">
        <v>0.32386559999999998</v>
      </c>
      <c r="T354">
        <v>9.3779799999999996E-2</v>
      </c>
      <c r="U354">
        <v>9.3235600000000002E-2</v>
      </c>
      <c r="V354">
        <v>5.6246299999999999E-2</v>
      </c>
      <c r="W354">
        <v>3.7533499999999997E-2</v>
      </c>
      <c r="X354">
        <v>0.13846120000000001</v>
      </c>
      <c r="Y354">
        <v>9.2439099999999996E-2</v>
      </c>
      <c r="Z354">
        <v>5.5120599999999999E-2</v>
      </c>
      <c r="AA354">
        <v>3.8115099999999999E-2</v>
      </c>
      <c r="AB354">
        <v>0.13516300000000001</v>
      </c>
      <c r="AC354">
        <v>9.3463299999999999E-2</v>
      </c>
      <c r="AD354">
        <v>0.3319763</v>
      </c>
      <c r="AE354">
        <v>0.32386559999999998</v>
      </c>
    </row>
    <row r="355" spans="1:31" x14ac:dyDescent="0.2">
      <c r="A355" t="s">
        <v>380</v>
      </c>
      <c r="B355">
        <v>1.491628</v>
      </c>
      <c r="C355" s="13">
        <f t="shared" si="19"/>
        <v>0.49720933333333334</v>
      </c>
      <c r="D355">
        <v>0.5255341</v>
      </c>
      <c r="E355">
        <v>0.43499559999999998</v>
      </c>
      <c r="F355">
        <f t="shared" si="20"/>
        <v>0.96052969999999993</v>
      </c>
      <c r="G355" s="7">
        <f t="shared" si="21"/>
        <v>0.32017656666666666</v>
      </c>
      <c r="H355">
        <v>0.53109819999999996</v>
      </c>
      <c r="I355">
        <v>0.23097989999999999</v>
      </c>
      <c r="J355">
        <v>0.23513039999999999</v>
      </c>
      <c r="K355">
        <v>0.20197100000000001</v>
      </c>
      <c r="L355">
        <v>0.18387100000000001</v>
      </c>
      <c r="M355">
        <v>0.40648699999999999</v>
      </c>
      <c r="N355" s="7">
        <v>0.41892459999999998</v>
      </c>
      <c r="O355" s="7">
        <f t="shared" si="18"/>
        <v>0.24339459999999999</v>
      </c>
      <c r="P355">
        <v>8.21051E-2</v>
      </c>
      <c r="Q355">
        <v>7.7028100000000002E-2</v>
      </c>
      <c r="R355">
        <v>0.34189649999999999</v>
      </c>
      <c r="S355">
        <v>0.3243819</v>
      </c>
      <c r="T355">
        <v>9.3914800000000007E-2</v>
      </c>
      <c r="U355">
        <v>9.8501900000000003E-2</v>
      </c>
      <c r="V355">
        <v>5.6311699999999999E-2</v>
      </c>
      <c r="W355">
        <v>3.76031E-2</v>
      </c>
      <c r="X355">
        <v>0.13847719999999999</v>
      </c>
      <c r="Y355">
        <v>9.2502699999999993E-2</v>
      </c>
      <c r="Z355">
        <v>5.76027E-2</v>
      </c>
      <c r="AA355">
        <v>4.0899199999999997E-2</v>
      </c>
      <c r="AB355">
        <v>0.1375015</v>
      </c>
      <c r="AC355">
        <v>9.7628999999999994E-2</v>
      </c>
      <c r="AD355">
        <v>0.34189649999999999</v>
      </c>
      <c r="AE355">
        <v>0.3243819</v>
      </c>
    </row>
    <row r="356" spans="1:31" x14ac:dyDescent="0.2">
      <c r="A356" t="s">
        <v>381</v>
      </c>
      <c r="B356">
        <v>1.4766140000000001</v>
      </c>
      <c r="C356" s="13">
        <f t="shared" si="19"/>
        <v>0.49220466666666668</v>
      </c>
      <c r="D356">
        <v>0.52458850000000001</v>
      </c>
      <c r="E356">
        <v>0.42858590000000002</v>
      </c>
      <c r="F356">
        <f t="shared" si="20"/>
        <v>0.95317439999999998</v>
      </c>
      <c r="G356" s="7">
        <f t="shared" si="21"/>
        <v>0.31772479999999997</v>
      </c>
      <c r="H356">
        <v>0.52344009999999996</v>
      </c>
      <c r="I356">
        <v>0.23112930000000001</v>
      </c>
      <c r="J356">
        <v>0.22959189999999999</v>
      </c>
      <c r="K356">
        <v>0.20151150000000001</v>
      </c>
      <c r="L356">
        <v>0.19167729999999999</v>
      </c>
      <c r="M356">
        <v>0.40679090000000001</v>
      </c>
      <c r="N356" s="7">
        <v>0.3997309</v>
      </c>
      <c r="O356" s="7">
        <f t="shared" si="18"/>
        <v>0.2313366</v>
      </c>
      <c r="P356">
        <v>8.1965399999999994E-2</v>
      </c>
      <c r="Q356">
        <v>7.6619300000000001E-2</v>
      </c>
      <c r="R356">
        <v>0.3231116</v>
      </c>
      <c r="S356">
        <v>0.32482559999999999</v>
      </c>
      <c r="T356">
        <v>9.4048499999999993E-2</v>
      </c>
      <c r="U356">
        <v>9.1774999999999995E-2</v>
      </c>
      <c r="V356">
        <v>5.6381000000000001E-2</v>
      </c>
      <c r="W356">
        <v>3.76675E-2</v>
      </c>
      <c r="X356">
        <v>0.13854659999999999</v>
      </c>
      <c r="Y356">
        <v>9.2582700000000004E-2</v>
      </c>
      <c r="Z356">
        <v>5.5145399999999997E-2</v>
      </c>
      <c r="AA356">
        <v>3.6629500000000002E-2</v>
      </c>
      <c r="AB356">
        <v>0.13795640000000001</v>
      </c>
      <c r="AC356">
        <v>9.1635499999999995E-2</v>
      </c>
      <c r="AD356">
        <v>0.3231116</v>
      </c>
      <c r="AE356">
        <v>0.32482559999999999</v>
      </c>
    </row>
    <row r="357" spans="1:31" x14ac:dyDescent="0.2">
      <c r="A357" t="s">
        <v>382</v>
      </c>
      <c r="B357">
        <v>1.4914639999999999</v>
      </c>
      <c r="C357" s="13">
        <f t="shared" si="19"/>
        <v>0.49715466666666663</v>
      </c>
      <c r="D357">
        <v>0.53311620000000004</v>
      </c>
      <c r="E357">
        <v>0.43064459999999999</v>
      </c>
      <c r="F357">
        <f t="shared" si="20"/>
        <v>0.96376079999999997</v>
      </c>
      <c r="G357" s="7">
        <f t="shared" si="21"/>
        <v>0.32125359999999997</v>
      </c>
      <c r="H357">
        <v>0.52770289999999997</v>
      </c>
      <c r="I357">
        <v>0.23136109999999999</v>
      </c>
      <c r="J357">
        <v>0.22595889999999999</v>
      </c>
      <c r="K357">
        <v>0.2009619</v>
      </c>
      <c r="L357">
        <v>0.19607540000000001</v>
      </c>
      <c r="M357">
        <v>0.40697820000000001</v>
      </c>
      <c r="N357" s="7">
        <v>0.41444189999999997</v>
      </c>
      <c r="O357" s="7">
        <f t="shared" si="18"/>
        <v>0.23953309999999997</v>
      </c>
      <c r="P357">
        <v>8.1769400000000006E-2</v>
      </c>
      <c r="Q357">
        <v>8.1261899999999998E-2</v>
      </c>
      <c r="R357">
        <v>0.33317999999999998</v>
      </c>
      <c r="S357">
        <v>0.32520880000000002</v>
      </c>
      <c r="T357">
        <v>9.4186599999999995E-2</v>
      </c>
      <c r="U357">
        <v>9.3646900000000005E-2</v>
      </c>
      <c r="V357">
        <v>5.6458000000000001E-2</v>
      </c>
      <c r="W357">
        <v>3.7728600000000001E-2</v>
      </c>
      <c r="X357">
        <v>0.13867750000000001</v>
      </c>
      <c r="Y357">
        <v>9.2683600000000005E-2</v>
      </c>
      <c r="Z357">
        <v>5.5730700000000001E-2</v>
      </c>
      <c r="AA357">
        <v>3.7916199999999997E-2</v>
      </c>
      <c r="AB357">
        <v>0.1344716</v>
      </c>
      <c r="AC357">
        <v>9.1487299999999994E-2</v>
      </c>
      <c r="AD357">
        <v>0.33317999999999998</v>
      </c>
      <c r="AE357">
        <v>0.32520880000000002</v>
      </c>
    </row>
    <row r="358" spans="1:31" x14ac:dyDescent="0.2">
      <c r="A358" t="s">
        <v>383</v>
      </c>
      <c r="B358">
        <v>1.4976860000000001</v>
      </c>
      <c r="C358" s="13">
        <f t="shared" si="19"/>
        <v>0.49922866666666671</v>
      </c>
      <c r="D358">
        <v>0.53843940000000001</v>
      </c>
      <c r="E358">
        <v>0.43124810000000002</v>
      </c>
      <c r="F358">
        <f t="shared" si="20"/>
        <v>0.96968750000000004</v>
      </c>
      <c r="G358" s="7">
        <f t="shared" si="21"/>
        <v>0.32322916666666668</v>
      </c>
      <c r="H358">
        <v>0.52799850000000004</v>
      </c>
      <c r="I358">
        <v>0.23168639999999999</v>
      </c>
      <c r="J358">
        <v>0.2242788</v>
      </c>
      <c r="K358">
        <v>0.2002912</v>
      </c>
      <c r="L358">
        <v>0.21982650000000001</v>
      </c>
      <c r="M358">
        <v>0.4070473</v>
      </c>
      <c r="N358" s="7">
        <v>0.40567449999999999</v>
      </c>
      <c r="O358" s="7">
        <f t="shared" si="18"/>
        <v>0.2255123</v>
      </c>
      <c r="P358">
        <v>8.1504599999999996E-2</v>
      </c>
      <c r="Q358">
        <v>8.9177999999999993E-2</v>
      </c>
      <c r="R358">
        <v>0.31649650000000001</v>
      </c>
      <c r="S358">
        <v>0.32554270000000002</v>
      </c>
      <c r="T358">
        <v>9.4333299999999995E-2</v>
      </c>
      <c r="U358">
        <v>9.0984200000000001E-2</v>
      </c>
      <c r="V358">
        <v>5.6545499999999999E-2</v>
      </c>
      <c r="W358">
        <v>3.7787800000000003E-2</v>
      </c>
      <c r="X358">
        <v>0.13887730000000001</v>
      </c>
      <c r="Y358">
        <v>9.2809199999999994E-2</v>
      </c>
      <c r="Z358">
        <v>5.4752099999999998E-2</v>
      </c>
      <c r="AA358">
        <v>3.6232100000000003E-2</v>
      </c>
      <c r="AB358">
        <v>0.13496559999999999</v>
      </c>
      <c r="AC358">
        <v>8.9313199999999995E-2</v>
      </c>
      <c r="AD358">
        <v>0.31649650000000001</v>
      </c>
      <c r="AE358">
        <v>0.32554270000000002</v>
      </c>
    </row>
    <row r="359" spans="1:31" x14ac:dyDescent="0.2">
      <c r="A359" t="s">
        <v>384</v>
      </c>
      <c r="B359">
        <v>1.487044</v>
      </c>
      <c r="C359" s="13">
        <f t="shared" si="19"/>
        <v>0.49568133333333336</v>
      </c>
      <c r="D359">
        <v>0.53877450000000005</v>
      </c>
      <c r="E359">
        <v>0.4256376</v>
      </c>
      <c r="F359">
        <f t="shared" si="20"/>
        <v>0.96441210000000011</v>
      </c>
      <c r="G359" s="7">
        <f t="shared" si="21"/>
        <v>0.32147070000000005</v>
      </c>
      <c r="H359">
        <v>0.52263230000000005</v>
      </c>
      <c r="I359">
        <v>0.2321136</v>
      </c>
      <c r="J359">
        <v>0.2329677</v>
      </c>
      <c r="K359">
        <v>0.19946510000000001</v>
      </c>
      <c r="L359">
        <v>0.21614929999999999</v>
      </c>
      <c r="M359">
        <v>0.40700120000000001</v>
      </c>
      <c r="N359" s="7">
        <v>0.409667</v>
      </c>
      <c r="O359" s="7">
        <f t="shared" si="18"/>
        <v>0.22567860000000001</v>
      </c>
      <c r="P359">
        <v>8.1158099999999997E-2</v>
      </c>
      <c r="Q359">
        <v>8.8549199999999995E-2</v>
      </c>
      <c r="R359">
        <v>0.32111780000000001</v>
      </c>
      <c r="S359">
        <v>0.3258431</v>
      </c>
      <c r="T359">
        <v>9.4492499999999993E-2</v>
      </c>
      <c r="U359">
        <v>9.5439200000000002E-2</v>
      </c>
      <c r="V359">
        <v>5.6645899999999999E-2</v>
      </c>
      <c r="W359">
        <v>3.7846600000000001E-2</v>
      </c>
      <c r="X359">
        <v>0.1391511</v>
      </c>
      <c r="Y359">
        <v>9.2962500000000003E-2</v>
      </c>
      <c r="Z359">
        <v>5.7592299999999999E-2</v>
      </c>
      <c r="AA359">
        <v>3.7846900000000003E-2</v>
      </c>
      <c r="AB359">
        <v>0.14058309999999999</v>
      </c>
      <c r="AC359">
        <v>9.2384599999999997E-2</v>
      </c>
      <c r="AD359">
        <v>0.32111780000000001</v>
      </c>
      <c r="AE359">
        <v>0.3258431</v>
      </c>
    </row>
    <row r="360" spans="1:31" x14ac:dyDescent="0.2">
      <c r="A360" t="s">
        <v>385</v>
      </c>
      <c r="B360">
        <v>1.487743</v>
      </c>
      <c r="C360" s="13">
        <f t="shared" si="19"/>
        <v>0.49591433333333335</v>
      </c>
      <c r="D360">
        <v>0.54149559999999997</v>
      </c>
      <c r="E360">
        <v>0.42311300000000002</v>
      </c>
      <c r="F360">
        <f t="shared" si="20"/>
        <v>0.96460860000000004</v>
      </c>
      <c r="G360" s="7">
        <f t="shared" si="21"/>
        <v>0.32153619999999999</v>
      </c>
      <c r="H360">
        <v>0.52313399999999999</v>
      </c>
      <c r="I360">
        <v>0.23264650000000001</v>
      </c>
      <c r="J360">
        <v>0.2304659</v>
      </c>
      <c r="K360">
        <v>0.1984611</v>
      </c>
      <c r="L360">
        <v>0.21242440000000001</v>
      </c>
      <c r="M360">
        <v>0.40684219999999999</v>
      </c>
      <c r="N360" s="7">
        <v>0.41315439999999998</v>
      </c>
      <c r="O360" s="7">
        <f t="shared" si="18"/>
        <v>0.23017229999999997</v>
      </c>
      <c r="P360">
        <v>8.0721500000000002E-2</v>
      </c>
      <c r="Q360">
        <v>8.7764099999999998E-2</v>
      </c>
      <c r="R360">
        <v>0.32539040000000002</v>
      </c>
      <c r="S360">
        <v>0.32612059999999998</v>
      </c>
      <c r="T360">
        <v>9.4666200000000006E-2</v>
      </c>
      <c r="U360">
        <v>9.5217999999999997E-2</v>
      </c>
      <c r="V360">
        <v>5.6760600000000001E-2</v>
      </c>
      <c r="W360">
        <v>3.7905599999999998E-2</v>
      </c>
      <c r="X360">
        <v>0.13950180000000001</v>
      </c>
      <c r="Y360">
        <v>9.3144699999999997E-2</v>
      </c>
      <c r="Z360">
        <v>5.68899E-2</v>
      </c>
      <c r="AA360">
        <v>3.8328099999999997E-2</v>
      </c>
      <c r="AB360">
        <v>0.1376964</v>
      </c>
      <c r="AC360">
        <v>9.2769500000000005E-2</v>
      </c>
      <c r="AD360">
        <v>0.32539040000000002</v>
      </c>
      <c r="AE360">
        <v>0.32612059999999998</v>
      </c>
    </row>
    <row r="361" spans="1:31" x14ac:dyDescent="0.2">
      <c r="A361" t="s">
        <v>386</v>
      </c>
      <c r="B361">
        <v>1.488675</v>
      </c>
      <c r="C361" s="13">
        <f t="shared" si="19"/>
        <v>0.49622499999999997</v>
      </c>
      <c r="D361">
        <v>0.54303040000000002</v>
      </c>
      <c r="E361">
        <v>0.42295240000000001</v>
      </c>
      <c r="F361">
        <f t="shared" si="20"/>
        <v>0.96598280000000003</v>
      </c>
      <c r="G361" s="7">
        <f t="shared" si="21"/>
        <v>0.3219942666666667</v>
      </c>
      <c r="H361">
        <v>0.52269189999999999</v>
      </c>
      <c r="I361">
        <v>0.23328940000000001</v>
      </c>
      <c r="J361">
        <v>0.22268299999999999</v>
      </c>
      <c r="K361">
        <v>0.19726659999999999</v>
      </c>
      <c r="L361">
        <v>0.21770890000000001</v>
      </c>
      <c r="M361">
        <v>0.40657389999999999</v>
      </c>
      <c r="N361" s="7">
        <v>0.40906389999999998</v>
      </c>
      <c r="O361" s="7">
        <f t="shared" si="18"/>
        <v>0.22891539999999999</v>
      </c>
      <c r="P361">
        <v>8.0190800000000007E-2</v>
      </c>
      <c r="Q361">
        <v>8.9056899999999994E-2</v>
      </c>
      <c r="R361">
        <v>0.32000709999999999</v>
      </c>
      <c r="S361">
        <v>0.32638309999999998</v>
      </c>
      <c r="T361">
        <v>9.48571E-2</v>
      </c>
      <c r="U361">
        <v>9.1091599999999995E-2</v>
      </c>
      <c r="V361">
        <v>5.6891700000000003E-2</v>
      </c>
      <c r="W361">
        <v>3.7965400000000003E-2</v>
      </c>
      <c r="X361">
        <v>0.139933</v>
      </c>
      <c r="Y361">
        <v>9.3356400000000006E-2</v>
      </c>
      <c r="Z361">
        <v>5.3975700000000001E-2</v>
      </c>
      <c r="AA361">
        <v>3.71159E-2</v>
      </c>
      <c r="AB361">
        <v>0.13194939999999999</v>
      </c>
      <c r="AC361">
        <v>9.0733599999999998E-2</v>
      </c>
      <c r="AD361">
        <v>0.32000709999999999</v>
      </c>
      <c r="AE361">
        <v>0.32638309999999998</v>
      </c>
    </row>
    <row r="362" spans="1:31" x14ac:dyDescent="0.2">
      <c r="A362" t="s">
        <v>387</v>
      </c>
      <c r="B362">
        <v>1.4869349999999999</v>
      </c>
      <c r="C362" s="13">
        <f t="shared" si="19"/>
        <v>0.49564499999999995</v>
      </c>
      <c r="D362">
        <v>0.54054840000000004</v>
      </c>
      <c r="E362">
        <v>0.42126629999999998</v>
      </c>
      <c r="F362">
        <f t="shared" si="20"/>
        <v>0.96181470000000002</v>
      </c>
      <c r="G362" s="7">
        <f t="shared" si="21"/>
        <v>0.32060490000000003</v>
      </c>
      <c r="H362">
        <v>0.52512060000000005</v>
      </c>
      <c r="I362">
        <v>0.23404549999999999</v>
      </c>
      <c r="J362">
        <v>0.2227452</v>
      </c>
      <c r="K362">
        <v>0.19587689999999999</v>
      </c>
      <c r="L362">
        <v>0.21906600000000001</v>
      </c>
      <c r="M362">
        <v>0.4062037</v>
      </c>
      <c r="N362" s="7">
        <v>0.38827230000000001</v>
      </c>
      <c r="O362" s="7">
        <f t="shared" si="18"/>
        <v>0.21672920000000001</v>
      </c>
      <c r="P362">
        <v>7.9566100000000001E-2</v>
      </c>
      <c r="Q362">
        <v>8.5057300000000002E-2</v>
      </c>
      <c r="R362">
        <v>0.30321510000000002</v>
      </c>
      <c r="S362">
        <v>0.32663769999999998</v>
      </c>
      <c r="T362">
        <v>9.5067799999999994E-2</v>
      </c>
      <c r="U362">
        <v>8.6485800000000002E-2</v>
      </c>
      <c r="V362">
        <v>5.7041099999999997E-2</v>
      </c>
      <c r="W362">
        <v>3.8026699999999997E-2</v>
      </c>
      <c r="X362">
        <v>0.14044719999999999</v>
      </c>
      <c r="Y362">
        <v>9.3598299999999995E-2</v>
      </c>
      <c r="Z362">
        <v>5.2363300000000002E-2</v>
      </c>
      <c r="AA362">
        <v>3.41225E-2</v>
      </c>
      <c r="AB362">
        <v>0.13486229999999999</v>
      </c>
      <c r="AC362">
        <v>8.7883000000000003E-2</v>
      </c>
      <c r="AD362">
        <v>0.30321510000000002</v>
      </c>
      <c r="AE362">
        <v>0.32663769999999998</v>
      </c>
    </row>
    <row r="363" spans="1:31" x14ac:dyDescent="0.2">
      <c r="A363" t="s">
        <v>388</v>
      </c>
      <c r="B363">
        <v>1.4819370000000001</v>
      </c>
      <c r="C363" s="13">
        <f t="shared" si="19"/>
        <v>0.493979</v>
      </c>
      <c r="D363">
        <v>0.53969639999999997</v>
      </c>
      <c r="E363">
        <v>0.41961359999999998</v>
      </c>
      <c r="F363">
        <f t="shared" si="20"/>
        <v>0.95930999999999989</v>
      </c>
      <c r="G363" s="7">
        <f t="shared" si="21"/>
        <v>0.31976999999999994</v>
      </c>
      <c r="H363">
        <v>0.52262699999999995</v>
      </c>
      <c r="I363">
        <v>0.2349115</v>
      </c>
      <c r="J363">
        <v>0.23678279999999999</v>
      </c>
      <c r="K363">
        <v>0.19429950000000001</v>
      </c>
      <c r="L363">
        <v>0.20546490000000001</v>
      </c>
      <c r="M363">
        <v>0.40574080000000001</v>
      </c>
      <c r="N363" s="7">
        <v>0.36142869999999999</v>
      </c>
      <c r="O363" s="7">
        <f t="shared" si="18"/>
        <v>0.20158769999999998</v>
      </c>
      <c r="P363">
        <v>7.8852800000000001E-2</v>
      </c>
      <c r="Q363">
        <v>7.4260900000000005E-2</v>
      </c>
      <c r="R363">
        <v>0.28716779999999997</v>
      </c>
      <c r="S363">
        <v>0.32688800000000001</v>
      </c>
      <c r="T363">
        <v>9.5299099999999998E-2</v>
      </c>
      <c r="U363">
        <v>8.5580100000000006E-2</v>
      </c>
      <c r="V363">
        <v>5.7209200000000002E-2</v>
      </c>
      <c r="W363">
        <v>3.8089900000000003E-2</v>
      </c>
      <c r="X363">
        <v>0.14104230000000001</v>
      </c>
      <c r="Y363">
        <v>9.3869099999999997E-2</v>
      </c>
      <c r="Z363">
        <v>5.1684899999999999E-2</v>
      </c>
      <c r="AA363">
        <v>3.38952E-2</v>
      </c>
      <c r="AB363">
        <v>0.14300160000000001</v>
      </c>
      <c r="AC363">
        <v>9.3781199999999995E-2</v>
      </c>
      <c r="AD363">
        <v>0.28716779999999997</v>
      </c>
      <c r="AE363">
        <v>0.32688800000000001</v>
      </c>
    </row>
    <row r="364" spans="1:31" x14ac:dyDescent="0.2">
      <c r="A364" t="s">
        <v>389</v>
      </c>
      <c r="B364">
        <v>1.461562</v>
      </c>
      <c r="C364" s="13">
        <f t="shared" si="19"/>
        <v>0.48718733333333336</v>
      </c>
      <c r="D364">
        <v>0.53513849999999996</v>
      </c>
      <c r="E364">
        <v>0.41368719999999998</v>
      </c>
      <c r="F364">
        <f t="shared" si="20"/>
        <v>0.94882569999999999</v>
      </c>
      <c r="G364" s="7">
        <f t="shared" si="21"/>
        <v>0.31627523333333335</v>
      </c>
      <c r="H364">
        <v>0.51273630000000003</v>
      </c>
      <c r="I364">
        <v>0.23587759999999999</v>
      </c>
      <c r="J364">
        <v>0.23495360000000001</v>
      </c>
      <c r="K364">
        <v>0.1925557</v>
      </c>
      <c r="L364">
        <v>0.18154120000000001</v>
      </c>
      <c r="M364">
        <v>0.40518330000000002</v>
      </c>
      <c r="N364" s="7">
        <v>0.44621850000000002</v>
      </c>
      <c r="O364" s="7">
        <f t="shared" si="18"/>
        <v>0.26037090000000002</v>
      </c>
      <c r="P364">
        <v>7.8059400000000001E-2</v>
      </c>
      <c r="Q364">
        <v>8.1006999999999996E-2</v>
      </c>
      <c r="R364">
        <v>0.36521140000000002</v>
      </c>
      <c r="S364">
        <v>0.32712390000000002</v>
      </c>
      <c r="T364">
        <v>9.5546500000000006E-2</v>
      </c>
      <c r="U364">
        <v>0.10484060000000001</v>
      </c>
      <c r="V364">
        <v>5.73935E-2</v>
      </c>
      <c r="W364">
        <v>3.8152999999999999E-2</v>
      </c>
      <c r="X364">
        <v>0.14171300000000001</v>
      </c>
      <c r="Y364">
        <v>9.4164600000000001E-2</v>
      </c>
      <c r="Z364">
        <v>6.1306300000000001E-2</v>
      </c>
      <c r="AA364">
        <v>4.3534299999999998E-2</v>
      </c>
      <c r="AB364">
        <v>0.13739080000000001</v>
      </c>
      <c r="AC364">
        <v>9.7562700000000002E-2</v>
      </c>
      <c r="AD364">
        <v>0.36521140000000002</v>
      </c>
      <c r="AE364">
        <v>0.32712390000000002</v>
      </c>
    </row>
    <row r="365" spans="1:31" x14ac:dyDescent="0.2">
      <c r="A365" t="s">
        <v>390</v>
      </c>
      <c r="B365">
        <v>1.4595560000000001</v>
      </c>
      <c r="C365" s="13">
        <f t="shared" si="19"/>
        <v>0.48651866666666671</v>
      </c>
      <c r="D365">
        <v>0.53697399999999995</v>
      </c>
      <c r="E365">
        <v>0.41076170000000001</v>
      </c>
      <c r="F365">
        <f t="shared" si="20"/>
        <v>0.94773569999999996</v>
      </c>
      <c r="G365" s="7">
        <f t="shared" si="21"/>
        <v>0.31591189999999997</v>
      </c>
      <c r="H365">
        <v>0.51182030000000001</v>
      </c>
      <c r="I365">
        <v>0.23693520000000001</v>
      </c>
      <c r="J365">
        <v>0.24489929999999999</v>
      </c>
      <c r="K365">
        <v>0.19067300000000001</v>
      </c>
      <c r="L365">
        <v>0.1749888</v>
      </c>
      <c r="M365">
        <v>0.40450360000000002</v>
      </c>
      <c r="N365" s="7">
        <v>0.40624640000000001</v>
      </c>
      <c r="O365" s="7">
        <f t="shared" si="18"/>
        <v>0.2356684</v>
      </c>
      <c r="P365">
        <v>7.7191700000000002E-2</v>
      </c>
      <c r="Q365">
        <v>7.1088600000000002E-2</v>
      </c>
      <c r="R365">
        <v>0.33515780000000001</v>
      </c>
      <c r="S365">
        <v>0.32731189999999999</v>
      </c>
      <c r="T365">
        <v>9.5799999999999996E-2</v>
      </c>
      <c r="U365">
        <v>9.9489400000000006E-2</v>
      </c>
      <c r="V365">
        <v>5.7588399999999998E-2</v>
      </c>
      <c r="W365">
        <v>3.8211599999999998E-2</v>
      </c>
      <c r="X365">
        <v>0.14245479999999999</v>
      </c>
      <c r="Y365">
        <v>9.4480300000000003E-2</v>
      </c>
      <c r="Z365">
        <v>5.8761399999999998E-2</v>
      </c>
      <c r="AA365">
        <v>4.0728100000000003E-2</v>
      </c>
      <c r="AB365">
        <v>0.14464469999999999</v>
      </c>
      <c r="AC365">
        <v>0.1002546</v>
      </c>
      <c r="AD365">
        <v>0.33515780000000001</v>
      </c>
      <c r="AE365">
        <v>0.32731189999999999</v>
      </c>
    </row>
    <row r="366" spans="1:31" x14ac:dyDescent="0.2">
      <c r="A366" t="s">
        <v>391</v>
      </c>
      <c r="B366">
        <v>1.4555499999999999</v>
      </c>
      <c r="C366" s="13">
        <f t="shared" si="19"/>
        <v>0.4851833333333333</v>
      </c>
      <c r="D366">
        <v>0.53638209999999997</v>
      </c>
      <c r="E366">
        <v>0.40914020000000001</v>
      </c>
      <c r="F366">
        <f t="shared" si="20"/>
        <v>0.94552229999999993</v>
      </c>
      <c r="G366" s="7">
        <f t="shared" si="21"/>
        <v>0.31517409999999996</v>
      </c>
      <c r="H366">
        <v>0.51002789999999998</v>
      </c>
      <c r="I366">
        <v>0.23807490000000001</v>
      </c>
      <c r="J366">
        <v>0.23791670000000001</v>
      </c>
      <c r="K366">
        <v>0.1886727</v>
      </c>
      <c r="L366">
        <v>0.1752589</v>
      </c>
      <c r="M366">
        <v>0.40369820000000001</v>
      </c>
      <c r="N366" s="7">
        <v>0.41914899999999999</v>
      </c>
      <c r="O366" s="7">
        <f t="shared" si="18"/>
        <v>0.24596689999999999</v>
      </c>
      <c r="P366">
        <v>7.6257500000000006E-2</v>
      </c>
      <c r="Q366">
        <v>7.34596E-2</v>
      </c>
      <c r="R366">
        <v>0.34568939999999998</v>
      </c>
      <c r="S366">
        <v>0.32744060000000003</v>
      </c>
      <c r="T366">
        <v>9.6054799999999996E-2</v>
      </c>
      <c r="U366">
        <v>9.9722500000000006E-2</v>
      </c>
      <c r="V366">
        <v>5.7790399999999999E-2</v>
      </c>
      <c r="W366">
        <v>3.8264399999999997E-2</v>
      </c>
      <c r="X366">
        <v>0.14326120000000001</v>
      </c>
      <c r="Y366">
        <v>9.4813700000000001E-2</v>
      </c>
      <c r="Z366">
        <v>5.8337199999999999E-2</v>
      </c>
      <c r="AA366">
        <v>4.13853E-2</v>
      </c>
      <c r="AB366">
        <v>0.1391801</v>
      </c>
      <c r="AC366">
        <v>9.8736599999999994E-2</v>
      </c>
      <c r="AD366">
        <v>0.34568939999999998</v>
      </c>
      <c r="AE366">
        <v>0.32744060000000003</v>
      </c>
    </row>
    <row r="367" spans="1:31" x14ac:dyDescent="0.2">
      <c r="A367" t="s">
        <v>392</v>
      </c>
      <c r="B367">
        <v>1.44953</v>
      </c>
      <c r="C367" s="13">
        <f t="shared" si="19"/>
        <v>0.48317666666666664</v>
      </c>
      <c r="D367">
        <v>0.53529269999999995</v>
      </c>
      <c r="E367">
        <v>0.40564470000000002</v>
      </c>
      <c r="F367">
        <f t="shared" si="20"/>
        <v>0.94093739999999992</v>
      </c>
      <c r="G367" s="7">
        <f t="shared" si="21"/>
        <v>0.31364579999999997</v>
      </c>
      <c r="H367">
        <v>0.50859299999999996</v>
      </c>
      <c r="I367">
        <v>0.23929220000000001</v>
      </c>
      <c r="J367">
        <v>0.2398074</v>
      </c>
      <c r="K367">
        <v>0.1865668</v>
      </c>
      <c r="L367">
        <v>0.19434409999999999</v>
      </c>
      <c r="M367">
        <v>0.40276440000000002</v>
      </c>
      <c r="N367" s="7">
        <v>0.41503689999999999</v>
      </c>
      <c r="O367" s="7">
        <f t="shared" si="18"/>
        <v>0.23484799999999997</v>
      </c>
      <c r="P367">
        <v>7.5260800000000003E-2</v>
      </c>
      <c r="Q367">
        <v>8.0659999999999996E-2</v>
      </c>
      <c r="R367">
        <v>0.33437689999999998</v>
      </c>
      <c r="S367">
        <v>0.32750370000000001</v>
      </c>
      <c r="T367">
        <v>9.6308500000000005E-2</v>
      </c>
      <c r="U367">
        <v>9.9528900000000003E-2</v>
      </c>
      <c r="V367">
        <v>5.7997E-2</v>
      </c>
      <c r="W367">
        <v>3.8311499999999998E-2</v>
      </c>
      <c r="X367">
        <v>0.14412639999999999</v>
      </c>
      <c r="Y367">
        <v>9.5165799999999995E-2</v>
      </c>
      <c r="Z367">
        <v>5.8788399999999998E-2</v>
      </c>
      <c r="AA367">
        <v>4.0740499999999999E-2</v>
      </c>
      <c r="AB367">
        <v>0.1416462</v>
      </c>
      <c r="AC367">
        <v>9.8161200000000004E-2</v>
      </c>
      <c r="AD367">
        <v>0.33437689999999998</v>
      </c>
      <c r="AE367">
        <v>0.32750370000000001</v>
      </c>
    </row>
    <row r="368" spans="1:31" x14ac:dyDescent="0.2">
      <c r="A368" t="s">
        <v>393</v>
      </c>
      <c r="B368">
        <v>1.472478</v>
      </c>
      <c r="C368" s="13">
        <f t="shared" si="19"/>
        <v>0.49082599999999998</v>
      </c>
      <c r="D368">
        <v>0.54439000000000004</v>
      </c>
      <c r="E368">
        <v>0.41223120000000002</v>
      </c>
      <c r="F368">
        <f t="shared" si="20"/>
        <v>0.95662120000000006</v>
      </c>
      <c r="G368" s="7">
        <f t="shared" si="21"/>
        <v>0.31887373333333335</v>
      </c>
      <c r="H368">
        <v>0.5158566</v>
      </c>
      <c r="I368">
        <v>0.2405825</v>
      </c>
      <c r="J368">
        <v>0.2362467</v>
      </c>
      <c r="K368">
        <v>0.18435940000000001</v>
      </c>
      <c r="L368">
        <v>0.19677169999999999</v>
      </c>
      <c r="M368">
        <v>0.40170899999999998</v>
      </c>
      <c r="N368" s="7">
        <v>0.3985708</v>
      </c>
      <c r="O368" s="7">
        <f t="shared" si="18"/>
        <v>0.22598220000000002</v>
      </c>
      <c r="P368">
        <v>7.42038E-2</v>
      </c>
      <c r="Q368">
        <v>7.8427499999999997E-2</v>
      </c>
      <c r="R368">
        <v>0.32014340000000002</v>
      </c>
      <c r="S368">
        <v>0.3275052</v>
      </c>
      <c r="T368">
        <v>9.6560800000000002E-2</v>
      </c>
      <c r="U368">
        <v>9.4161099999999998E-2</v>
      </c>
      <c r="V368">
        <v>5.8205699999999999E-2</v>
      </c>
      <c r="W368">
        <v>3.8355100000000003E-2</v>
      </c>
      <c r="X368">
        <v>0.1450427</v>
      </c>
      <c r="Y368">
        <v>9.5539700000000005E-2</v>
      </c>
      <c r="Z368">
        <v>5.7332000000000001E-2</v>
      </c>
      <c r="AA368">
        <v>3.6829000000000001E-2</v>
      </c>
      <c r="AB368">
        <v>0.143844</v>
      </c>
      <c r="AC368">
        <v>9.2402700000000004E-2</v>
      </c>
      <c r="AD368">
        <v>0.32014340000000002</v>
      </c>
      <c r="AE368">
        <v>0.3275052</v>
      </c>
    </row>
    <row r="369" spans="1:31" x14ac:dyDescent="0.2">
      <c r="A369" t="s">
        <v>394</v>
      </c>
      <c r="B369">
        <v>1.465273</v>
      </c>
      <c r="C369" s="13">
        <f t="shared" si="19"/>
        <v>0.48842433333333335</v>
      </c>
      <c r="D369">
        <v>0.5426185</v>
      </c>
      <c r="E369">
        <v>0.41227560000000002</v>
      </c>
      <c r="F369">
        <f t="shared" si="20"/>
        <v>0.95489409999999997</v>
      </c>
      <c r="G369" s="7">
        <f t="shared" si="21"/>
        <v>0.31829803333333334</v>
      </c>
      <c r="H369">
        <v>0.51037920000000003</v>
      </c>
      <c r="I369">
        <v>0.2419413</v>
      </c>
      <c r="J369">
        <v>0.2394134</v>
      </c>
      <c r="K369">
        <v>0.1820592</v>
      </c>
      <c r="L369">
        <v>0.20159360000000001</v>
      </c>
      <c r="M369">
        <v>0.4005456</v>
      </c>
      <c r="N369" s="7">
        <v>0.41981469999999999</v>
      </c>
      <c r="O369" s="7">
        <f t="shared" si="18"/>
        <v>0.23467349999999998</v>
      </c>
      <c r="P369">
        <v>7.3092099999999993E-2</v>
      </c>
      <c r="Q369">
        <v>8.4631999999999999E-2</v>
      </c>
      <c r="R369">
        <v>0.3351827</v>
      </c>
      <c r="S369">
        <v>0.32745350000000001</v>
      </c>
      <c r="T369">
        <v>9.6813200000000002E-2</v>
      </c>
      <c r="U369">
        <v>0.10050920000000001</v>
      </c>
      <c r="V369">
        <v>5.8414599999999997E-2</v>
      </c>
      <c r="W369">
        <v>3.8398700000000001E-2</v>
      </c>
      <c r="X369">
        <v>0.14600060000000001</v>
      </c>
      <c r="Y369">
        <v>9.5940600000000001E-2</v>
      </c>
      <c r="Z369">
        <v>6.2330200000000002E-2</v>
      </c>
      <c r="AA369">
        <v>3.8178999999999998E-2</v>
      </c>
      <c r="AB369">
        <v>0.14847080000000001</v>
      </c>
      <c r="AC369">
        <v>9.0942499999999996E-2</v>
      </c>
      <c r="AD369">
        <v>0.3351827</v>
      </c>
      <c r="AE369">
        <v>0.32745350000000001</v>
      </c>
    </row>
    <row r="370" spans="1:31" x14ac:dyDescent="0.2">
      <c r="A370" t="s">
        <v>395</v>
      </c>
      <c r="B370">
        <v>1.465849</v>
      </c>
      <c r="C370" s="13">
        <f t="shared" si="19"/>
        <v>0.48861633333333332</v>
      </c>
      <c r="D370">
        <v>0.54419399999999996</v>
      </c>
      <c r="E370">
        <v>0.41134759999999998</v>
      </c>
      <c r="F370">
        <f t="shared" si="20"/>
        <v>0.95554159999999988</v>
      </c>
      <c r="G370" s="7">
        <f t="shared" si="21"/>
        <v>0.31851386666666665</v>
      </c>
      <c r="H370">
        <v>0.51030730000000002</v>
      </c>
      <c r="I370">
        <v>0.24336179999999999</v>
      </c>
      <c r="J370">
        <v>0.2387358</v>
      </c>
      <c r="K370">
        <v>0.17968219999999999</v>
      </c>
      <c r="L370">
        <v>0.200989</v>
      </c>
      <c r="M370">
        <v>0.39928609999999998</v>
      </c>
      <c r="N370" s="7">
        <v>0.41086669999999997</v>
      </c>
      <c r="O370" s="7">
        <f t="shared" si="18"/>
        <v>0.2301984</v>
      </c>
      <c r="P370">
        <v>7.1933800000000006E-2</v>
      </c>
      <c r="Q370">
        <v>8.2579700000000006E-2</v>
      </c>
      <c r="R370">
        <v>0.328287</v>
      </c>
      <c r="S370">
        <v>0.32735239999999999</v>
      </c>
      <c r="T370">
        <v>9.7065899999999997E-2</v>
      </c>
      <c r="U370">
        <v>9.8088599999999998E-2</v>
      </c>
      <c r="V370">
        <v>5.8621300000000001E-2</v>
      </c>
      <c r="W370">
        <v>3.8444600000000002E-2</v>
      </c>
      <c r="X370">
        <v>0.14699019999999999</v>
      </c>
      <c r="Y370">
        <v>9.6371600000000002E-2</v>
      </c>
      <c r="Z370">
        <v>6.12522E-2</v>
      </c>
      <c r="AA370">
        <v>3.6836399999999998E-2</v>
      </c>
      <c r="AB370">
        <v>0.1490805</v>
      </c>
      <c r="AC370">
        <v>8.9655299999999993E-2</v>
      </c>
      <c r="AD370">
        <v>0.328287</v>
      </c>
      <c r="AE370">
        <v>0.32735239999999999</v>
      </c>
    </row>
    <row r="371" spans="1:31" x14ac:dyDescent="0.2">
      <c r="A371" t="s">
        <v>396</v>
      </c>
      <c r="B371">
        <v>1.4635579999999999</v>
      </c>
      <c r="C371" s="13">
        <f t="shared" si="19"/>
        <v>0.48785266666666666</v>
      </c>
      <c r="D371">
        <v>0.54327910000000001</v>
      </c>
      <c r="E371">
        <v>0.41038669999999999</v>
      </c>
      <c r="F371">
        <f t="shared" si="20"/>
        <v>0.95366580000000001</v>
      </c>
      <c r="G371" s="7">
        <f t="shared" si="21"/>
        <v>0.31788860000000002</v>
      </c>
      <c r="H371">
        <v>0.50989220000000002</v>
      </c>
      <c r="I371">
        <v>0.24483550000000001</v>
      </c>
      <c r="J371">
        <v>0.23492279999999999</v>
      </c>
      <c r="K371">
        <v>0.17725579999999999</v>
      </c>
      <c r="L371">
        <v>0.1780986</v>
      </c>
      <c r="M371">
        <v>0.39795390000000003</v>
      </c>
      <c r="N371" s="7">
        <v>0.4169718</v>
      </c>
      <c r="O371" s="7">
        <f t="shared" si="18"/>
        <v>0.24475350000000001</v>
      </c>
      <c r="P371">
        <v>7.0743600000000004E-2</v>
      </c>
      <c r="Q371">
        <v>7.4262099999999998E-2</v>
      </c>
      <c r="R371">
        <v>0.34270970000000001</v>
      </c>
      <c r="S371">
        <v>0.32721030000000001</v>
      </c>
      <c r="T371">
        <v>9.7321199999999997E-2</v>
      </c>
      <c r="U371">
        <v>9.7956199999999993E-2</v>
      </c>
      <c r="V371">
        <v>5.8825599999999999E-2</v>
      </c>
      <c r="W371">
        <v>3.8495500000000002E-2</v>
      </c>
      <c r="X371">
        <v>0.14800260000000001</v>
      </c>
      <c r="Y371">
        <v>9.68329E-2</v>
      </c>
      <c r="Z371">
        <v>6.1421299999999998E-2</v>
      </c>
      <c r="AA371">
        <v>3.6534900000000002E-2</v>
      </c>
      <c r="AB371">
        <v>0.1473033</v>
      </c>
      <c r="AC371">
        <v>8.7619600000000006E-2</v>
      </c>
      <c r="AD371">
        <v>0.34270970000000001</v>
      </c>
      <c r="AE371">
        <v>0.32721030000000001</v>
      </c>
    </row>
    <row r="372" spans="1:31" x14ac:dyDescent="0.2">
      <c r="A372" t="s">
        <v>397</v>
      </c>
      <c r="B372">
        <v>1.4726239999999999</v>
      </c>
      <c r="C372" s="13">
        <f t="shared" si="19"/>
        <v>0.49087466666666663</v>
      </c>
      <c r="D372">
        <v>0.54544049999999999</v>
      </c>
      <c r="E372">
        <v>0.41468300000000002</v>
      </c>
      <c r="F372">
        <f t="shared" si="20"/>
        <v>0.96012350000000002</v>
      </c>
      <c r="G372" s="7">
        <f t="shared" si="21"/>
        <v>0.32004116666666665</v>
      </c>
      <c r="H372">
        <v>0.51250039999999997</v>
      </c>
      <c r="I372">
        <v>0.2463514</v>
      </c>
      <c r="J372">
        <v>0.2433816</v>
      </c>
      <c r="K372">
        <v>0.17482</v>
      </c>
      <c r="L372">
        <v>0.16222120000000001</v>
      </c>
      <c r="M372">
        <v>0.39657900000000001</v>
      </c>
      <c r="N372" s="7">
        <v>0.37905230000000001</v>
      </c>
      <c r="O372" s="7">
        <f t="shared" si="18"/>
        <v>0.2253077</v>
      </c>
      <c r="P372">
        <v>6.9542699999999999E-2</v>
      </c>
      <c r="Q372">
        <v>6.1490299999999998E-2</v>
      </c>
      <c r="R372">
        <v>0.31756200000000001</v>
      </c>
      <c r="S372">
        <v>0.3270363</v>
      </c>
      <c r="T372">
        <v>9.7582000000000002E-2</v>
      </c>
      <c r="U372">
        <v>9.2254299999999997E-2</v>
      </c>
      <c r="V372">
        <v>5.9029199999999997E-2</v>
      </c>
      <c r="W372">
        <v>3.8552900000000001E-2</v>
      </c>
      <c r="X372">
        <v>0.14903060000000001</v>
      </c>
      <c r="Y372">
        <v>9.7320799999999999E-2</v>
      </c>
      <c r="Z372">
        <v>5.6393600000000002E-2</v>
      </c>
      <c r="AA372">
        <v>3.5860799999999998E-2</v>
      </c>
      <c r="AB372">
        <v>0.1487752</v>
      </c>
      <c r="AC372">
        <v>9.4606300000000004E-2</v>
      </c>
      <c r="AD372">
        <v>0.31756200000000001</v>
      </c>
      <c r="AE372">
        <v>0.3270363</v>
      </c>
    </row>
    <row r="373" spans="1:31" x14ac:dyDescent="0.2">
      <c r="A373" t="s">
        <v>398</v>
      </c>
      <c r="B373">
        <v>1.4877229999999999</v>
      </c>
      <c r="C373" s="13">
        <f t="shared" si="19"/>
        <v>0.49590766666666664</v>
      </c>
      <c r="D373">
        <v>0.55097200000000002</v>
      </c>
      <c r="E373">
        <v>0.42100959999999998</v>
      </c>
      <c r="F373">
        <f t="shared" si="20"/>
        <v>0.9719816</v>
      </c>
      <c r="G373" s="7">
        <f t="shared" si="21"/>
        <v>0.32399386666666669</v>
      </c>
      <c r="H373">
        <v>0.51574129999999996</v>
      </c>
      <c r="I373">
        <v>0.24789240000000001</v>
      </c>
      <c r="J373">
        <v>0.24127999999999999</v>
      </c>
      <c r="K373">
        <v>0.1724154</v>
      </c>
      <c r="L373">
        <v>0.16486709999999999</v>
      </c>
      <c r="M373">
        <v>0.39520270000000002</v>
      </c>
      <c r="N373" s="7">
        <v>0.3788475</v>
      </c>
      <c r="O373" s="7">
        <f t="shared" si="18"/>
        <v>0.2249797</v>
      </c>
      <c r="P373">
        <v>6.8354200000000004E-2</v>
      </c>
      <c r="Q373">
        <v>6.2459500000000001E-2</v>
      </c>
      <c r="R373">
        <v>0.31638810000000001</v>
      </c>
      <c r="S373">
        <v>0.32684849999999999</v>
      </c>
      <c r="T373">
        <v>9.78517E-2</v>
      </c>
      <c r="U373">
        <v>9.1408299999999998E-2</v>
      </c>
      <c r="V373">
        <v>5.9234799999999997E-2</v>
      </c>
      <c r="W373">
        <v>3.8616900000000003E-2</v>
      </c>
      <c r="X373">
        <v>0.15006630000000001</v>
      </c>
      <c r="Y373">
        <v>9.7826099999999999E-2</v>
      </c>
      <c r="Z373">
        <v>5.5288900000000002E-2</v>
      </c>
      <c r="AA373">
        <v>3.6119400000000003E-2</v>
      </c>
      <c r="AB373">
        <v>0.14593980000000001</v>
      </c>
      <c r="AC373">
        <v>9.53402E-2</v>
      </c>
      <c r="AD373">
        <v>0.31638810000000001</v>
      </c>
      <c r="AE373">
        <v>0.32684849999999999</v>
      </c>
    </row>
    <row r="374" spans="1:31" x14ac:dyDescent="0.2">
      <c r="A374" t="s">
        <v>399</v>
      </c>
      <c r="B374">
        <v>1.4789920000000001</v>
      </c>
      <c r="C374" s="13">
        <f t="shared" si="19"/>
        <v>0.49299733333333334</v>
      </c>
      <c r="D374">
        <v>0.54678539999999998</v>
      </c>
      <c r="E374">
        <v>0.4176339</v>
      </c>
      <c r="F374">
        <f t="shared" si="20"/>
        <v>0.96441929999999998</v>
      </c>
      <c r="G374" s="7">
        <f t="shared" si="21"/>
        <v>0.32147310000000001</v>
      </c>
      <c r="H374">
        <v>0.51457229999999998</v>
      </c>
      <c r="I374">
        <v>0.24944</v>
      </c>
      <c r="J374">
        <v>0.24647179999999999</v>
      </c>
      <c r="K374">
        <v>0.170075</v>
      </c>
      <c r="L374">
        <v>0.1697613</v>
      </c>
      <c r="M374">
        <v>0.39385589999999998</v>
      </c>
      <c r="N374" s="7">
        <v>0.37708130000000001</v>
      </c>
      <c r="O374" s="7">
        <f t="shared" si="18"/>
        <v>0.22012759999999998</v>
      </c>
      <c r="P374">
        <v>6.7196500000000006E-2</v>
      </c>
      <c r="Q374">
        <v>6.4013799999999996E-2</v>
      </c>
      <c r="R374">
        <v>0.3130675</v>
      </c>
      <c r="S374">
        <v>0.32665939999999999</v>
      </c>
      <c r="T374">
        <v>9.8130400000000007E-2</v>
      </c>
      <c r="U374">
        <v>9.2939900000000006E-2</v>
      </c>
      <c r="V374">
        <v>5.9443900000000001E-2</v>
      </c>
      <c r="W374">
        <v>3.8686499999999999E-2</v>
      </c>
      <c r="X374">
        <v>0.15110180000000001</v>
      </c>
      <c r="Y374">
        <v>9.8338099999999998E-2</v>
      </c>
      <c r="Z374">
        <v>5.5601699999999997E-2</v>
      </c>
      <c r="AA374">
        <v>3.7338200000000002E-2</v>
      </c>
      <c r="AB374">
        <v>0.14745279999999999</v>
      </c>
      <c r="AC374">
        <v>9.9018900000000007E-2</v>
      </c>
      <c r="AD374">
        <v>0.3130675</v>
      </c>
      <c r="AE374">
        <v>0.32665939999999999</v>
      </c>
    </row>
    <row r="375" spans="1:31" x14ac:dyDescent="0.2">
      <c r="A375" t="s">
        <v>400</v>
      </c>
      <c r="B375">
        <v>1.4872989999999999</v>
      </c>
      <c r="C375" s="13">
        <f t="shared" si="19"/>
        <v>0.49576633333333331</v>
      </c>
      <c r="D375">
        <v>0.54874900000000004</v>
      </c>
      <c r="E375">
        <v>0.4203752</v>
      </c>
      <c r="F375">
        <f t="shared" si="20"/>
        <v>0.96912419999999999</v>
      </c>
      <c r="G375" s="7">
        <f t="shared" si="21"/>
        <v>0.32304139999999998</v>
      </c>
      <c r="H375">
        <v>0.51817429999999998</v>
      </c>
      <c r="I375">
        <v>0.25097140000000001</v>
      </c>
      <c r="J375">
        <v>0.26041570000000003</v>
      </c>
      <c r="K375">
        <v>0.16782739999999999</v>
      </c>
      <c r="L375">
        <v>0.150063</v>
      </c>
      <c r="M375">
        <v>0.39256000000000002</v>
      </c>
      <c r="N375" s="7">
        <v>0.34266489999999999</v>
      </c>
      <c r="O375" s="7">
        <f t="shared" si="18"/>
        <v>0.20200829999999997</v>
      </c>
      <c r="P375">
        <v>6.6084599999999993E-2</v>
      </c>
      <c r="Q375">
        <v>5.1421300000000003E-2</v>
      </c>
      <c r="R375">
        <v>0.29124359999999999</v>
      </c>
      <c r="S375">
        <v>0.32647540000000003</v>
      </c>
      <c r="T375">
        <v>9.8414399999999999E-2</v>
      </c>
      <c r="U375">
        <v>8.9235300000000004E-2</v>
      </c>
      <c r="V375">
        <v>5.9655600000000003E-2</v>
      </c>
      <c r="W375">
        <v>3.8758800000000003E-2</v>
      </c>
      <c r="X375">
        <v>0.15212680000000001</v>
      </c>
      <c r="Y375">
        <v>9.8844699999999994E-2</v>
      </c>
      <c r="Z375">
        <v>5.4049E-2</v>
      </c>
      <c r="AA375">
        <v>3.5186299999999997E-2</v>
      </c>
      <c r="AB375">
        <v>0.1577315</v>
      </c>
      <c r="AC375">
        <v>0.1026842</v>
      </c>
      <c r="AD375">
        <v>0.29124359999999999</v>
      </c>
      <c r="AE375">
        <v>0.32647540000000003</v>
      </c>
    </row>
    <row r="376" spans="1:31" x14ac:dyDescent="0.2">
      <c r="A376" t="s">
        <v>401</v>
      </c>
      <c r="B376">
        <v>1.483412</v>
      </c>
      <c r="C376" s="13">
        <f t="shared" si="19"/>
        <v>0.49447066666666667</v>
      </c>
      <c r="D376">
        <v>0.55058399999999996</v>
      </c>
      <c r="E376">
        <v>0.41346909999999998</v>
      </c>
      <c r="F376">
        <f t="shared" si="20"/>
        <v>0.96405309999999989</v>
      </c>
      <c r="G376" s="7">
        <f t="shared" si="21"/>
        <v>0.32135103333333331</v>
      </c>
      <c r="H376">
        <v>0.51935929999999997</v>
      </c>
      <c r="I376">
        <v>0.25246239999999998</v>
      </c>
      <c r="J376">
        <v>0.27424189999999998</v>
      </c>
      <c r="K376">
        <v>0.16570119999999999</v>
      </c>
      <c r="L376">
        <v>0.13196099999999999</v>
      </c>
      <c r="M376">
        <v>0.39132650000000002</v>
      </c>
      <c r="N376" s="7">
        <v>0.39363150000000002</v>
      </c>
      <c r="O376" s="7">
        <f t="shared" si="18"/>
        <v>0.23373730000000004</v>
      </c>
      <c r="P376">
        <v>6.5031500000000006E-2</v>
      </c>
      <c r="Q376">
        <v>5.1943999999999997E-2</v>
      </c>
      <c r="R376">
        <v>0.34168739999999997</v>
      </c>
      <c r="S376">
        <v>0.326295</v>
      </c>
      <c r="T376">
        <v>9.8697199999999999E-2</v>
      </c>
      <c r="U376">
        <v>0.1079502</v>
      </c>
      <c r="V376">
        <v>5.9866700000000002E-2</v>
      </c>
      <c r="W376">
        <v>3.8830499999999997E-2</v>
      </c>
      <c r="X376">
        <v>0.1531286</v>
      </c>
      <c r="Y376">
        <v>9.9333900000000003E-2</v>
      </c>
      <c r="Z376">
        <v>6.5380800000000003E-2</v>
      </c>
      <c r="AA376">
        <v>4.2569500000000003E-2</v>
      </c>
      <c r="AB376">
        <v>0.16609640000000001</v>
      </c>
      <c r="AC376">
        <v>0.10814550000000001</v>
      </c>
      <c r="AD376">
        <v>0.34168739999999997</v>
      </c>
      <c r="AE376">
        <v>0.326295</v>
      </c>
    </row>
    <row r="377" spans="1:31" x14ac:dyDescent="0.2">
      <c r="A377" t="s">
        <v>402</v>
      </c>
      <c r="B377">
        <v>1.4980819999999999</v>
      </c>
      <c r="C377" s="13">
        <f t="shared" si="19"/>
        <v>0.49936066666666662</v>
      </c>
      <c r="D377">
        <v>0.55294569999999998</v>
      </c>
      <c r="E377">
        <v>0.42251620000000001</v>
      </c>
      <c r="F377">
        <f t="shared" si="20"/>
        <v>0.97546189999999999</v>
      </c>
      <c r="G377" s="7">
        <f t="shared" si="21"/>
        <v>0.32515396666666668</v>
      </c>
      <c r="H377">
        <v>0.52261970000000002</v>
      </c>
      <c r="I377">
        <v>0.25389430000000002</v>
      </c>
      <c r="J377">
        <v>0.26094899999999999</v>
      </c>
      <c r="K377">
        <v>0.16371440000000001</v>
      </c>
      <c r="L377">
        <v>0.14779120000000001</v>
      </c>
      <c r="M377">
        <v>0.39013730000000002</v>
      </c>
      <c r="N377" s="7">
        <v>0.38097880000000001</v>
      </c>
      <c r="O377" s="7">
        <f t="shared" si="18"/>
        <v>0.2252575</v>
      </c>
      <c r="P377">
        <v>6.4041600000000004E-2</v>
      </c>
      <c r="Q377">
        <v>5.6305300000000003E-2</v>
      </c>
      <c r="R377">
        <v>0.3246734</v>
      </c>
      <c r="S377">
        <v>0.32609569999999999</v>
      </c>
      <c r="T377">
        <v>9.8966700000000005E-2</v>
      </c>
      <c r="U377">
        <v>9.9416000000000004E-2</v>
      </c>
      <c r="V377">
        <v>6.0070800000000001E-2</v>
      </c>
      <c r="W377">
        <v>3.8895800000000001E-2</v>
      </c>
      <c r="X377">
        <v>0.15409800000000001</v>
      </c>
      <c r="Y377">
        <v>9.9796200000000002E-2</v>
      </c>
      <c r="Z377">
        <v>5.8931699999999997E-2</v>
      </c>
      <c r="AA377">
        <v>4.0484300000000001E-2</v>
      </c>
      <c r="AB377">
        <v>0.15468499999999999</v>
      </c>
      <c r="AC377">
        <v>0.106264</v>
      </c>
      <c r="AD377">
        <v>0.3246734</v>
      </c>
      <c r="AE377">
        <v>0.32609569999999999</v>
      </c>
    </row>
    <row r="378" spans="1:31" x14ac:dyDescent="0.2">
      <c r="A378" t="s">
        <v>403</v>
      </c>
      <c r="B378">
        <v>1.488734</v>
      </c>
      <c r="C378" s="13">
        <f t="shared" si="19"/>
        <v>0.49624466666666667</v>
      </c>
      <c r="D378">
        <v>0.54915290000000005</v>
      </c>
      <c r="E378">
        <v>0.41805639999999999</v>
      </c>
      <c r="F378">
        <f t="shared" si="20"/>
        <v>0.96720930000000005</v>
      </c>
      <c r="G378" s="7">
        <f t="shared" si="21"/>
        <v>0.3224031</v>
      </c>
      <c r="H378">
        <v>0.5215246</v>
      </c>
      <c r="I378">
        <v>0.25526090000000001</v>
      </c>
      <c r="J378">
        <v>0.26650790000000002</v>
      </c>
      <c r="K378">
        <v>0.16186510000000001</v>
      </c>
      <c r="L378">
        <v>0.15199170000000001</v>
      </c>
      <c r="M378">
        <v>0.38897609999999999</v>
      </c>
      <c r="N378" s="7">
        <v>0.39982079999999998</v>
      </c>
      <c r="O378" s="7">
        <f t="shared" si="18"/>
        <v>0.23249590000000001</v>
      </c>
      <c r="P378">
        <v>6.3111799999999996E-2</v>
      </c>
      <c r="Q378">
        <v>6.0769499999999997E-2</v>
      </c>
      <c r="R378">
        <v>0.3390513</v>
      </c>
      <c r="S378">
        <v>0.3258643</v>
      </c>
      <c r="T378">
        <v>9.9216100000000002E-2</v>
      </c>
      <c r="U378">
        <v>0.10655539999999999</v>
      </c>
      <c r="V378">
        <v>6.0264699999999997E-2</v>
      </c>
      <c r="W378">
        <v>3.89515E-2</v>
      </c>
      <c r="X378">
        <v>0.15503349999999999</v>
      </c>
      <c r="Y378">
        <v>0.10022739999999999</v>
      </c>
      <c r="Z378">
        <v>6.4174900000000007E-2</v>
      </c>
      <c r="AA378">
        <v>4.2380500000000002E-2</v>
      </c>
      <c r="AB378">
        <v>0.16050919999999999</v>
      </c>
      <c r="AC378">
        <v>0.1059986</v>
      </c>
      <c r="AD378">
        <v>0.3390513</v>
      </c>
      <c r="AE378">
        <v>0.3258643</v>
      </c>
    </row>
    <row r="379" spans="1:31" x14ac:dyDescent="0.2">
      <c r="A379" t="s">
        <v>404</v>
      </c>
      <c r="B379">
        <v>1.483385</v>
      </c>
      <c r="C379" s="13">
        <f t="shared" si="19"/>
        <v>0.49446166666666663</v>
      </c>
      <c r="D379">
        <v>0.54824669999999998</v>
      </c>
      <c r="E379">
        <v>0.41630299999999998</v>
      </c>
      <c r="F379">
        <f t="shared" si="20"/>
        <v>0.96454969999999995</v>
      </c>
      <c r="G379" s="7">
        <f t="shared" si="21"/>
        <v>0.32151656666666667</v>
      </c>
      <c r="H379">
        <v>0.51883520000000005</v>
      </c>
      <c r="I379">
        <v>0.25656050000000002</v>
      </c>
      <c r="J379">
        <v>0.26711230000000002</v>
      </c>
      <c r="K379">
        <v>0.16014210000000001</v>
      </c>
      <c r="L379">
        <v>0.14815739999999999</v>
      </c>
      <c r="M379">
        <v>0.38782090000000002</v>
      </c>
      <c r="N379" s="7">
        <v>0.39238099999999998</v>
      </c>
      <c r="O379" s="7">
        <f t="shared" ref="O379:O387" si="22">+N379-Q379-U379</f>
        <v>0.22943709999999995</v>
      </c>
      <c r="P379">
        <v>6.2234200000000003E-2</v>
      </c>
      <c r="Q379">
        <v>5.8134100000000001E-2</v>
      </c>
      <c r="R379">
        <v>0.33424680000000001</v>
      </c>
      <c r="S379">
        <v>0.32558670000000001</v>
      </c>
      <c r="T379">
        <v>9.9439200000000005E-2</v>
      </c>
      <c r="U379">
        <v>0.10480979999999999</v>
      </c>
      <c r="V379">
        <v>6.0444299999999999E-2</v>
      </c>
      <c r="W379">
        <v>3.8994899999999999E-2</v>
      </c>
      <c r="X379">
        <v>0.15593380000000001</v>
      </c>
      <c r="Y379">
        <v>0.1006268</v>
      </c>
      <c r="Z379">
        <v>6.3381499999999993E-2</v>
      </c>
      <c r="AA379">
        <v>4.1428300000000001E-2</v>
      </c>
      <c r="AB379">
        <v>0.16153049999999999</v>
      </c>
      <c r="AC379">
        <v>0.1055818</v>
      </c>
      <c r="AD379">
        <v>0.33424680000000001</v>
      </c>
      <c r="AE379">
        <v>0.32558670000000001</v>
      </c>
    </row>
    <row r="380" spans="1:31" x14ac:dyDescent="0.2">
      <c r="A380" t="s">
        <v>405</v>
      </c>
      <c r="B380">
        <v>1.4744569999999999</v>
      </c>
      <c r="C380" s="13">
        <f t="shared" si="19"/>
        <v>0.49148566666666665</v>
      </c>
      <c r="D380">
        <v>0.54502919999999999</v>
      </c>
      <c r="E380">
        <v>0.41499819999999998</v>
      </c>
      <c r="F380">
        <f t="shared" si="20"/>
        <v>0.96002739999999998</v>
      </c>
      <c r="G380" s="7">
        <f t="shared" si="21"/>
        <v>0.32000913333333331</v>
      </c>
      <c r="H380">
        <v>0.51442929999999998</v>
      </c>
      <c r="I380">
        <v>0.25779790000000002</v>
      </c>
      <c r="J380">
        <v>0.25505299999999997</v>
      </c>
      <c r="K380">
        <v>0.15852840000000001</v>
      </c>
      <c r="L380">
        <v>0.15706539999999999</v>
      </c>
      <c r="M380">
        <v>0.38665620000000001</v>
      </c>
      <c r="N380" s="7">
        <v>0.3866849</v>
      </c>
      <c r="O380" s="7">
        <f t="shared" si="22"/>
        <v>0.22732490000000002</v>
      </c>
      <c r="P380">
        <v>6.1399700000000001E-2</v>
      </c>
      <c r="Q380">
        <v>6.0734799999999999E-2</v>
      </c>
      <c r="R380">
        <v>0.32595010000000002</v>
      </c>
      <c r="S380">
        <v>0.32525660000000001</v>
      </c>
      <c r="T380">
        <v>9.9633899999999997E-2</v>
      </c>
      <c r="U380">
        <v>9.8625199999999996E-2</v>
      </c>
      <c r="V380">
        <v>6.0608200000000001E-2</v>
      </c>
      <c r="W380">
        <v>3.9025700000000003E-2</v>
      </c>
      <c r="X380">
        <v>0.15680069999999999</v>
      </c>
      <c r="Y380">
        <v>0.1009972</v>
      </c>
      <c r="Z380">
        <v>6.0428299999999997E-2</v>
      </c>
      <c r="AA380">
        <v>3.8196899999999999E-2</v>
      </c>
      <c r="AB380">
        <v>0.15627260000000001</v>
      </c>
      <c r="AC380">
        <v>9.8780400000000004E-2</v>
      </c>
      <c r="AD380">
        <v>0.32595010000000002</v>
      </c>
      <c r="AE380">
        <v>0.32525660000000001</v>
      </c>
    </row>
    <row r="381" spans="1:31" x14ac:dyDescent="0.2">
      <c r="A381" t="s">
        <v>406</v>
      </c>
      <c r="B381">
        <v>1.4596499999999999</v>
      </c>
      <c r="C381" s="13">
        <f t="shared" si="19"/>
        <v>0.48654999999999998</v>
      </c>
      <c r="D381">
        <v>0.5376261</v>
      </c>
      <c r="E381">
        <v>0.4133616</v>
      </c>
      <c r="F381">
        <f t="shared" si="20"/>
        <v>0.95098769999999999</v>
      </c>
      <c r="G381" s="7">
        <f t="shared" si="21"/>
        <v>0.3169959</v>
      </c>
      <c r="H381">
        <v>0.50866250000000002</v>
      </c>
      <c r="I381">
        <v>0.2589842</v>
      </c>
      <c r="J381">
        <v>0.26489560000000001</v>
      </c>
      <c r="K381">
        <v>0.157</v>
      </c>
      <c r="L381">
        <v>0.15448149999999999</v>
      </c>
      <c r="M381">
        <v>0.38546910000000001</v>
      </c>
      <c r="N381" s="7">
        <v>0.39502280000000001</v>
      </c>
      <c r="O381" s="7">
        <f t="shared" si="22"/>
        <v>0.22935929999999999</v>
      </c>
      <c r="P381">
        <v>6.0596499999999998E-2</v>
      </c>
      <c r="Q381">
        <v>6.10237E-2</v>
      </c>
      <c r="R381">
        <v>0.33399909999999999</v>
      </c>
      <c r="S381">
        <v>0.32487260000000001</v>
      </c>
      <c r="T381">
        <v>9.9801299999999996E-2</v>
      </c>
      <c r="U381">
        <v>0.10463980000000001</v>
      </c>
      <c r="V381">
        <v>6.0756499999999998E-2</v>
      </c>
      <c r="W381">
        <v>3.9044799999999998E-2</v>
      </c>
      <c r="X381">
        <v>0.15763969999999999</v>
      </c>
      <c r="Y381">
        <v>0.1013444</v>
      </c>
      <c r="Z381">
        <v>6.42678E-2</v>
      </c>
      <c r="AA381">
        <v>4.0371999999999998E-2</v>
      </c>
      <c r="AB381">
        <v>0.1626939</v>
      </c>
      <c r="AC381">
        <v>0.10220170000000001</v>
      </c>
      <c r="AD381">
        <v>0.33399909999999999</v>
      </c>
      <c r="AE381">
        <v>0.32487260000000001</v>
      </c>
    </row>
    <row r="382" spans="1:31" x14ac:dyDescent="0.2">
      <c r="A382" t="s">
        <v>407</v>
      </c>
      <c r="B382">
        <v>1.461746</v>
      </c>
      <c r="C382" s="13">
        <f t="shared" si="19"/>
        <v>0.48724866666666666</v>
      </c>
      <c r="D382">
        <v>0.53845080000000001</v>
      </c>
      <c r="E382">
        <v>0.41375590000000001</v>
      </c>
      <c r="F382">
        <f t="shared" si="20"/>
        <v>0.95220670000000007</v>
      </c>
      <c r="G382" s="7">
        <f t="shared" si="21"/>
        <v>0.31740223333333334</v>
      </c>
      <c r="H382">
        <v>0.50953890000000002</v>
      </c>
      <c r="I382">
        <v>0.26012859999999999</v>
      </c>
      <c r="J382">
        <v>0.25669130000000001</v>
      </c>
      <c r="K382">
        <v>0.1555319</v>
      </c>
      <c r="L382">
        <v>0.1724946</v>
      </c>
      <c r="M382">
        <v>0.3842468</v>
      </c>
      <c r="N382" s="7">
        <v>0.38831870000000002</v>
      </c>
      <c r="O382" s="7">
        <f t="shared" si="22"/>
        <v>0.22165780000000002</v>
      </c>
      <c r="P382">
        <v>5.9812900000000002E-2</v>
      </c>
      <c r="Q382">
        <v>6.6982899999999998E-2</v>
      </c>
      <c r="R382">
        <v>0.3213358</v>
      </c>
      <c r="S382">
        <v>0.3244339</v>
      </c>
      <c r="T382">
        <v>9.9942000000000003E-2</v>
      </c>
      <c r="U382">
        <v>9.9678000000000003E-2</v>
      </c>
      <c r="V382">
        <v>6.0889199999999997E-2</v>
      </c>
      <c r="W382">
        <v>3.9052700000000003E-2</v>
      </c>
      <c r="X382">
        <v>0.1584556</v>
      </c>
      <c r="Y382">
        <v>0.101673</v>
      </c>
      <c r="Z382">
        <v>6.0366599999999999E-2</v>
      </c>
      <c r="AA382">
        <v>3.9311400000000003E-2</v>
      </c>
      <c r="AB382">
        <v>0.15545629999999999</v>
      </c>
      <c r="AC382">
        <v>0.10123500000000001</v>
      </c>
      <c r="AD382">
        <v>0.3213358</v>
      </c>
      <c r="AE382">
        <v>0.3244339</v>
      </c>
    </row>
    <row r="383" spans="1:31" x14ac:dyDescent="0.2">
      <c r="A383" t="s">
        <v>408</v>
      </c>
      <c r="B383">
        <v>1.481673</v>
      </c>
      <c r="C383" s="13">
        <f t="shared" si="19"/>
        <v>0.49389100000000002</v>
      </c>
      <c r="D383">
        <v>0.5461068</v>
      </c>
      <c r="E383">
        <v>0.41911359999999998</v>
      </c>
      <c r="F383">
        <f t="shared" si="20"/>
        <v>0.96522039999999998</v>
      </c>
      <c r="G383" s="7">
        <f t="shared" si="21"/>
        <v>0.32174013333333334</v>
      </c>
      <c r="H383">
        <v>0.51645300000000005</v>
      </c>
      <c r="I383">
        <v>0.26124409999999998</v>
      </c>
      <c r="J383">
        <v>0.25776070000000001</v>
      </c>
      <c r="K383">
        <v>0.15409780000000001</v>
      </c>
      <c r="L383">
        <v>0.16800660000000001</v>
      </c>
      <c r="M383">
        <v>0.38298199999999999</v>
      </c>
      <c r="N383" s="7">
        <v>0.41675499999999999</v>
      </c>
      <c r="O383" s="7">
        <f t="shared" si="22"/>
        <v>0.23931429999999998</v>
      </c>
      <c r="P383">
        <v>5.9036900000000003E-2</v>
      </c>
      <c r="Q383">
        <v>7.0017599999999999E-2</v>
      </c>
      <c r="R383">
        <v>0.34673739999999997</v>
      </c>
      <c r="S383">
        <v>0.32394499999999998</v>
      </c>
      <c r="T383">
        <v>0.1000592</v>
      </c>
      <c r="U383">
        <v>0.10742309999999999</v>
      </c>
      <c r="V383">
        <v>6.1008399999999997E-2</v>
      </c>
      <c r="W383">
        <v>3.9050700000000001E-2</v>
      </c>
      <c r="X383">
        <v>0.15925639999999999</v>
      </c>
      <c r="Y383">
        <v>0.1019877</v>
      </c>
      <c r="Z383">
        <v>6.6345199999999993E-2</v>
      </c>
      <c r="AA383">
        <v>4.1077900000000001E-2</v>
      </c>
      <c r="AB383">
        <v>0.15919469999999999</v>
      </c>
      <c r="AC383">
        <v>9.8566000000000001E-2</v>
      </c>
      <c r="AD383">
        <v>0.34673739999999997</v>
      </c>
      <c r="AE383">
        <v>0.32394499999999998</v>
      </c>
    </row>
    <row r="384" spans="1:31" x14ac:dyDescent="0.2">
      <c r="A384" t="s">
        <v>409</v>
      </c>
      <c r="B384">
        <v>1.4752639999999999</v>
      </c>
      <c r="C384" s="13">
        <f t="shared" si="19"/>
        <v>0.49175466666666662</v>
      </c>
      <c r="D384">
        <v>0.54320599999999997</v>
      </c>
      <c r="E384">
        <v>0.41833730000000002</v>
      </c>
      <c r="F384">
        <f t="shared" si="20"/>
        <v>0.96154329999999999</v>
      </c>
      <c r="G384" s="7">
        <f t="shared" si="21"/>
        <v>0.32051443333333335</v>
      </c>
      <c r="H384">
        <v>0.51372070000000003</v>
      </c>
      <c r="I384">
        <v>0.26234150000000001</v>
      </c>
      <c r="J384">
        <v>0.26468380000000002</v>
      </c>
      <c r="K384">
        <v>0.15268119999999999</v>
      </c>
      <c r="L384">
        <v>0.15654489999999999</v>
      </c>
      <c r="M384">
        <v>0.38166990000000001</v>
      </c>
      <c r="N384" s="7">
        <v>0.37975219999999998</v>
      </c>
      <c r="O384" s="7">
        <f t="shared" si="22"/>
        <v>0.21978959999999997</v>
      </c>
      <c r="P384">
        <v>5.8261199999999999E-2</v>
      </c>
      <c r="Q384">
        <v>5.9448300000000003E-2</v>
      </c>
      <c r="R384">
        <v>0.32030389999999997</v>
      </c>
      <c r="S384">
        <v>0.32340869999999999</v>
      </c>
      <c r="T384">
        <v>0.1001562</v>
      </c>
      <c r="U384">
        <v>0.1005143</v>
      </c>
      <c r="V384">
        <v>6.1115999999999997E-2</v>
      </c>
      <c r="W384">
        <v>3.90403E-2</v>
      </c>
      <c r="X384">
        <v>0.1600481</v>
      </c>
      <c r="Y384">
        <v>0.10229340000000001</v>
      </c>
      <c r="Z384">
        <v>6.1027199999999997E-2</v>
      </c>
      <c r="AA384">
        <v>3.9487099999999997E-2</v>
      </c>
      <c r="AB384">
        <v>0.1607026</v>
      </c>
      <c r="AC384">
        <v>0.1039812</v>
      </c>
      <c r="AD384">
        <v>0.32030389999999997</v>
      </c>
      <c r="AE384">
        <v>0.32340869999999999</v>
      </c>
    </row>
    <row r="385" spans="1:32" x14ac:dyDescent="0.2">
      <c r="A385" t="s">
        <v>410</v>
      </c>
      <c r="B385">
        <v>1.4819119999999999</v>
      </c>
      <c r="C385" s="13">
        <f t="shared" si="19"/>
        <v>0.49397066666666661</v>
      </c>
      <c r="D385">
        <v>0.54240299999999997</v>
      </c>
      <c r="E385">
        <v>0.42329529999999999</v>
      </c>
      <c r="F385">
        <f t="shared" si="20"/>
        <v>0.9656982999999999</v>
      </c>
      <c r="G385" s="7">
        <f t="shared" si="21"/>
        <v>0.32189943333333332</v>
      </c>
      <c r="H385">
        <v>0.51621320000000004</v>
      </c>
      <c r="I385">
        <v>0.26342959999999999</v>
      </c>
      <c r="J385">
        <v>0.25307170000000001</v>
      </c>
      <c r="K385">
        <v>0.15127389999999999</v>
      </c>
      <c r="L385">
        <v>0.15428790000000001</v>
      </c>
      <c r="M385">
        <v>0.38032569999999999</v>
      </c>
      <c r="N385" s="7">
        <v>0.37059839999999999</v>
      </c>
      <c r="O385" s="7">
        <f>+N385-Q385-U385</f>
        <v>0.21963150000000004</v>
      </c>
      <c r="P385">
        <v>5.7484599999999997E-2</v>
      </c>
      <c r="Q385">
        <v>5.7178899999999998E-2</v>
      </c>
      <c r="R385">
        <v>0.31341950000000002</v>
      </c>
      <c r="S385">
        <v>0.32284099999999999</v>
      </c>
      <c r="T385">
        <v>0.1002406</v>
      </c>
      <c r="U385">
        <v>9.3787999999999996E-2</v>
      </c>
      <c r="V385">
        <v>6.1216699999999999E-2</v>
      </c>
      <c r="W385">
        <v>3.90239E-2</v>
      </c>
      <c r="X385">
        <v>0.16083700000000001</v>
      </c>
      <c r="Y385">
        <v>0.10259260000000001</v>
      </c>
      <c r="Z385">
        <v>5.5870499999999997E-2</v>
      </c>
      <c r="AA385">
        <v>3.79175E-2</v>
      </c>
      <c r="AB385">
        <v>0.15075749999999999</v>
      </c>
      <c r="AC385">
        <v>0.10231419999999999</v>
      </c>
      <c r="AD385">
        <v>0.31341950000000002</v>
      </c>
      <c r="AE385">
        <v>0.32284099999999999</v>
      </c>
    </row>
    <row r="386" spans="1:32" x14ac:dyDescent="0.2">
      <c r="A386" t="s">
        <v>411</v>
      </c>
      <c r="B386">
        <v>1.4913350000000001</v>
      </c>
      <c r="C386" s="13">
        <f t="shared" si="19"/>
        <v>0.49711166666666667</v>
      </c>
      <c r="D386">
        <v>0.54540440000000001</v>
      </c>
      <c r="E386">
        <v>0.42825560000000001</v>
      </c>
      <c r="F386">
        <f t="shared" si="20"/>
        <v>0.97365999999999997</v>
      </c>
      <c r="G386" s="7">
        <f t="shared" si="21"/>
        <v>0.3245533333333333</v>
      </c>
      <c r="H386">
        <v>0.517675</v>
      </c>
      <c r="I386">
        <v>0.26451859999999999</v>
      </c>
      <c r="J386">
        <v>0.2491361</v>
      </c>
      <c r="K386">
        <v>0.1498699</v>
      </c>
      <c r="L386">
        <v>0.15848139999999999</v>
      </c>
      <c r="M386">
        <v>0.3789631</v>
      </c>
      <c r="N386" s="7">
        <v>0.38221139999999998</v>
      </c>
      <c r="O386" s="7">
        <f t="shared" si="22"/>
        <v>0.22641529999999999</v>
      </c>
      <c r="P386">
        <v>5.6706899999999998E-2</v>
      </c>
      <c r="Q386">
        <v>6.0573399999999999E-2</v>
      </c>
      <c r="R386">
        <v>0.32163799999999998</v>
      </c>
      <c r="S386">
        <v>0.3222563</v>
      </c>
      <c r="T386">
        <v>0.10032000000000001</v>
      </c>
      <c r="U386">
        <v>9.5222699999999993E-2</v>
      </c>
      <c r="V386">
        <v>6.1315500000000002E-2</v>
      </c>
      <c r="W386">
        <v>3.9004499999999998E-2</v>
      </c>
      <c r="X386">
        <v>0.16162950000000001</v>
      </c>
      <c r="Y386">
        <v>0.1028891</v>
      </c>
      <c r="Z386">
        <v>5.8687099999999999E-2</v>
      </c>
      <c r="AA386">
        <v>3.6535600000000001E-2</v>
      </c>
      <c r="AB386">
        <v>0.15354609999999999</v>
      </c>
      <c r="AC386">
        <v>9.5589900000000005E-2</v>
      </c>
      <c r="AD386">
        <v>0.32163799999999998</v>
      </c>
      <c r="AE386">
        <v>0.3222563</v>
      </c>
    </row>
    <row r="387" spans="1:32" x14ac:dyDescent="0.2">
      <c r="A387" t="s">
        <v>412</v>
      </c>
      <c r="B387">
        <v>1.474847</v>
      </c>
      <c r="C387" s="13">
        <f t="shared" ref="C387" si="23">+B387/3</f>
        <v>0.49161566666666667</v>
      </c>
      <c r="D387">
        <v>0.53702439999999996</v>
      </c>
      <c r="E387">
        <v>0.42552889999999999</v>
      </c>
      <c r="F387">
        <f t="shared" ref="F387" si="24">+D387+E387</f>
        <v>0.96255329999999995</v>
      </c>
      <c r="G387" s="7">
        <f t="shared" ref="G387" si="25">+F387/3</f>
        <v>0.3208511</v>
      </c>
      <c r="H387">
        <v>0.51229329999999995</v>
      </c>
      <c r="I387">
        <v>0.26561259999999998</v>
      </c>
      <c r="J387">
        <v>0.27405560000000001</v>
      </c>
      <c r="K387">
        <v>0.14846509999999999</v>
      </c>
      <c r="L387">
        <v>0.1469818</v>
      </c>
      <c r="M387">
        <v>0.3775905</v>
      </c>
      <c r="N387" s="7">
        <v>0.3604116</v>
      </c>
      <c r="O387" s="7">
        <f t="shared" si="22"/>
        <v>0.20866489999999999</v>
      </c>
      <c r="P387">
        <v>5.5927400000000002E-2</v>
      </c>
      <c r="Q387">
        <v>5.2973899999999997E-2</v>
      </c>
      <c r="R387">
        <v>0.30743759999999998</v>
      </c>
      <c r="S387">
        <v>0.32166309999999998</v>
      </c>
      <c r="T387">
        <v>0.1003985</v>
      </c>
      <c r="U387">
        <v>9.8772799999999994E-2</v>
      </c>
      <c r="V387">
        <v>6.1414099999999999E-2</v>
      </c>
      <c r="W387">
        <v>3.8984400000000002E-2</v>
      </c>
      <c r="X387">
        <v>0.16242619999999999</v>
      </c>
      <c r="Y387">
        <v>0.1031864</v>
      </c>
      <c r="Z387">
        <v>6.1103900000000003E-2</v>
      </c>
      <c r="AA387">
        <v>3.7668899999999998E-2</v>
      </c>
      <c r="AB387">
        <v>0.1695391</v>
      </c>
      <c r="AC387">
        <v>0.1045164</v>
      </c>
      <c r="AD387">
        <v>0.30743759999999998</v>
      </c>
      <c r="AE387">
        <v>0.32166309999999998</v>
      </c>
    </row>
    <row r="389" spans="1:32" x14ac:dyDescent="0.2">
      <c r="A389">
        <v>2018</v>
      </c>
      <c r="B389" s="8">
        <f>+B314</f>
        <v>1.3728860000000001</v>
      </c>
      <c r="C389" s="8">
        <f>+C314</f>
        <v>0.45762866666666668</v>
      </c>
      <c r="D389" s="8"/>
      <c r="E389" s="8"/>
      <c r="F389" s="8"/>
      <c r="G389" s="45">
        <f>+G314</f>
        <v>0.28791820000000001</v>
      </c>
      <c r="I389" s="24">
        <f t="shared" ref="I389" si="26">+I314</f>
        <v>0.2400091</v>
      </c>
      <c r="J389" s="24">
        <f t="shared" ref="J389" si="27">+J314</f>
        <v>0.22877890000000001</v>
      </c>
      <c r="K389" s="24">
        <f t="shared" ref="K389" si="28">+K314</f>
        <v>0.2425408</v>
      </c>
      <c r="L389" s="25">
        <f t="shared" ref="L389" si="29">+L314</f>
        <v>0.25940410000000003</v>
      </c>
      <c r="M389" s="24">
        <f t="shared" ref="M389:S389" si="30">+M314</f>
        <v>0.36638009999999999</v>
      </c>
      <c r="N389" s="25">
        <f t="shared" si="30"/>
        <v>0.3586416</v>
      </c>
      <c r="O389" s="24">
        <f t="shared" ref="O389" si="31">+O314</f>
        <v>0.18355890000000002</v>
      </c>
      <c r="P389" s="25">
        <f t="shared" si="30"/>
        <v>8.8974800000000007E-2</v>
      </c>
      <c r="Q389" s="24">
        <f t="shared" si="30"/>
        <v>9.3033099999999994E-2</v>
      </c>
      <c r="R389" s="24">
        <f t="shared" si="30"/>
        <v>0.26560850000000003</v>
      </c>
      <c r="S389" s="25">
        <f t="shared" si="30"/>
        <v>0.27740530000000002</v>
      </c>
      <c r="T389" s="24"/>
      <c r="U389" s="25">
        <f t="shared" ref="U389" si="32">+U314</f>
        <v>8.20496E-2</v>
      </c>
      <c r="AD389" s="8">
        <f>+AD314</f>
        <v>0.26560850000000003</v>
      </c>
      <c r="AE389" s="18">
        <f>+AE314</f>
        <v>0.27740530000000002</v>
      </c>
      <c r="AF389" s="8"/>
    </row>
    <row r="390" spans="1:32" x14ac:dyDescent="0.2">
      <c r="A390">
        <v>2024</v>
      </c>
      <c r="B390" s="8">
        <f>+B387</f>
        <v>1.474847</v>
      </c>
      <c r="C390" s="8">
        <f>+C387</f>
        <v>0.49161566666666667</v>
      </c>
      <c r="D390" s="8"/>
      <c r="E390" s="8"/>
      <c r="F390" s="8"/>
      <c r="G390" s="45">
        <f>+G387</f>
        <v>0.3208511</v>
      </c>
      <c r="I390" s="24">
        <f t="shared" ref="I390" si="33">+I387</f>
        <v>0.26561259999999998</v>
      </c>
      <c r="J390" s="24">
        <f t="shared" ref="J390" si="34">+J387</f>
        <v>0.27405560000000001</v>
      </c>
      <c r="K390" s="24">
        <f t="shared" ref="K390" si="35">+K387</f>
        <v>0.14846509999999999</v>
      </c>
      <c r="L390" s="25">
        <f t="shared" ref="L390" si="36">+L387</f>
        <v>0.1469818</v>
      </c>
      <c r="M390" s="24">
        <f t="shared" ref="M390:S390" si="37">+M387</f>
        <v>0.3775905</v>
      </c>
      <c r="N390" s="25">
        <f t="shared" si="37"/>
        <v>0.3604116</v>
      </c>
      <c r="O390" s="24">
        <f t="shared" ref="O390" si="38">+O387</f>
        <v>0.20866489999999999</v>
      </c>
      <c r="P390" s="25">
        <f t="shared" si="37"/>
        <v>5.5927400000000002E-2</v>
      </c>
      <c r="Q390" s="24">
        <f t="shared" si="37"/>
        <v>5.2973899999999997E-2</v>
      </c>
      <c r="R390" s="24">
        <f t="shared" si="37"/>
        <v>0.30743759999999998</v>
      </c>
      <c r="S390" s="25">
        <f t="shared" si="37"/>
        <v>0.32166309999999998</v>
      </c>
      <c r="T390" s="24"/>
      <c r="U390" s="25">
        <f t="shared" ref="U390" si="39">+U387</f>
        <v>9.8772799999999994E-2</v>
      </c>
      <c r="AD390" s="8">
        <f>+AD387</f>
        <v>0.30743759999999998</v>
      </c>
      <c r="AE390" s="18">
        <f>+AE387</f>
        <v>0.32166309999999998</v>
      </c>
      <c r="AF390" s="8"/>
    </row>
    <row r="391" spans="1:32" x14ac:dyDescent="0.2">
      <c r="B391" s="8">
        <f>+B390-B389</f>
        <v>0.10196099999999997</v>
      </c>
      <c r="C391" s="8">
        <f>+C390-C389</f>
        <v>3.3986999999999989E-2</v>
      </c>
      <c r="D391" s="8"/>
      <c r="E391" s="8"/>
      <c r="F391" s="8"/>
      <c r="G391" s="45">
        <f>+G390-G389</f>
        <v>3.2932899999999987E-2</v>
      </c>
      <c r="I391" s="24">
        <f t="shared" ref="I391:U391" si="40">+I390-I389</f>
        <v>2.5603499999999974E-2</v>
      </c>
      <c r="J391" s="24">
        <f t="shared" si="40"/>
        <v>4.5276700000000003E-2</v>
      </c>
      <c r="K391" s="24">
        <f t="shared" si="40"/>
        <v>-9.4075700000000012E-2</v>
      </c>
      <c r="L391" s="25">
        <f t="shared" si="40"/>
        <v>-0.11242230000000003</v>
      </c>
      <c r="M391" s="24">
        <f t="shared" si="40"/>
        <v>1.1210400000000009E-2</v>
      </c>
      <c r="N391" s="25">
        <f t="shared" si="40"/>
        <v>1.7699999999999938E-3</v>
      </c>
      <c r="O391" s="24">
        <f t="shared" si="40"/>
        <v>2.5105999999999962E-2</v>
      </c>
      <c r="P391" s="25">
        <f t="shared" si="40"/>
        <v>-3.3047400000000005E-2</v>
      </c>
      <c r="Q391" s="24">
        <f t="shared" si="40"/>
        <v>-4.0059199999999996E-2</v>
      </c>
      <c r="R391" s="24">
        <f t="shared" si="40"/>
        <v>4.1829099999999952E-2</v>
      </c>
      <c r="S391" s="25">
        <f t="shared" si="40"/>
        <v>4.4257799999999958E-2</v>
      </c>
      <c r="T391" s="24"/>
      <c r="U391" s="25">
        <f t="shared" si="40"/>
        <v>1.6723199999999994E-2</v>
      </c>
      <c r="AD391" s="8">
        <f>+AD390-AD389</f>
        <v>4.1829099999999952E-2</v>
      </c>
      <c r="AE391" s="18">
        <f>+AE390-AE389</f>
        <v>4.4257799999999958E-2</v>
      </c>
      <c r="AF391" s="8"/>
    </row>
    <row r="392" spans="1:32" x14ac:dyDescent="0.2">
      <c r="B392" s="8"/>
      <c r="C392" s="18"/>
      <c r="D392" s="8"/>
      <c r="E392" s="8"/>
      <c r="F392" s="8"/>
      <c r="G392" s="18"/>
      <c r="S392" s="7"/>
      <c r="AE392" s="7"/>
    </row>
    <row r="393" spans="1:32" x14ac:dyDescent="0.2">
      <c r="B393" s="8"/>
      <c r="C393" s="18"/>
      <c r="D393" s="8"/>
      <c r="E393" s="8"/>
      <c r="F393" s="8"/>
      <c r="G393" s="18"/>
      <c r="I393" s="26">
        <f>1-I389-K389</f>
        <v>0.51745010000000002</v>
      </c>
      <c r="J393" s="26">
        <f>1-J389-L389</f>
        <v>0.51181699999999997</v>
      </c>
      <c r="O393" s="7" t="s">
        <v>1843</v>
      </c>
      <c r="Q393" t="s">
        <v>1844</v>
      </c>
      <c r="U393" t="s">
        <v>1845</v>
      </c>
    </row>
    <row r="394" spans="1:32" s="15" customFormat="1" x14ac:dyDescent="0.2">
      <c r="B394" s="19">
        <f>+B314-B387</f>
        <v>-0.10196099999999997</v>
      </c>
      <c r="C394" s="19">
        <f>+C314-C387</f>
        <v>-3.3986999999999989E-2</v>
      </c>
      <c r="D394" s="19"/>
      <c r="E394" s="19"/>
      <c r="F394" s="19"/>
      <c r="G394" s="19">
        <f>+G314-G387</f>
        <v>-3.2932899999999987E-2</v>
      </c>
      <c r="I394" s="26">
        <f>1-I390-K390</f>
        <v>0.58592230000000001</v>
      </c>
      <c r="J394" s="26">
        <f>1-J390-L390</f>
        <v>0.57896259999999988</v>
      </c>
    </row>
    <row r="395" spans="1:32" x14ac:dyDescent="0.2">
      <c r="I395" s="24">
        <f t="shared" ref="I395:J395" si="41">+I394-I393</f>
        <v>6.8472199999999983E-2</v>
      </c>
      <c r="J395" s="24">
        <f t="shared" si="41"/>
        <v>6.7145599999999916E-2</v>
      </c>
    </row>
    <row r="396" spans="1:32" x14ac:dyDescent="0.2">
      <c r="P396" s="8"/>
    </row>
    <row r="397" spans="1:32" x14ac:dyDescent="0.2">
      <c r="N397" s="7" t="str">
        <f>+R1</f>
        <v>imp_Echina_sale</v>
      </c>
      <c r="O397" s="7" t="str">
        <f>+Q1</f>
        <v>Chn_imp_sale</v>
      </c>
      <c r="P397" t="str">
        <f>+L1</f>
        <v>Chn_imp_Tot</v>
      </c>
      <c r="Q397" s="7" t="s">
        <v>1996</v>
      </c>
    </row>
    <row r="398" spans="1:32" x14ac:dyDescent="0.2">
      <c r="N398" s="44">
        <f>+R389</f>
        <v>0.26560850000000003</v>
      </c>
      <c r="O398" s="44">
        <f>+Q389</f>
        <v>9.3033099999999994E-2</v>
      </c>
      <c r="P398" s="23">
        <f>+L389</f>
        <v>0.25940410000000003</v>
      </c>
      <c r="Q398" s="29">
        <f>1-P398</f>
        <v>0.74059589999999997</v>
      </c>
    </row>
    <row r="399" spans="1:32" x14ac:dyDescent="0.2">
      <c r="N399" s="44">
        <f>+R390</f>
        <v>0.30743759999999998</v>
      </c>
      <c r="O399" s="44">
        <f>+Q390</f>
        <v>5.2973899999999997E-2</v>
      </c>
      <c r="P399" s="23">
        <f>+L390</f>
        <v>0.1469818</v>
      </c>
      <c r="Q399" s="29">
        <f>1-P399</f>
        <v>0.85301819999999995</v>
      </c>
    </row>
    <row r="400" spans="1:32" x14ac:dyDescent="0.2">
      <c r="N400" s="44">
        <f>+R391</f>
        <v>4.1829099999999952E-2</v>
      </c>
      <c r="O400" s="44">
        <f>+Q391</f>
        <v>-4.0059199999999996E-2</v>
      </c>
      <c r="P400" s="23">
        <f>+L391</f>
        <v>-0.11242230000000003</v>
      </c>
      <c r="Q400" s="23">
        <f>+M391</f>
        <v>1.1210400000000009E-2</v>
      </c>
    </row>
    <row r="401" spans="16:16" x14ac:dyDescent="0.2">
      <c r="P401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v3 code4 inv2</vt:lpstr>
      <vt:lpstr>vf</vt:lpstr>
      <vt:lpstr>v2 code4 2inv</vt:lpstr>
      <vt:lpstr>code5 3inp</vt:lpstr>
      <vt:lpstr>code4 2inv</vt:lpstr>
      <vt:lpstr>gridsize analysis2</vt:lpstr>
      <vt:lpstr>gridsize analysis</vt:lpstr>
      <vt:lpstr>Sheet5</vt:lpstr>
      <vt:lpstr>moments</vt:lpstr>
      <vt:lpstr>Sheet3</vt:lpstr>
      <vt:lpstr>code analysis 1</vt:lpstr>
      <vt:lpstr>code analysis 2</vt:lpstr>
      <vt:lpstr>delivery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 Valle, Maria Jose</dc:creator>
  <cp:lastModifiedBy>Carreras Valle, Maria Jose</cp:lastModifiedBy>
  <dcterms:created xsi:type="dcterms:W3CDTF">2024-05-07T15:42:55Z</dcterms:created>
  <dcterms:modified xsi:type="dcterms:W3CDTF">2024-07-09T19:14:42Z</dcterms:modified>
</cp:coreProperties>
</file>